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680ffb70941cab/Documents/Formation Data Analyst/Analyse Statistique/"/>
    </mc:Choice>
  </mc:AlternateContent>
  <xr:revisionPtr revIDLastSave="40" documentId="8_{2AE74BA5-8030-42CB-AC32-7A640BD10EC1}" xr6:coauthVersionLast="47" xr6:coauthVersionMax="47" xr10:uidLastSave="{2D3CCDEF-89C0-4D8F-AA0C-C1381F76121F}"/>
  <bookViews>
    <workbookView xWindow="-108" yWindow="-108" windowWidth="23256" windowHeight="12456" tabRatio="1000" firstSheet="2" activeTab="9" xr2:uid="{00000000-000D-0000-FFFF-FFFF00000000}"/>
  </bookViews>
  <sheets>
    <sheet name="EXO2_Clients_Marketing_Source" sheetId="2" r:id="rId1"/>
    <sheet name="EXO2_segmentation_client" sheetId="20" r:id="rId2"/>
    <sheet name="Réponses questions" sheetId="18" r:id="rId3"/>
    <sheet name="Caractérisation_variable" sheetId="10" r:id="rId4"/>
    <sheet name="Genre" sheetId="3" r:id="rId5"/>
    <sheet name="Age" sheetId="5" r:id="rId6"/>
    <sheet name="Revenu Annuel" sheetId="7" r:id="rId7"/>
    <sheet name="Score" sheetId="8" r:id="rId8"/>
    <sheet name="Croissement_variable" sheetId="22" r:id="rId9"/>
    <sheet name="Segmentation_clients" sheetId="23" r:id="rId10"/>
    <sheet name="Feuil1" sheetId="16" state="hidden" r:id="rId11"/>
  </sheets>
  <definedNames>
    <definedName name="_xlchart.v1.0" hidden="1">EXO2_Clients_Marketing_Source!$C$1</definedName>
    <definedName name="_xlchart.v1.1" hidden="1">EXO2_Clients_Marketing_Source!$C$2:$C$201</definedName>
    <definedName name="_xlchart.v1.2" hidden="1">EXO2_Clients_Marketing_Source!$D$2:$D$201</definedName>
    <definedName name="_xlchart.v1.3" hidden="1">EXO2_Clients_Marketing_Source!$E$1</definedName>
    <definedName name="_xlchart.v1.4" hidden="1">EXO2_Clients_Marketing_Source!$E$2:$E$201</definedName>
    <definedName name="DonnéesExternes_1" localSheetId="0" hidden="1">EXO2_Clients_Marketing_Source!$A$1:$E$201</definedName>
    <definedName name="DonnéesExternes_1" localSheetId="1" hidden="1">EXO2_segmentation_client!$A$1:$F$199</definedName>
  </definedNames>
  <calcPr calcId="191029"/>
  <pivotCaches>
    <pivotCache cacheId="0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4" i="7" l="1"/>
  <c r="B63" i="7"/>
  <c r="B62" i="7"/>
  <c r="B55" i="5"/>
  <c r="B53" i="5"/>
  <c r="B54" i="5"/>
  <c r="D9" i="8"/>
  <c r="D9" i="7"/>
  <c r="D8" i="5"/>
  <c r="H3" i="2"/>
  <c r="B6" i="5"/>
  <c r="G9" i="10" s="1"/>
  <c r="C64" i="5"/>
  <c r="B78" i="8"/>
  <c r="B77" i="8"/>
  <c r="B76" i="8"/>
  <c r="B75" i="8"/>
  <c r="B22" i="10"/>
  <c r="E22" i="10"/>
  <c r="N11" i="22"/>
  <c r="L11" i="22"/>
  <c r="J11" i="22"/>
  <c r="C11" i="22"/>
  <c r="E11" i="22"/>
  <c r="G11" i="22"/>
  <c r="B79" i="8" l="1"/>
  <c r="C75" i="8" s="1"/>
  <c r="C76" i="8"/>
  <c r="C77" i="8"/>
  <c r="C78" i="8"/>
  <c r="B56" i="5"/>
  <c r="B65" i="7"/>
  <c r="C62" i="7" s="1"/>
  <c r="C54" i="5"/>
  <c r="C53" i="5"/>
  <c r="C55" i="5"/>
  <c r="B10" i="8"/>
  <c r="B8" i="8"/>
  <c r="B7" i="8"/>
  <c r="B6" i="8"/>
  <c r="O9" i="10" s="1"/>
  <c r="B6" i="7"/>
  <c r="B11" i="7"/>
  <c r="B10" i="7"/>
  <c r="B8" i="7"/>
  <c r="B7" i="7"/>
  <c r="A69" i="7" s="1"/>
  <c r="B11" i="5"/>
  <c r="B10" i="5"/>
  <c r="B9" i="5"/>
  <c r="B7" i="5"/>
  <c r="C63" i="7" l="1"/>
  <c r="C64" i="7"/>
  <c r="K9" i="10"/>
  <c r="A6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EXO2_clients_marketing" description="Connexion à la requête « EXO2_clients_marketing » dans le classeur." type="5" refreshedVersion="8" background="1" saveData="1">
    <dbPr connection="Provider=Microsoft.Mashup.OleDb.1;Data Source=$Workbook$;Location=EXO2_clients_marketing;Extended Properties=&quot;&quot;" command="SELECT * FROM [EXO2_clients_marketing]"/>
  </connection>
  <connection id="2" xr16:uid="{C3560EC1-4FCD-415C-8256-0256F68F8CDA}" keepAlive="1" name="Requête - EXO2_segmentation_client" description="Connexion à la requête « EXO2_segmentation_client » dans le classeur." type="5" refreshedVersion="8" background="1" saveData="1">
    <dbPr connection="Provider=Microsoft.Mashup.OleDb.1;Data Source=$Workbook$;Location=EXO2_segmentation_client;Extended Properties=&quot;&quot;" command="SELECT * FROM [EXO2_segmentation_client]"/>
  </connection>
</connections>
</file>

<file path=xl/sharedStrings.xml><?xml version="1.0" encoding="utf-8"?>
<sst xmlns="http://schemas.openxmlformats.org/spreadsheetml/2006/main" count="531" uniqueCount="236">
  <si>
    <t>CustomerID</t>
  </si>
  <si>
    <t>Gender</t>
  </si>
  <si>
    <t>Age</t>
  </si>
  <si>
    <t>Annual Income (k$)</t>
  </si>
  <si>
    <t>Spending Score (1-100)</t>
  </si>
  <si>
    <t>Male</t>
  </si>
  <si>
    <t>Female</t>
  </si>
  <si>
    <t>Total général</t>
  </si>
  <si>
    <t>Genre</t>
  </si>
  <si>
    <t>Variable : GENRE</t>
  </si>
  <si>
    <t>Variable qualitative nominale</t>
  </si>
  <si>
    <t>Nb de personne</t>
  </si>
  <si>
    <t>Variable : AGE</t>
  </si>
  <si>
    <t>TYPE</t>
  </si>
  <si>
    <t>Quantitative discrète</t>
  </si>
  <si>
    <t>MOYENNE</t>
  </si>
  <si>
    <t>MEDIANE</t>
  </si>
  <si>
    <t>MODE</t>
  </si>
  <si>
    <t>ECART-TYPE</t>
  </si>
  <si>
    <t>VARIANCE</t>
  </si>
  <si>
    <t>Variable : REVENU ANNUEL</t>
  </si>
  <si>
    <t>Renenu annuel (k$)</t>
  </si>
  <si>
    <t>Nb de personnes</t>
  </si>
  <si>
    <t>% de personnes</t>
  </si>
  <si>
    <t>ECARTYPE</t>
  </si>
  <si>
    <t>Score</t>
  </si>
  <si>
    <t>Variable : SCORE DE DEPENSE</t>
  </si>
  <si>
    <t>Nombre clients</t>
  </si>
  <si>
    <t>Homme</t>
  </si>
  <si>
    <t>Femme</t>
  </si>
  <si>
    <t>Vue Global Fichier Clients: Analyse des Variables</t>
  </si>
  <si>
    <t>Age femme</t>
  </si>
  <si>
    <t>Salaire(k$) femme</t>
  </si>
  <si>
    <t>Score Dépense femme</t>
  </si>
  <si>
    <t>Age homme</t>
  </si>
  <si>
    <t>Score Dépense homme</t>
  </si>
  <si>
    <t>Salaire(k$) homme</t>
  </si>
  <si>
    <t>18-22</t>
  </si>
  <si>
    <t>23-27</t>
  </si>
  <si>
    <t>28-32</t>
  </si>
  <si>
    <t>33-37</t>
  </si>
  <si>
    <t>38-42</t>
  </si>
  <si>
    <t>43-47</t>
  </si>
  <si>
    <t>48-52</t>
  </si>
  <si>
    <t>53-57</t>
  </si>
  <si>
    <t>58-62</t>
  </si>
  <si>
    <t>63-67</t>
  </si>
  <si>
    <t>68-72</t>
  </si>
  <si>
    <t>Mediane</t>
  </si>
  <si>
    <t>Nombre de Gender</t>
  </si>
  <si>
    <t>Poucentage</t>
  </si>
  <si>
    <t>Médiane</t>
  </si>
  <si>
    <t>15-24</t>
  </si>
  <si>
    <t>25-34</t>
  </si>
  <si>
    <t>35-44</t>
  </si>
  <si>
    <t>45-54</t>
  </si>
  <si>
    <t>55-64</t>
  </si>
  <si>
    <t>65-74</t>
  </si>
  <si>
    <t>75-84</t>
  </si>
  <si>
    <t>85-94</t>
  </si>
  <si>
    <t>95-104</t>
  </si>
  <si>
    <t>105-114</t>
  </si>
  <si>
    <t>115-124</t>
  </si>
  <si>
    <t>125-134</t>
  </si>
  <si>
    <t>135-144</t>
  </si>
  <si>
    <t>2. Faites une analyse descriptive de chacune des variables en suivant la méthode proposée dans le cours, à savoir : la dimension de la base de donnée, le nom, le type de chacune des variables et la présence ou non de valeurs manquantes</t>
  </si>
  <si>
    <t>3. Parmi les variables étudiées, quelle est celle qui ne vous semble pas utile pour décrire la base de donnée de clients ? Pourquoi ?</t>
  </si>
  <si>
    <t>4. Pour chacune des variables quantitatives, quelles sont les valeurs aux extrêmes ? Quelle est la moyenne ? La médiane ?</t>
  </si>
  <si>
    <t>5. Pour les variables qualitatives, quelles sont les différents modes ? les effectifs de chacun des modes ? exprimez les également en pourcentage.</t>
  </si>
  <si>
    <t>6. Tracer les visualisations adéquates pour chacune des variables</t>
  </si>
  <si>
    <t>7. Repérez-vous des valeurs aberrantes ? Si oui, lesquelles ?</t>
  </si>
  <si>
    <t>1.Quelle est la population étudiée ?</t>
  </si>
  <si>
    <t xml:space="preserve">Les clients </t>
  </si>
  <si>
    <t xml:space="preserve">La base de données est contitué de 200 clients. </t>
  </si>
  <si>
    <t xml:space="preserve">Il y a 5 variables : </t>
  </si>
  <si>
    <t xml:space="preserve">Customer ID qui a été exclu de l'analyse car il s'agit du numéros de la ligne de l'enregistrement.  </t>
  </si>
  <si>
    <t xml:space="preserve">Customer ID qui a été exclu de l'analyse </t>
  </si>
  <si>
    <t>Le genre, l'age, le revenu annuel en $ et le score de dépense. Pour ces 4 variables il n'y a pas de valeur manquantes.</t>
  </si>
  <si>
    <t xml:space="preserve">Pour le type  voir les onglets </t>
  </si>
  <si>
    <t>Grenre</t>
  </si>
  <si>
    <t>Revenu annuel</t>
  </si>
  <si>
    <t xml:space="preserve">Voir les onglets </t>
  </si>
  <si>
    <t>EFFECTIF MODE</t>
  </si>
  <si>
    <t xml:space="preserve">soit </t>
  </si>
  <si>
    <t>% des 200 personnes</t>
  </si>
  <si>
    <t xml:space="preserve">Pour la variable Age, grace à tracé de la boite à moustache on a peu identifiter une valeur aberrante </t>
  </si>
  <si>
    <t>137 est une variable aberrante</t>
  </si>
  <si>
    <t>jeune adulte (18 - 27)</t>
  </si>
  <si>
    <t>adulte (28 - 57)</t>
  </si>
  <si>
    <t>senior (58 - 72)</t>
  </si>
  <si>
    <t>Les ages ont été catégorisé en se servant d'un barème d'age</t>
  </si>
  <si>
    <t>salaire</t>
  </si>
  <si>
    <t>Kmeans_clusters</t>
  </si>
  <si>
    <t>CAH_clusters</t>
  </si>
  <si>
    <t>Étiquettes de lignes</t>
  </si>
  <si>
    <t>Moyenne de Age</t>
  </si>
  <si>
    <t>Moyenne de Annual Income (k$)</t>
  </si>
  <si>
    <t>Moyenne de Spending Score (1-100)</t>
  </si>
  <si>
    <t>Age Moyen (ans)</t>
  </si>
  <si>
    <t>Salaire Moyen (k$)</t>
  </si>
  <si>
    <t>Score Dépense Moyen</t>
  </si>
  <si>
    <t>Vue Global Fichier Clients: Croissements des Variables</t>
  </si>
  <si>
    <t>Age moyen</t>
  </si>
  <si>
    <t>Score Dépense
 Moyen</t>
  </si>
  <si>
    <t>Revenu Annuel 
Moyen</t>
  </si>
  <si>
    <t>F</t>
  </si>
  <si>
    <t>G</t>
  </si>
  <si>
    <t>HOMME</t>
  </si>
  <si>
    <t>Groupe</t>
  </si>
  <si>
    <t>Nb/ Groupe</t>
  </si>
  <si>
    <t xml:space="preserve">Étiquettes </t>
  </si>
  <si>
    <t>Nb/Groupe</t>
  </si>
  <si>
    <t>FEMME</t>
  </si>
  <si>
    <t>Étiquettes</t>
  </si>
  <si>
    <t>KMEANS</t>
  </si>
  <si>
    <t>CAH</t>
  </si>
  <si>
    <t>jeune adulte</t>
  </si>
  <si>
    <t>18 ans -27 ans</t>
  </si>
  <si>
    <t>adulte</t>
  </si>
  <si>
    <t>28 ans - 57 ans</t>
  </si>
  <si>
    <t>senoir</t>
  </si>
  <si>
    <t>58 ans - 72 ans</t>
  </si>
  <si>
    <t>AGE</t>
  </si>
  <si>
    <t>REVENU ANNUEL</t>
  </si>
  <si>
    <t>faible revenu</t>
  </si>
  <si>
    <t>revenu moyen</t>
  </si>
  <si>
    <t>haut revenu</t>
  </si>
  <si>
    <t>SCORE DEPENSE</t>
  </si>
  <si>
    <t>dépense faible</t>
  </si>
  <si>
    <t>dépense haute</t>
  </si>
  <si>
    <t>2 hommes ayant un revenu annuel 
de 137 k$ on été retiré de l'étude car cette valeur est considé comme aberrante</t>
  </si>
  <si>
    <t>Analyse segmentation client KMEANS - CAH</t>
  </si>
  <si>
    <t>Ce que l'on constate c'est qu'il n'y a pas beacoup de différence de résultat entre le KMEANS  et le CAH . La différence notable va venir du nombre de personne qui constitue les groupes .</t>
  </si>
  <si>
    <t>M age</t>
  </si>
  <si>
    <t>M score</t>
  </si>
  <si>
    <t>M revenu</t>
  </si>
  <si>
    <t>M Score</t>
  </si>
  <si>
    <t>M = Moyenne</t>
  </si>
  <si>
    <t>Groupe 0</t>
  </si>
  <si>
    <t>les homme vont dépenser légèment plus que les femmes mais auront un revenu annuel un peu plus bas tout restant dans la moyenne haut de ka catégorie revenu moyen</t>
  </si>
  <si>
    <t>Groupe 1</t>
  </si>
  <si>
    <t>Groupe 2</t>
  </si>
  <si>
    <t>Groupe 3</t>
  </si>
  <si>
    <t>Groupe 4</t>
  </si>
  <si>
    <t>Groupe 5</t>
  </si>
  <si>
    <t>dans ce groupe tout les personnes sont dans les moyennes(revenue annuel, score de dépense) ce qui varie d'un méthode à l'autre c'est le nombre de personne dans les groupe. Il y a aussi une petite différence entre le Kmeans et le Cah chez les femmes au niveau de l'age et du revenu.</t>
  </si>
  <si>
    <t>18-37</t>
  </si>
  <si>
    <t>58-77</t>
  </si>
  <si>
    <t>1</t>
  </si>
  <si>
    <t>Catégorie</t>
  </si>
  <si>
    <t>%</t>
  </si>
  <si>
    <t>faible revenu (15k - 34k)</t>
  </si>
  <si>
    <t>haut revenu (88k - 144k)</t>
  </si>
  <si>
    <t>revenu moyen (35k - 87k)</t>
  </si>
  <si>
    <t xml:space="preserve">Je voulais créer des catégories qui avait un lien avec la réalité mais </t>
  </si>
  <si>
    <t>pour réaliser cela il fallait 2 paramètres supplémentaires :</t>
  </si>
  <si>
    <t>la localisation</t>
  </si>
  <si>
    <t>la composition du foyer</t>
  </si>
  <si>
    <t>J'ai donc décidé d'utiliser l'écart type et la moyenne pour les créer</t>
  </si>
  <si>
    <t>nb de personne</t>
  </si>
  <si>
    <t>1-25</t>
  </si>
  <si>
    <t>26-50</t>
  </si>
  <si>
    <t>51-75</t>
  </si>
  <si>
    <t>76-100</t>
  </si>
  <si>
    <t xml:space="preserve"> 1 - 25</t>
  </si>
  <si>
    <t>76 - 100</t>
  </si>
  <si>
    <t>dépense moyfaible</t>
  </si>
  <si>
    <t>dépense moy haute</t>
  </si>
  <si>
    <t>26 - 50</t>
  </si>
  <si>
    <t>51 - 75</t>
  </si>
  <si>
    <t>score de dépense faible (1-25)</t>
  </si>
  <si>
    <t>score de dépense moy basse (26-50)</t>
  </si>
  <si>
    <t>score de dépense moy haut (51-75)</t>
  </si>
  <si>
    <t>score de dépense haut (76-100)</t>
  </si>
  <si>
    <t xml:space="preserve">Comme il s'agit d'une variable interne au site d'e-commerce </t>
  </si>
  <si>
    <t>j'ai décidé de diviserr par 4 l'étentue afin d'obtenir mes catégorie</t>
  </si>
  <si>
    <t>15 k$ - 34k$</t>
  </si>
  <si>
    <t>35 k$ - 87k$</t>
  </si>
  <si>
    <t>88 k$ - 144 $</t>
  </si>
  <si>
    <t>SCORE</t>
  </si>
  <si>
    <t>REVENU</t>
  </si>
  <si>
    <t>Remarque</t>
  </si>
  <si>
    <t>32,8 ans</t>
  </si>
  <si>
    <t>42,3 ans</t>
  </si>
  <si>
    <t>55,1ans</t>
  </si>
  <si>
    <t>45,3 ans</t>
  </si>
  <si>
    <t>24,9 ans</t>
  </si>
  <si>
    <t>25,6 ans</t>
  </si>
  <si>
    <t xml:space="preserve"> les femmes de ce groupe gagnent un peu mieux leur vie mais dépense aussi un peu plus tout en ayant un score assez faible,</t>
  </si>
  <si>
    <t>les hommes sont un peu plus agés que les femmes</t>
  </si>
  <si>
    <t>les femmes sont un peu plus jeune que les hommes mais dépense légèrement plus</t>
  </si>
  <si>
    <t xml:space="preserve">les hommes CAH sont un peu plus agés - les femmes dépensent une plus </t>
  </si>
  <si>
    <t>les hommes  sont dans la catégorie dépense moyen faible et les femmes dans la catégorie dépense moyenne haute, mais l'écart entres les 2 n'est pas trèss important</t>
  </si>
  <si>
    <t>On distingue 7 amas qui peut nous orienter vers le profil de la clientèle du site :</t>
  </si>
  <si>
    <t xml:space="preserve">Groupe A </t>
  </si>
  <si>
    <t>Groupe B</t>
  </si>
  <si>
    <t>Groupe C</t>
  </si>
  <si>
    <t>ils sont dans la moyenne pour le revenu mais aussi pour les dépenses</t>
  </si>
  <si>
    <t>Groupe D</t>
  </si>
  <si>
    <t>la catégorie haut revenu, pour un score de dépense elevé</t>
  </si>
  <si>
    <t>Groupe E</t>
  </si>
  <si>
    <t xml:space="preserve">ils sont dans la moyenne pour la plupart même s'il semble avoir des individus dans  </t>
  </si>
  <si>
    <t>Groupe F</t>
  </si>
  <si>
    <t>des personnes avec des hauts revenu qui dépensent beaucoup</t>
  </si>
  <si>
    <t>Groupe G</t>
  </si>
  <si>
    <t>des personnes avec des hauts revenu qui dépensent peu</t>
  </si>
  <si>
    <t>Groupe  A</t>
  </si>
  <si>
    <t xml:space="preserve">moyen voir très haut pour certain </t>
  </si>
  <si>
    <t>Groupe  B</t>
  </si>
  <si>
    <t xml:space="preserve">ce sont essentillement des personnes en 20 et 40 qui ont un score de dépense </t>
  </si>
  <si>
    <t xml:space="preserve">ce sont des personnes entre 30 et 70 qui ont des dépensent moyenne </t>
  </si>
  <si>
    <t>voir dépensent très peu</t>
  </si>
  <si>
    <t>Groupe A</t>
  </si>
  <si>
    <t xml:space="preserve">esseentiellement des personnes entre 20 et 30 ans qui ont un revenue annuel </t>
  </si>
  <si>
    <t>moyen ou qui on peu de revenu</t>
  </si>
  <si>
    <t>groupe le plus nombreux , on retrouve des individu des tout les catégories au niveau revenu</t>
  </si>
  <si>
    <t xml:space="preserve">et ils ont essantiellement entre 30 et 57 ans </t>
  </si>
  <si>
    <t xml:space="preserve">Groupe C </t>
  </si>
  <si>
    <t>exclusivement des personnes de plus de 60 ans ayant un revenu moyen</t>
  </si>
  <si>
    <t xml:space="preserve">pareil que pour le groupe D :sauf que le score de dépense est soitt dans la moyenne soit bas </t>
  </si>
  <si>
    <t xml:space="preserve">Groupe assez important, cnstitué d'individu de 18 à 40 ans, ils ont un score de dépense </t>
  </si>
  <si>
    <t xml:space="preserve">soit élévé sot dans la moyenne </t>
  </si>
  <si>
    <t xml:space="preserve">Groupe B </t>
  </si>
  <si>
    <t xml:space="preserve">Ces graphique peuvent aidé a </t>
  </si>
  <si>
    <t>Individu entre 42 ans et 70 ans, ayant un score de dépense moyen</t>
  </si>
  <si>
    <t>elles dépensent beaucoup mais ont peu d'argent</t>
  </si>
  <si>
    <t>elles dépensent peu mais ont également peu d'argent</t>
  </si>
  <si>
    <t>iles dépensent beaucoup mais ont peu d'argent</t>
  </si>
  <si>
    <t>iles dépensent peu mais ont également peu d'argent et sont très peu nombreux</t>
  </si>
  <si>
    <t xml:space="preserve">déterminer le profil des acheteurs </t>
  </si>
  <si>
    <t xml:space="preserve">On distingue 5 amas qui sont ximmilaires au groupes des femmes </t>
  </si>
  <si>
    <t>Groupe d'individu dépensant eu sur le site , pas de groupe d'age précis</t>
  </si>
  <si>
    <t>Autres graphiques mais non pertinent</t>
  </si>
  <si>
    <t>Pour des raisons de facilité de dispoibilité des résultats je préfère utiliser la moyenne , de plus elle est très simillaire à la médiane pour l'ensemble des variables</t>
  </si>
  <si>
    <t>Aussi en fonction du genre on peut avoir des ecarts de plusieurs points (peut aller jusqu’à 10) entre groupe contitué par la même méthode</t>
  </si>
  <si>
    <t xml:space="preserve">Alors que pour le même genre et les groupes ayant des caratéristiques similaires mais issu de méthode différente, les écarts seront moindre.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</si>
</sst>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sz val="22"/>
      <color rgb="FF7030A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7"/>
      <color rgb="FF202124"/>
      <name val="Arial"/>
      <family val="2"/>
    </font>
    <font>
      <b/>
      <sz val="16"/>
      <color theme="4" tint="0.3999755851924192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26"/>
      <color theme="7" tint="-0.499984740745262"/>
      <name val="Calibri"/>
      <family val="2"/>
      <scheme val="minor"/>
    </font>
    <font>
      <b/>
      <sz val="26"/>
      <color theme="9" tint="0.79998168889431442"/>
      <name val="Calibri"/>
      <family val="2"/>
      <scheme val="minor"/>
    </font>
    <font>
      <b/>
      <sz val="28"/>
      <color theme="4" tint="0.79998168889431442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rgb="FF9DC3E6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medium">
        <color theme="9"/>
      </left>
      <right style="thin">
        <color theme="9"/>
      </right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theme="9"/>
      </right>
      <top style="thin">
        <color theme="9" tint="0.79998168889431442"/>
      </top>
      <bottom style="thin">
        <color theme="9" tint="0.79998168889431442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84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left"/>
    </xf>
    <xf numFmtId="0" fontId="18" fillId="33" borderId="0" xfId="0" applyFont="1" applyFill="1"/>
    <xf numFmtId="0" fontId="0" fillId="33" borderId="0" xfId="0" applyFill="1" applyAlignment="1">
      <alignment vertical="center"/>
    </xf>
    <xf numFmtId="0" fontId="0" fillId="33" borderId="0" xfId="0" applyFill="1" applyAlignment="1">
      <alignment horizontal="left" vertical="center"/>
    </xf>
    <xf numFmtId="9" fontId="0" fillId="33" borderId="0" xfId="0" applyNumberFormat="1" applyFill="1" applyAlignment="1">
      <alignment horizontal="center" vertical="center"/>
    </xf>
    <xf numFmtId="0" fontId="19" fillId="33" borderId="0" xfId="0" applyFont="1" applyFill="1" applyAlignment="1">
      <alignment vertical="center"/>
    </xf>
    <xf numFmtId="0" fontId="19" fillId="33" borderId="0" xfId="0" applyFont="1" applyFill="1"/>
    <xf numFmtId="0" fontId="20" fillId="33" borderId="0" xfId="0" applyFont="1" applyFill="1"/>
    <xf numFmtId="0" fontId="20" fillId="33" borderId="0" xfId="0" applyFont="1" applyFill="1" applyAlignment="1">
      <alignment horizontal="right" vertical="center"/>
    </xf>
    <xf numFmtId="0" fontId="21" fillId="33" borderId="0" xfId="0" applyFont="1" applyFill="1" applyAlignment="1">
      <alignment horizontal="right" vertical="center"/>
    </xf>
    <xf numFmtId="0" fontId="16" fillId="0" borderId="0" xfId="0" applyFont="1"/>
    <xf numFmtId="0" fontId="22" fillId="33" borderId="0" xfId="0" applyFont="1" applyFill="1" applyAlignment="1">
      <alignment vertical="center"/>
    </xf>
    <xf numFmtId="0" fontId="23" fillId="33" borderId="0" xfId="0" applyFont="1" applyFill="1"/>
    <xf numFmtId="0" fontId="0" fillId="33" borderId="10" xfId="0" applyFill="1" applyBorder="1" applyAlignment="1">
      <alignment horizontal="left"/>
    </xf>
    <xf numFmtId="0" fontId="0" fillId="33" borderId="10" xfId="0" applyFill="1" applyBorder="1"/>
    <xf numFmtId="9" fontId="0" fillId="0" borderId="0" xfId="42" applyFont="1"/>
    <xf numFmtId="0" fontId="16" fillId="33" borderId="11" xfId="0" applyFont="1" applyFill="1" applyBorder="1"/>
    <xf numFmtId="0" fontId="0" fillId="33" borderId="0" xfId="0" applyFill="1" applyAlignment="1">
      <alignment wrapText="1"/>
    </xf>
    <xf numFmtId="0" fontId="27" fillId="0" borderId="0" xfId="43"/>
    <xf numFmtId="0" fontId="27" fillId="0" borderId="0" xfId="43" applyFill="1"/>
    <xf numFmtId="0" fontId="20" fillId="0" borderId="0" xfId="0" applyFont="1"/>
    <xf numFmtId="0" fontId="28" fillId="33" borderId="0" xfId="0" applyFont="1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35" fillId="0" borderId="0" xfId="0" applyFont="1"/>
    <xf numFmtId="0" fontId="36" fillId="33" borderId="0" xfId="0" applyFont="1" applyFill="1" applyAlignment="1">
      <alignment horizontal="center" vertical="center"/>
    </xf>
    <xf numFmtId="0" fontId="37" fillId="33" borderId="0" xfId="0" applyFont="1" applyFill="1" applyAlignment="1">
      <alignment horizontal="center" vertical="center"/>
    </xf>
    <xf numFmtId="0" fontId="26" fillId="33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10" fontId="0" fillId="33" borderId="0" xfId="0" applyNumberFormat="1" applyFill="1"/>
    <xf numFmtId="10" fontId="0" fillId="33" borderId="0" xfId="0" applyNumberFormat="1" applyFill="1" applyAlignment="1">
      <alignment horizontal="center" vertical="center"/>
    </xf>
    <xf numFmtId="1" fontId="0" fillId="0" borderId="0" xfId="42" applyNumberFormat="1" applyFont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/>
    </xf>
    <xf numFmtId="2" fontId="30" fillId="0" borderId="0" xfId="0" applyNumberFormat="1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right" vertical="center"/>
    </xf>
    <xf numFmtId="0" fontId="46" fillId="0" borderId="0" xfId="0" applyFont="1"/>
    <xf numFmtId="0" fontId="16" fillId="33" borderId="0" xfId="0" applyFont="1" applyFill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29" fillId="33" borderId="18" xfId="0" applyFont="1" applyFill="1" applyBorder="1" applyAlignment="1">
      <alignment horizontal="center"/>
    </xf>
    <xf numFmtId="0" fontId="29" fillId="33" borderId="10" xfId="0" applyFont="1" applyFill="1" applyBorder="1" applyAlignment="1">
      <alignment horizontal="center"/>
    </xf>
    <xf numFmtId="164" fontId="29" fillId="33" borderId="10" xfId="0" applyNumberFormat="1" applyFont="1" applyFill="1" applyBorder="1" applyAlignment="1">
      <alignment horizontal="center"/>
    </xf>
    <xf numFmtId="0" fontId="34" fillId="33" borderId="19" xfId="0" applyFont="1" applyFill="1" applyBorder="1" applyAlignment="1">
      <alignment horizontal="center"/>
    </xf>
    <xf numFmtId="0" fontId="34" fillId="33" borderId="20" xfId="0" applyFont="1" applyFill="1" applyBorder="1" applyAlignment="1">
      <alignment horizontal="center"/>
    </xf>
    <xf numFmtId="164" fontId="34" fillId="33" borderId="20" xfId="0" applyNumberFormat="1" applyFont="1" applyFill="1" applyBorder="1" applyAlignment="1">
      <alignment horizontal="center"/>
    </xf>
    <xf numFmtId="164" fontId="16" fillId="33" borderId="13" xfId="0" applyNumberFormat="1" applyFont="1" applyFill="1" applyBorder="1" applyAlignment="1">
      <alignment horizontal="center"/>
    </xf>
    <xf numFmtId="164" fontId="16" fillId="33" borderId="14" xfId="0" applyNumberFormat="1" applyFont="1" applyFill="1" applyBorder="1" applyAlignment="1">
      <alignment horizontal="center"/>
    </xf>
    <xf numFmtId="164" fontId="16" fillId="33" borderId="16" xfId="0" applyNumberFormat="1" applyFont="1" applyFill="1" applyBorder="1" applyAlignment="1">
      <alignment horizontal="center"/>
    </xf>
    <xf numFmtId="164" fontId="16" fillId="33" borderId="17" xfId="0" applyNumberFormat="1" applyFont="1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31" fillId="33" borderId="20" xfId="0" applyFont="1" applyFill="1" applyBorder="1" applyAlignment="1">
      <alignment horizontal="center"/>
    </xf>
    <xf numFmtId="164" fontId="0" fillId="33" borderId="0" xfId="0" applyNumberFormat="1" applyFill="1"/>
    <xf numFmtId="0" fontId="30" fillId="33" borderId="0" xfId="0" applyFont="1" applyFill="1" applyAlignment="1">
      <alignment horizontal="right" vertical="center"/>
    </xf>
    <xf numFmtId="0" fontId="0" fillId="33" borderId="0" xfId="0" applyFill="1" applyAlignment="1">
      <alignment horizontal="right" vertical="center"/>
    </xf>
    <xf numFmtId="0" fontId="48" fillId="0" borderId="0" xfId="0" applyFont="1"/>
    <xf numFmtId="0" fontId="22" fillId="33" borderId="0" xfId="0" applyFont="1" applyFill="1" applyAlignment="1">
      <alignment horizontal="center" vertical="center"/>
    </xf>
    <xf numFmtId="0" fontId="44" fillId="37" borderId="0" xfId="0" applyFont="1" applyFill="1" applyAlignment="1">
      <alignment horizontal="center" vertical="center"/>
    </xf>
    <xf numFmtId="0" fontId="43" fillId="38" borderId="0" xfId="0" applyFont="1" applyFill="1" applyAlignment="1">
      <alignment horizontal="center" vertical="center"/>
    </xf>
    <xf numFmtId="0" fontId="42" fillId="34" borderId="0" xfId="0" applyFont="1" applyFill="1" applyAlignment="1">
      <alignment horizontal="center" vertical="center"/>
    </xf>
    <xf numFmtId="0" fontId="41" fillId="35" borderId="0" xfId="0" applyFont="1" applyFill="1" applyAlignment="1">
      <alignment horizontal="center" vertical="center"/>
    </xf>
    <xf numFmtId="0" fontId="40" fillId="36" borderId="0" xfId="0" applyFont="1" applyFill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47" fillId="42" borderId="0" xfId="0" applyFont="1" applyFill="1" applyAlignment="1">
      <alignment horizontal="center" vertical="center"/>
    </xf>
    <xf numFmtId="0" fontId="24" fillId="42" borderId="0" xfId="0" applyFont="1" applyFill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0" fontId="30" fillId="33" borderId="0" xfId="0" applyFont="1" applyFill="1" applyAlignment="1">
      <alignment horizontal="right" vertical="center"/>
    </xf>
    <xf numFmtId="0" fontId="30" fillId="33" borderId="0" xfId="0" applyFont="1" applyFill="1" applyAlignment="1">
      <alignment horizontal="center" vertical="center"/>
    </xf>
    <xf numFmtId="0" fontId="3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left" vertical="center" wrapText="1"/>
    </xf>
    <xf numFmtId="0" fontId="39" fillId="43" borderId="0" xfId="0" applyFont="1" applyFill="1" applyAlignment="1">
      <alignment horizontal="center" vertical="center"/>
    </xf>
    <xf numFmtId="0" fontId="0" fillId="33" borderId="0" xfId="0" applyFill="1" applyAlignment="1">
      <alignment horizontal="right" vertical="center"/>
    </xf>
  </cellXfs>
  <cellStyles count="44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3" builtinId="8"/>
    <cellStyle name="Neutre" xfId="8" builtinId="28" customBuiltin="1"/>
    <cellStyle name="Normal" xfId="0" builtinId="0"/>
    <cellStyle name="Note" xfId="15" builtinId="10" customBuiltin="1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5">
    <dxf>
      <fill>
        <patternFill patternType="none">
          <bgColor auto="1"/>
        </patternFill>
      </fill>
    </dxf>
    <dxf>
      <numFmt numFmtId="2" formatCode="0.00"/>
    </dxf>
    <dxf>
      <numFmt numFmtId="0" formatCode="General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numFmt numFmtId="14" formatCode="0.0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13" formatCode="0%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3" formatCode="0%"/>
    </dxf>
    <dxf>
      <numFmt numFmtId="0" formatCode="General"/>
    </dxf>
  </dxfs>
  <tableStyles count="0" defaultTableStyle="TableStyleMedium2" defaultPivotStyle="PivotStyleLight16"/>
  <colors>
    <mruColors>
      <color rgb="FFFFFF66"/>
      <color rgb="FF6600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de</a:t>
            </a:r>
            <a:r>
              <a:rPr lang="en-US" baseline="0"/>
              <a:t> personne en fonction du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Genre!$B$47</c:f>
              <c:strCache>
                <c:ptCount val="1"/>
                <c:pt idx="0">
                  <c:v>Poucentage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0-4144-841F-A2ADAED99C25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C0-4144-841F-A2ADAED99C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Genre!$A$48:$A$49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Genre!$B$48:$B$49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144-841F-A2ADAED9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Revenu Annuel en fonction de l'age chez les  femme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46727921709352"/>
          <c:y val="0.13150851581508516"/>
          <c:w val="0.84205570094739612"/>
          <c:h val="0.6843742616114592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Salaire(k$) femme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Feuil1!$A$2:$A$201</c:f>
              <c:numCache>
                <c:formatCode>General</c:formatCode>
                <c:ptCount val="200"/>
                <c:pt idx="0">
                  <c:v>20</c:v>
                </c:pt>
                <c:pt idx="1">
                  <c:v>23</c:v>
                </c:pt>
                <c:pt idx="2">
                  <c:v>31</c:v>
                </c:pt>
                <c:pt idx="3">
                  <c:v>22</c:v>
                </c:pt>
                <c:pt idx="4">
                  <c:v>35</c:v>
                </c:pt>
                <c:pt idx="5">
                  <c:v>23</c:v>
                </c:pt>
                <c:pt idx="6">
                  <c:v>30</c:v>
                </c:pt>
                <c:pt idx="7">
                  <c:v>35</c:v>
                </c:pt>
                <c:pt idx="8">
                  <c:v>58</c:v>
                </c:pt>
                <c:pt idx="9">
                  <c:v>24</c:v>
                </c:pt>
                <c:pt idx="10">
                  <c:v>35</c:v>
                </c:pt>
                <c:pt idx="11">
                  <c:v>35</c:v>
                </c:pt>
                <c:pt idx="12">
                  <c:v>46</c:v>
                </c:pt>
                <c:pt idx="13">
                  <c:v>54</c:v>
                </c:pt>
                <c:pt idx="14">
                  <c:v>45</c:v>
                </c:pt>
                <c:pt idx="15">
                  <c:v>40</c:v>
                </c:pt>
                <c:pt idx="16">
                  <c:v>23</c:v>
                </c:pt>
                <c:pt idx="17">
                  <c:v>21</c:v>
                </c:pt>
                <c:pt idx="18">
                  <c:v>49</c:v>
                </c:pt>
                <c:pt idx="19">
                  <c:v>21</c:v>
                </c:pt>
                <c:pt idx="20">
                  <c:v>42</c:v>
                </c:pt>
                <c:pt idx="21">
                  <c:v>30</c:v>
                </c:pt>
                <c:pt idx="22">
                  <c:v>36</c:v>
                </c:pt>
                <c:pt idx="23">
                  <c:v>20</c:v>
                </c:pt>
                <c:pt idx="24">
                  <c:v>65</c:v>
                </c:pt>
                <c:pt idx="25">
                  <c:v>31</c:v>
                </c:pt>
                <c:pt idx="26">
                  <c:v>49</c:v>
                </c:pt>
                <c:pt idx="27">
                  <c:v>24</c:v>
                </c:pt>
                <c:pt idx="28">
                  <c:v>50</c:v>
                </c:pt>
                <c:pt idx="29">
                  <c:v>27</c:v>
                </c:pt>
                <c:pt idx="30">
                  <c:v>29</c:v>
                </c:pt>
                <c:pt idx="31">
                  <c:v>31</c:v>
                </c:pt>
                <c:pt idx="32">
                  <c:v>49</c:v>
                </c:pt>
                <c:pt idx="33">
                  <c:v>31</c:v>
                </c:pt>
                <c:pt idx="34">
                  <c:v>50</c:v>
                </c:pt>
                <c:pt idx="35">
                  <c:v>51</c:v>
                </c:pt>
                <c:pt idx="36">
                  <c:v>27</c:v>
                </c:pt>
                <c:pt idx="37">
                  <c:v>67</c:v>
                </c:pt>
                <c:pt idx="38">
                  <c:v>54</c:v>
                </c:pt>
                <c:pt idx="39">
                  <c:v>43</c:v>
                </c:pt>
                <c:pt idx="40">
                  <c:v>68</c:v>
                </c:pt>
                <c:pt idx="41">
                  <c:v>32</c:v>
                </c:pt>
                <c:pt idx="42">
                  <c:v>47</c:v>
                </c:pt>
                <c:pt idx="43">
                  <c:v>60</c:v>
                </c:pt>
                <c:pt idx="44">
                  <c:v>60</c:v>
                </c:pt>
                <c:pt idx="45">
                  <c:v>45</c:v>
                </c:pt>
                <c:pt idx="46">
                  <c:v>23</c:v>
                </c:pt>
                <c:pt idx="47">
                  <c:v>49</c:v>
                </c:pt>
                <c:pt idx="48">
                  <c:v>46</c:v>
                </c:pt>
                <c:pt idx="49">
                  <c:v>21</c:v>
                </c:pt>
                <c:pt idx="50">
                  <c:v>55</c:v>
                </c:pt>
                <c:pt idx="51">
                  <c:v>22</c:v>
                </c:pt>
                <c:pt idx="52">
                  <c:v>34</c:v>
                </c:pt>
                <c:pt idx="53">
                  <c:v>50</c:v>
                </c:pt>
                <c:pt idx="54">
                  <c:v>68</c:v>
                </c:pt>
                <c:pt idx="55">
                  <c:v>40</c:v>
                </c:pt>
                <c:pt idx="56">
                  <c:v>32</c:v>
                </c:pt>
                <c:pt idx="57">
                  <c:v>47</c:v>
                </c:pt>
                <c:pt idx="58">
                  <c:v>27</c:v>
                </c:pt>
                <c:pt idx="59">
                  <c:v>23</c:v>
                </c:pt>
                <c:pt idx="60">
                  <c:v>49</c:v>
                </c:pt>
                <c:pt idx="61">
                  <c:v>21</c:v>
                </c:pt>
                <c:pt idx="62">
                  <c:v>66</c:v>
                </c:pt>
                <c:pt idx="63">
                  <c:v>19</c:v>
                </c:pt>
                <c:pt idx="64">
                  <c:v>38</c:v>
                </c:pt>
                <c:pt idx="65">
                  <c:v>18</c:v>
                </c:pt>
                <c:pt idx="66">
                  <c:v>19</c:v>
                </c:pt>
                <c:pt idx="67">
                  <c:v>63</c:v>
                </c:pt>
                <c:pt idx="68">
                  <c:v>49</c:v>
                </c:pt>
                <c:pt idx="69">
                  <c:v>51</c:v>
                </c:pt>
                <c:pt idx="70">
                  <c:v>50</c:v>
                </c:pt>
                <c:pt idx="71">
                  <c:v>38</c:v>
                </c:pt>
                <c:pt idx="72">
                  <c:v>40</c:v>
                </c:pt>
                <c:pt idx="73">
                  <c:v>23</c:v>
                </c:pt>
                <c:pt idx="74">
                  <c:v>31</c:v>
                </c:pt>
                <c:pt idx="75">
                  <c:v>25</c:v>
                </c:pt>
                <c:pt idx="76">
                  <c:v>31</c:v>
                </c:pt>
                <c:pt idx="77">
                  <c:v>29</c:v>
                </c:pt>
                <c:pt idx="78">
                  <c:v>44</c:v>
                </c:pt>
                <c:pt idx="79">
                  <c:v>35</c:v>
                </c:pt>
                <c:pt idx="80">
                  <c:v>57</c:v>
                </c:pt>
                <c:pt idx="81">
                  <c:v>28</c:v>
                </c:pt>
                <c:pt idx="82">
                  <c:v>32</c:v>
                </c:pt>
                <c:pt idx="83">
                  <c:v>32</c:v>
                </c:pt>
                <c:pt idx="84">
                  <c:v>34</c:v>
                </c:pt>
                <c:pt idx="85">
                  <c:v>44</c:v>
                </c:pt>
                <c:pt idx="86">
                  <c:v>38</c:v>
                </c:pt>
                <c:pt idx="87">
                  <c:v>47</c:v>
                </c:pt>
                <c:pt idx="88">
                  <c:v>27</c:v>
                </c:pt>
                <c:pt idx="89">
                  <c:v>30</c:v>
                </c:pt>
                <c:pt idx="90">
                  <c:v>30</c:v>
                </c:pt>
                <c:pt idx="91">
                  <c:v>56</c:v>
                </c:pt>
                <c:pt idx="92">
                  <c:v>29</c:v>
                </c:pt>
                <c:pt idx="93">
                  <c:v>31</c:v>
                </c:pt>
                <c:pt idx="94">
                  <c:v>36</c:v>
                </c:pt>
                <c:pt idx="95">
                  <c:v>33</c:v>
                </c:pt>
                <c:pt idx="96">
                  <c:v>36</c:v>
                </c:pt>
                <c:pt idx="97">
                  <c:v>52</c:v>
                </c:pt>
                <c:pt idx="98">
                  <c:v>30</c:v>
                </c:pt>
                <c:pt idx="99">
                  <c:v>37</c:v>
                </c:pt>
                <c:pt idx="100">
                  <c:v>32</c:v>
                </c:pt>
                <c:pt idx="101">
                  <c:v>29</c:v>
                </c:pt>
                <c:pt idx="102">
                  <c:v>41</c:v>
                </c:pt>
                <c:pt idx="103">
                  <c:v>54</c:v>
                </c:pt>
                <c:pt idx="104">
                  <c:v>41</c:v>
                </c:pt>
                <c:pt idx="105">
                  <c:v>36</c:v>
                </c:pt>
                <c:pt idx="106">
                  <c:v>34</c:v>
                </c:pt>
                <c:pt idx="107">
                  <c:v>32</c:v>
                </c:pt>
                <c:pt idx="108">
                  <c:v>38</c:v>
                </c:pt>
                <c:pt idx="109">
                  <c:v>47</c:v>
                </c:pt>
                <c:pt idx="110">
                  <c:v>35</c:v>
                </c:pt>
                <c:pt idx="111">
                  <c:v>45</c:v>
                </c:pt>
              </c:numCache>
            </c:numRef>
          </c:xVal>
          <c:yVal>
            <c:numRef>
              <c:f>Feuil1!$B$2:$B$201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46</c:v>
                </c:pt>
                <c:pt idx="37">
                  <c:v>47</c:v>
                </c:pt>
                <c:pt idx="38">
                  <c:v>47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50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79</c:v>
                </c:pt>
                <c:pt idx="92">
                  <c:v>79</c:v>
                </c:pt>
                <c:pt idx="93">
                  <c:v>81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88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101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113</c:v>
                </c:pt>
                <c:pt idx="109">
                  <c:v>120</c:v>
                </c:pt>
                <c:pt idx="110">
                  <c:v>120</c:v>
                </c:pt>
                <c:pt idx="111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A-4602-9858-F6ED5624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2703"/>
        <c:axId val="209869263"/>
      </c:scatterChart>
      <c:valAx>
        <c:axId val="2098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9263"/>
        <c:crosses val="autoZero"/>
        <c:crossBetween val="midCat"/>
      </c:valAx>
      <c:valAx>
        <c:axId val="2098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</a:t>
                </a:r>
                <a:r>
                  <a:rPr lang="fr-FR" baseline="0"/>
                  <a:t> Annuel (k$)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8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Score Dépense en fonction du revenu chez les hommes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Feuil1!$Q$1</c:f>
              <c:strCache>
                <c:ptCount val="1"/>
                <c:pt idx="0">
                  <c:v>Score Dépense homme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Feuil1!$P$2:$P$201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33</c:v>
                </c:pt>
                <c:pt idx="15">
                  <c:v>33</c:v>
                </c:pt>
                <c:pt idx="16">
                  <c:v>38</c:v>
                </c:pt>
                <c:pt idx="17">
                  <c:v>39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59</c:v>
                </c:pt>
                <c:pt idx="37">
                  <c:v>60</c:v>
                </c:pt>
                <c:pt idx="38">
                  <c:v>60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81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88</c:v>
                </c:pt>
                <c:pt idx="78">
                  <c:v>88</c:v>
                </c:pt>
                <c:pt idx="79">
                  <c:v>93</c:v>
                </c:pt>
                <c:pt idx="80">
                  <c:v>93</c:v>
                </c:pt>
                <c:pt idx="81">
                  <c:v>98</c:v>
                </c:pt>
                <c:pt idx="82">
                  <c:v>99</c:v>
                </c:pt>
                <c:pt idx="83">
                  <c:v>101</c:v>
                </c:pt>
                <c:pt idx="84">
                  <c:v>113</c:v>
                </c:pt>
                <c:pt idx="85">
                  <c:v>126</c:v>
                </c:pt>
                <c:pt idx="86">
                  <c:v>137</c:v>
                </c:pt>
                <c:pt idx="87">
                  <c:v>137</c:v>
                </c:pt>
              </c:numCache>
            </c:numRef>
          </c:xVal>
          <c:yVal>
            <c:numRef>
              <c:f>Feuil1!$Q$2:$Q$201</c:f>
              <c:numCache>
                <c:formatCode>General</c:formatCode>
                <c:ptCount val="200"/>
                <c:pt idx="0">
                  <c:v>39</c:v>
                </c:pt>
                <c:pt idx="1">
                  <c:v>81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79</c:v>
                </c:pt>
                <c:pt idx="6">
                  <c:v>66</c:v>
                </c:pt>
                <c:pt idx="7">
                  <c:v>29</c:v>
                </c:pt>
                <c:pt idx="8">
                  <c:v>35</c:v>
                </c:pt>
                <c:pt idx="9">
                  <c:v>73</c:v>
                </c:pt>
                <c:pt idx="10">
                  <c:v>73</c:v>
                </c:pt>
                <c:pt idx="11">
                  <c:v>82</c:v>
                </c:pt>
                <c:pt idx="12">
                  <c:v>61</c:v>
                </c:pt>
                <c:pt idx="13">
                  <c:v>4</c:v>
                </c:pt>
                <c:pt idx="14">
                  <c:v>4</c:v>
                </c:pt>
                <c:pt idx="15">
                  <c:v>92</c:v>
                </c:pt>
                <c:pt idx="16">
                  <c:v>92</c:v>
                </c:pt>
                <c:pt idx="17">
                  <c:v>36</c:v>
                </c:pt>
                <c:pt idx="18">
                  <c:v>60</c:v>
                </c:pt>
                <c:pt idx="19">
                  <c:v>60</c:v>
                </c:pt>
                <c:pt idx="20">
                  <c:v>41</c:v>
                </c:pt>
                <c:pt idx="21">
                  <c:v>46</c:v>
                </c:pt>
                <c:pt idx="22">
                  <c:v>46</c:v>
                </c:pt>
                <c:pt idx="23">
                  <c:v>56</c:v>
                </c:pt>
                <c:pt idx="24">
                  <c:v>55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55</c:v>
                </c:pt>
                <c:pt idx="29">
                  <c:v>47</c:v>
                </c:pt>
                <c:pt idx="30">
                  <c:v>54</c:v>
                </c:pt>
                <c:pt idx="31">
                  <c:v>48</c:v>
                </c:pt>
                <c:pt idx="32">
                  <c:v>51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41</c:v>
                </c:pt>
                <c:pt idx="37">
                  <c:v>49</c:v>
                </c:pt>
                <c:pt idx="38">
                  <c:v>52</c:v>
                </c:pt>
                <c:pt idx="39">
                  <c:v>42</c:v>
                </c:pt>
                <c:pt idx="40">
                  <c:v>49</c:v>
                </c:pt>
                <c:pt idx="41">
                  <c:v>59</c:v>
                </c:pt>
                <c:pt idx="42">
                  <c:v>55</c:v>
                </c:pt>
                <c:pt idx="43">
                  <c:v>56</c:v>
                </c:pt>
                <c:pt idx="44">
                  <c:v>46</c:v>
                </c:pt>
                <c:pt idx="45">
                  <c:v>43</c:v>
                </c:pt>
                <c:pt idx="46">
                  <c:v>48</c:v>
                </c:pt>
                <c:pt idx="47">
                  <c:v>52</c:v>
                </c:pt>
                <c:pt idx="48">
                  <c:v>46</c:v>
                </c:pt>
                <c:pt idx="49">
                  <c:v>56</c:v>
                </c:pt>
                <c:pt idx="50">
                  <c:v>91</c:v>
                </c:pt>
                <c:pt idx="51">
                  <c:v>35</c:v>
                </c:pt>
                <c:pt idx="52">
                  <c:v>95</c:v>
                </c:pt>
                <c:pt idx="53">
                  <c:v>11</c:v>
                </c:pt>
                <c:pt idx="54">
                  <c:v>75</c:v>
                </c:pt>
                <c:pt idx="55">
                  <c:v>9</c:v>
                </c:pt>
                <c:pt idx="56">
                  <c:v>75</c:v>
                </c:pt>
                <c:pt idx="57">
                  <c:v>5</c:v>
                </c:pt>
                <c:pt idx="58">
                  <c:v>73</c:v>
                </c:pt>
                <c:pt idx="59">
                  <c:v>10</c:v>
                </c:pt>
                <c:pt idx="60">
                  <c:v>93</c:v>
                </c:pt>
                <c:pt idx="61">
                  <c:v>12</c:v>
                </c:pt>
                <c:pt idx="62">
                  <c:v>97</c:v>
                </c:pt>
                <c:pt idx="63">
                  <c:v>36</c:v>
                </c:pt>
                <c:pt idx="64">
                  <c:v>90</c:v>
                </c:pt>
                <c:pt idx="65">
                  <c:v>17</c:v>
                </c:pt>
                <c:pt idx="66">
                  <c:v>88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26</c:v>
                </c:pt>
                <c:pt idx="71">
                  <c:v>20</c:v>
                </c:pt>
                <c:pt idx="72">
                  <c:v>63</c:v>
                </c:pt>
                <c:pt idx="73">
                  <c:v>13</c:v>
                </c:pt>
                <c:pt idx="74">
                  <c:v>75</c:v>
                </c:pt>
                <c:pt idx="75">
                  <c:v>10</c:v>
                </c:pt>
                <c:pt idx="76">
                  <c:v>92</c:v>
                </c:pt>
                <c:pt idx="77">
                  <c:v>15</c:v>
                </c:pt>
                <c:pt idx="78">
                  <c:v>69</c:v>
                </c:pt>
                <c:pt idx="79">
                  <c:v>14</c:v>
                </c:pt>
                <c:pt idx="80">
                  <c:v>90</c:v>
                </c:pt>
                <c:pt idx="81">
                  <c:v>15</c:v>
                </c:pt>
                <c:pt idx="82">
                  <c:v>97</c:v>
                </c:pt>
                <c:pt idx="83">
                  <c:v>68</c:v>
                </c:pt>
                <c:pt idx="84">
                  <c:v>8</c:v>
                </c:pt>
                <c:pt idx="85">
                  <c:v>74</c:v>
                </c:pt>
                <c:pt idx="86">
                  <c:v>18</c:v>
                </c:pt>
                <c:pt idx="8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F-4CE5-8F9B-FEDF1D5E6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2911"/>
        <c:axId val="1388430879"/>
      </c:scatterChart>
      <c:valAx>
        <c:axId val="992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 Annuel</a:t>
                </a:r>
                <a:r>
                  <a:rPr lang="fr-FR" baseline="0"/>
                  <a:t> (k$)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430879"/>
        <c:crosses val="autoZero"/>
        <c:crossBetween val="midCat"/>
      </c:valAx>
      <c:valAx>
        <c:axId val="13884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 de dépense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2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Score de dépense en fonction de l'age chez les</a:t>
            </a:r>
            <a:r>
              <a:rPr lang="en-US" sz="1100" baseline="0"/>
              <a:t> hommes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Salaire(k$) homme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Feuil1!$O$2:$O$89</c:f>
              <c:numCache>
                <c:formatCode>General</c:formatCode>
                <c:ptCount val="88"/>
                <c:pt idx="0">
                  <c:v>19</c:v>
                </c:pt>
                <c:pt idx="1">
                  <c:v>21</c:v>
                </c:pt>
                <c:pt idx="2">
                  <c:v>64</c:v>
                </c:pt>
                <c:pt idx="3">
                  <c:v>67</c:v>
                </c:pt>
                <c:pt idx="4">
                  <c:v>37</c:v>
                </c:pt>
                <c:pt idx="5">
                  <c:v>22</c:v>
                </c:pt>
                <c:pt idx="6">
                  <c:v>20</c:v>
                </c:pt>
                <c:pt idx="7">
                  <c:v>52</c:v>
                </c:pt>
                <c:pt idx="8">
                  <c:v>35</c:v>
                </c:pt>
                <c:pt idx="9">
                  <c:v>25</c:v>
                </c:pt>
                <c:pt idx="10">
                  <c:v>31</c:v>
                </c:pt>
                <c:pt idx="11">
                  <c:v>29</c:v>
                </c:pt>
                <c:pt idx="12">
                  <c:v>35</c:v>
                </c:pt>
                <c:pt idx="13">
                  <c:v>60</c:v>
                </c:pt>
                <c:pt idx="14">
                  <c:v>53</c:v>
                </c:pt>
                <c:pt idx="15">
                  <c:v>18</c:v>
                </c:pt>
                <c:pt idx="16">
                  <c:v>24</c:v>
                </c:pt>
                <c:pt idx="17">
                  <c:v>48</c:v>
                </c:pt>
                <c:pt idx="18">
                  <c:v>33</c:v>
                </c:pt>
                <c:pt idx="19">
                  <c:v>59</c:v>
                </c:pt>
                <c:pt idx="20">
                  <c:v>47</c:v>
                </c:pt>
                <c:pt idx="21">
                  <c:v>69</c:v>
                </c:pt>
                <c:pt idx="22">
                  <c:v>53</c:v>
                </c:pt>
                <c:pt idx="23">
                  <c:v>70</c:v>
                </c:pt>
                <c:pt idx="24">
                  <c:v>19</c:v>
                </c:pt>
                <c:pt idx="25">
                  <c:v>63</c:v>
                </c:pt>
                <c:pt idx="26">
                  <c:v>18</c:v>
                </c:pt>
                <c:pt idx="27">
                  <c:v>19</c:v>
                </c:pt>
                <c:pt idx="28">
                  <c:v>70</c:v>
                </c:pt>
                <c:pt idx="29">
                  <c:v>59</c:v>
                </c:pt>
                <c:pt idx="30">
                  <c:v>26</c:v>
                </c:pt>
                <c:pt idx="31">
                  <c:v>40</c:v>
                </c:pt>
                <c:pt idx="32">
                  <c:v>57</c:v>
                </c:pt>
                <c:pt idx="33">
                  <c:v>38</c:v>
                </c:pt>
                <c:pt idx="34">
                  <c:v>67</c:v>
                </c:pt>
                <c:pt idx="35">
                  <c:v>48</c:v>
                </c:pt>
                <c:pt idx="36">
                  <c:v>18</c:v>
                </c:pt>
                <c:pt idx="37">
                  <c:v>48</c:v>
                </c:pt>
                <c:pt idx="38">
                  <c:v>24</c:v>
                </c:pt>
                <c:pt idx="39">
                  <c:v>48</c:v>
                </c:pt>
                <c:pt idx="40">
                  <c:v>20</c:v>
                </c:pt>
                <c:pt idx="41">
                  <c:v>67</c:v>
                </c:pt>
                <c:pt idx="42">
                  <c:v>26</c:v>
                </c:pt>
                <c:pt idx="43">
                  <c:v>49</c:v>
                </c:pt>
                <c:pt idx="44">
                  <c:v>54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19</c:v>
                </c:pt>
                <c:pt idx="49">
                  <c:v>27</c:v>
                </c:pt>
                <c:pt idx="50">
                  <c:v>39</c:v>
                </c:pt>
                <c:pt idx="51">
                  <c:v>43</c:v>
                </c:pt>
                <c:pt idx="52">
                  <c:v>40</c:v>
                </c:pt>
                <c:pt idx="53">
                  <c:v>59</c:v>
                </c:pt>
                <c:pt idx="54">
                  <c:v>38</c:v>
                </c:pt>
                <c:pt idx="55">
                  <c:v>47</c:v>
                </c:pt>
                <c:pt idx="56">
                  <c:v>39</c:v>
                </c:pt>
                <c:pt idx="57">
                  <c:v>20</c:v>
                </c:pt>
                <c:pt idx="58">
                  <c:v>32</c:v>
                </c:pt>
                <c:pt idx="59">
                  <c:v>19</c:v>
                </c:pt>
                <c:pt idx="60">
                  <c:v>32</c:v>
                </c:pt>
                <c:pt idx="61">
                  <c:v>25</c:v>
                </c:pt>
                <c:pt idx="62">
                  <c:v>28</c:v>
                </c:pt>
                <c:pt idx="63">
                  <c:v>48</c:v>
                </c:pt>
                <c:pt idx="64">
                  <c:v>34</c:v>
                </c:pt>
                <c:pt idx="65">
                  <c:v>43</c:v>
                </c:pt>
                <c:pt idx="66">
                  <c:v>39</c:v>
                </c:pt>
                <c:pt idx="67">
                  <c:v>37</c:v>
                </c:pt>
                <c:pt idx="68">
                  <c:v>34</c:v>
                </c:pt>
                <c:pt idx="69">
                  <c:v>19</c:v>
                </c:pt>
                <c:pt idx="70">
                  <c:v>50</c:v>
                </c:pt>
                <c:pt idx="71">
                  <c:v>42</c:v>
                </c:pt>
                <c:pt idx="72">
                  <c:v>32</c:v>
                </c:pt>
                <c:pt idx="73">
                  <c:v>40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58</c:v>
                </c:pt>
                <c:pt idx="78">
                  <c:v>27</c:v>
                </c:pt>
                <c:pt idx="79">
                  <c:v>59</c:v>
                </c:pt>
                <c:pt idx="80">
                  <c:v>35</c:v>
                </c:pt>
                <c:pt idx="81">
                  <c:v>46</c:v>
                </c:pt>
                <c:pt idx="82">
                  <c:v>30</c:v>
                </c:pt>
                <c:pt idx="83">
                  <c:v>28</c:v>
                </c:pt>
                <c:pt idx="84">
                  <c:v>33</c:v>
                </c:pt>
                <c:pt idx="85">
                  <c:v>32</c:v>
                </c:pt>
                <c:pt idx="86">
                  <c:v>32</c:v>
                </c:pt>
                <c:pt idx="87">
                  <c:v>30</c:v>
                </c:pt>
              </c:numCache>
            </c:numRef>
          </c:xVal>
          <c:yVal>
            <c:numRef>
              <c:f>Feuil1!$Q$2:$Q$89</c:f>
              <c:numCache>
                <c:formatCode>General</c:formatCode>
                <c:ptCount val="88"/>
                <c:pt idx="0">
                  <c:v>39</c:v>
                </c:pt>
                <c:pt idx="1">
                  <c:v>81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79</c:v>
                </c:pt>
                <c:pt idx="6">
                  <c:v>66</c:v>
                </c:pt>
                <c:pt idx="7">
                  <c:v>29</c:v>
                </c:pt>
                <c:pt idx="8">
                  <c:v>35</c:v>
                </c:pt>
                <c:pt idx="9">
                  <c:v>73</c:v>
                </c:pt>
                <c:pt idx="10">
                  <c:v>73</c:v>
                </c:pt>
                <c:pt idx="11">
                  <c:v>82</c:v>
                </c:pt>
                <c:pt idx="12">
                  <c:v>61</c:v>
                </c:pt>
                <c:pt idx="13">
                  <c:v>4</c:v>
                </c:pt>
                <c:pt idx="14">
                  <c:v>4</c:v>
                </c:pt>
                <c:pt idx="15">
                  <c:v>92</c:v>
                </c:pt>
                <c:pt idx="16">
                  <c:v>92</c:v>
                </c:pt>
                <c:pt idx="17">
                  <c:v>36</c:v>
                </c:pt>
                <c:pt idx="18">
                  <c:v>60</c:v>
                </c:pt>
                <c:pt idx="19">
                  <c:v>60</c:v>
                </c:pt>
                <c:pt idx="20">
                  <c:v>41</c:v>
                </c:pt>
                <c:pt idx="21">
                  <c:v>46</c:v>
                </c:pt>
                <c:pt idx="22">
                  <c:v>46</c:v>
                </c:pt>
                <c:pt idx="23">
                  <c:v>56</c:v>
                </c:pt>
                <c:pt idx="24">
                  <c:v>55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55</c:v>
                </c:pt>
                <c:pt idx="29">
                  <c:v>47</c:v>
                </c:pt>
                <c:pt idx="30">
                  <c:v>54</c:v>
                </c:pt>
                <c:pt idx="31">
                  <c:v>48</c:v>
                </c:pt>
                <c:pt idx="32">
                  <c:v>51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41</c:v>
                </c:pt>
                <c:pt idx="37">
                  <c:v>49</c:v>
                </c:pt>
                <c:pt idx="38">
                  <c:v>52</c:v>
                </c:pt>
                <c:pt idx="39">
                  <c:v>42</c:v>
                </c:pt>
                <c:pt idx="40">
                  <c:v>49</c:v>
                </c:pt>
                <c:pt idx="41">
                  <c:v>59</c:v>
                </c:pt>
                <c:pt idx="42">
                  <c:v>55</c:v>
                </c:pt>
                <c:pt idx="43">
                  <c:v>56</c:v>
                </c:pt>
                <c:pt idx="44">
                  <c:v>46</c:v>
                </c:pt>
                <c:pt idx="45">
                  <c:v>43</c:v>
                </c:pt>
                <c:pt idx="46">
                  <c:v>48</c:v>
                </c:pt>
                <c:pt idx="47">
                  <c:v>52</c:v>
                </c:pt>
                <c:pt idx="48">
                  <c:v>46</c:v>
                </c:pt>
                <c:pt idx="49">
                  <c:v>56</c:v>
                </c:pt>
                <c:pt idx="50">
                  <c:v>91</c:v>
                </c:pt>
                <c:pt idx="51">
                  <c:v>35</c:v>
                </c:pt>
                <c:pt idx="52">
                  <c:v>95</c:v>
                </c:pt>
                <c:pt idx="53">
                  <c:v>11</c:v>
                </c:pt>
                <c:pt idx="54">
                  <c:v>75</c:v>
                </c:pt>
                <c:pt idx="55">
                  <c:v>9</c:v>
                </c:pt>
                <c:pt idx="56">
                  <c:v>75</c:v>
                </c:pt>
                <c:pt idx="57">
                  <c:v>5</c:v>
                </c:pt>
                <c:pt idx="58">
                  <c:v>73</c:v>
                </c:pt>
                <c:pt idx="59">
                  <c:v>10</c:v>
                </c:pt>
                <c:pt idx="60">
                  <c:v>93</c:v>
                </c:pt>
                <c:pt idx="61">
                  <c:v>12</c:v>
                </c:pt>
                <c:pt idx="62">
                  <c:v>97</c:v>
                </c:pt>
                <c:pt idx="63">
                  <c:v>36</c:v>
                </c:pt>
                <c:pt idx="64">
                  <c:v>90</c:v>
                </c:pt>
                <c:pt idx="65">
                  <c:v>17</c:v>
                </c:pt>
                <c:pt idx="66">
                  <c:v>88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26</c:v>
                </c:pt>
                <c:pt idx="71">
                  <c:v>20</c:v>
                </c:pt>
                <c:pt idx="72">
                  <c:v>63</c:v>
                </c:pt>
                <c:pt idx="73">
                  <c:v>13</c:v>
                </c:pt>
                <c:pt idx="74">
                  <c:v>75</c:v>
                </c:pt>
                <c:pt idx="75">
                  <c:v>10</c:v>
                </c:pt>
                <c:pt idx="76">
                  <c:v>92</c:v>
                </c:pt>
                <c:pt idx="77">
                  <c:v>15</c:v>
                </c:pt>
                <c:pt idx="78">
                  <c:v>69</c:v>
                </c:pt>
                <c:pt idx="79">
                  <c:v>14</c:v>
                </c:pt>
                <c:pt idx="80">
                  <c:v>90</c:v>
                </c:pt>
                <c:pt idx="81">
                  <c:v>15</c:v>
                </c:pt>
                <c:pt idx="82">
                  <c:v>97</c:v>
                </c:pt>
                <c:pt idx="83">
                  <c:v>68</c:v>
                </c:pt>
                <c:pt idx="84">
                  <c:v>8</c:v>
                </c:pt>
                <c:pt idx="85">
                  <c:v>74</c:v>
                </c:pt>
                <c:pt idx="86">
                  <c:v>18</c:v>
                </c:pt>
                <c:pt idx="8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D-46ED-BA2C-9F90D897E06D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Score Dépense homme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Feuil1!$O$2:$O$89</c:f>
              <c:numCache>
                <c:formatCode>General</c:formatCode>
                <c:ptCount val="88"/>
                <c:pt idx="0">
                  <c:v>19</c:v>
                </c:pt>
                <c:pt idx="1">
                  <c:v>21</c:v>
                </c:pt>
                <c:pt idx="2">
                  <c:v>64</c:v>
                </c:pt>
                <c:pt idx="3">
                  <c:v>67</c:v>
                </c:pt>
                <c:pt idx="4">
                  <c:v>37</c:v>
                </c:pt>
                <c:pt idx="5">
                  <c:v>22</c:v>
                </c:pt>
                <c:pt idx="6">
                  <c:v>20</c:v>
                </c:pt>
                <c:pt idx="7">
                  <c:v>52</c:v>
                </c:pt>
                <c:pt idx="8">
                  <c:v>35</c:v>
                </c:pt>
                <c:pt idx="9">
                  <c:v>25</c:v>
                </c:pt>
                <c:pt idx="10">
                  <c:v>31</c:v>
                </c:pt>
                <c:pt idx="11">
                  <c:v>29</c:v>
                </c:pt>
                <c:pt idx="12">
                  <c:v>35</c:v>
                </c:pt>
                <c:pt idx="13">
                  <c:v>60</c:v>
                </c:pt>
                <c:pt idx="14">
                  <c:v>53</c:v>
                </c:pt>
                <c:pt idx="15">
                  <c:v>18</c:v>
                </c:pt>
                <c:pt idx="16">
                  <c:v>24</c:v>
                </c:pt>
                <c:pt idx="17">
                  <c:v>48</c:v>
                </c:pt>
                <c:pt idx="18">
                  <c:v>33</c:v>
                </c:pt>
                <c:pt idx="19">
                  <c:v>59</c:v>
                </c:pt>
                <c:pt idx="20">
                  <c:v>47</c:v>
                </c:pt>
                <c:pt idx="21">
                  <c:v>69</c:v>
                </c:pt>
                <c:pt idx="22">
                  <c:v>53</c:v>
                </c:pt>
                <c:pt idx="23">
                  <c:v>70</c:v>
                </c:pt>
                <c:pt idx="24">
                  <c:v>19</c:v>
                </c:pt>
                <c:pt idx="25">
                  <c:v>63</c:v>
                </c:pt>
                <c:pt idx="26">
                  <c:v>18</c:v>
                </c:pt>
                <c:pt idx="27">
                  <c:v>19</c:v>
                </c:pt>
                <c:pt idx="28">
                  <c:v>70</c:v>
                </c:pt>
                <c:pt idx="29">
                  <c:v>59</c:v>
                </c:pt>
                <c:pt idx="30">
                  <c:v>26</c:v>
                </c:pt>
                <c:pt idx="31">
                  <c:v>40</c:v>
                </c:pt>
                <c:pt idx="32">
                  <c:v>57</c:v>
                </c:pt>
                <c:pt idx="33">
                  <c:v>38</c:v>
                </c:pt>
                <c:pt idx="34">
                  <c:v>67</c:v>
                </c:pt>
                <c:pt idx="35">
                  <c:v>48</c:v>
                </c:pt>
                <c:pt idx="36">
                  <c:v>18</c:v>
                </c:pt>
                <c:pt idx="37">
                  <c:v>48</c:v>
                </c:pt>
                <c:pt idx="38">
                  <c:v>24</c:v>
                </c:pt>
                <c:pt idx="39">
                  <c:v>48</c:v>
                </c:pt>
                <c:pt idx="40">
                  <c:v>20</c:v>
                </c:pt>
                <c:pt idx="41">
                  <c:v>67</c:v>
                </c:pt>
                <c:pt idx="42">
                  <c:v>26</c:v>
                </c:pt>
                <c:pt idx="43">
                  <c:v>49</c:v>
                </c:pt>
                <c:pt idx="44">
                  <c:v>54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19</c:v>
                </c:pt>
                <c:pt idx="49">
                  <c:v>27</c:v>
                </c:pt>
                <c:pt idx="50">
                  <c:v>39</c:v>
                </c:pt>
                <c:pt idx="51">
                  <c:v>43</c:v>
                </c:pt>
                <c:pt idx="52">
                  <c:v>40</c:v>
                </c:pt>
                <c:pt idx="53">
                  <c:v>59</c:v>
                </c:pt>
                <c:pt idx="54">
                  <c:v>38</c:v>
                </c:pt>
                <c:pt idx="55">
                  <c:v>47</c:v>
                </c:pt>
                <c:pt idx="56">
                  <c:v>39</c:v>
                </c:pt>
                <c:pt idx="57">
                  <c:v>20</c:v>
                </c:pt>
                <c:pt idx="58">
                  <c:v>32</c:v>
                </c:pt>
                <c:pt idx="59">
                  <c:v>19</c:v>
                </c:pt>
                <c:pt idx="60">
                  <c:v>32</c:v>
                </c:pt>
                <c:pt idx="61">
                  <c:v>25</c:v>
                </c:pt>
                <c:pt idx="62">
                  <c:v>28</c:v>
                </c:pt>
                <c:pt idx="63">
                  <c:v>48</c:v>
                </c:pt>
                <c:pt idx="64">
                  <c:v>34</c:v>
                </c:pt>
                <c:pt idx="65">
                  <c:v>43</c:v>
                </c:pt>
                <c:pt idx="66">
                  <c:v>39</c:v>
                </c:pt>
                <c:pt idx="67">
                  <c:v>37</c:v>
                </c:pt>
                <c:pt idx="68">
                  <c:v>34</c:v>
                </c:pt>
                <c:pt idx="69">
                  <c:v>19</c:v>
                </c:pt>
                <c:pt idx="70">
                  <c:v>50</c:v>
                </c:pt>
                <c:pt idx="71">
                  <c:v>42</c:v>
                </c:pt>
                <c:pt idx="72">
                  <c:v>32</c:v>
                </c:pt>
                <c:pt idx="73">
                  <c:v>40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58</c:v>
                </c:pt>
                <c:pt idx="78">
                  <c:v>27</c:v>
                </c:pt>
                <c:pt idx="79">
                  <c:v>59</c:v>
                </c:pt>
                <c:pt idx="80">
                  <c:v>35</c:v>
                </c:pt>
                <c:pt idx="81">
                  <c:v>46</c:v>
                </c:pt>
                <c:pt idx="82">
                  <c:v>30</c:v>
                </c:pt>
                <c:pt idx="83">
                  <c:v>28</c:v>
                </c:pt>
                <c:pt idx="84">
                  <c:v>33</c:v>
                </c:pt>
                <c:pt idx="85">
                  <c:v>32</c:v>
                </c:pt>
                <c:pt idx="86">
                  <c:v>32</c:v>
                </c:pt>
                <c:pt idx="87">
                  <c:v>30</c:v>
                </c:pt>
              </c:numCache>
            </c:numRef>
          </c:xVal>
          <c:yVal>
            <c:numRef>
              <c:f>Feuil1!$Q$2:$Q$89</c:f>
              <c:numCache>
                <c:formatCode>General</c:formatCode>
                <c:ptCount val="88"/>
                <c:pt idx="0">
                  <c:v>39</c:v>
                </c:pt>
                <c:pt idx="1">
                  <c:v>81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79</c:v>
                </c:pt>
                <c:pt idx="6">
                  <c:v>66</c:v>
                </c:pt>
                <c:pt idx="7">
                  <c:v>29</c:v>
                </c:pt>
                <c:pt idx="8">
                  <c:v>35</c:v>
                </c:pt>
                <c:pt idx="9">
                  <c:v>73</c:v>
                </c:pt>
                <c:pt idx="10">
                  <c:v>73</c:v>
                </c:pt>
                <c:pt idx="11">
                  <c:v>82</c:v>
                </c:pt>
                <c:pt idx="12">
                  <c:v>61</c:v>
                </c:pt>
                <c:pt idx="13">
                  <c:v>4</c:v>
                </c:pt>
                <c:pt idx="14">
                  <c:v>4</c:v>
                </c:pt>
                <c:pt idx="15">
                  <c:v>92</c:v>
                </c:pt>
                <c:pt idx="16">
                  <c:v>92</c:v>
                </c:pt>
                <c:pt idx="17">
                  <c:v>36</c:v>
                </c:pt>
                <c:pt idx="18">
                  <c:v>60</c:v>
                </c:pt>
                <c:pt idx="19">
                  <c:v>60</c:v>
                </c:pt>
                <c:pt idx="20">
                  <c:v>41</c:v>
                </c:pt>
                <c:pt idx="21">
                  <c:v>46</c:v>
                </c:pt>
                <c:pt idx="22">
                  <c:v>46</c:v>
                </c:pt>
                <c:pt idx="23">
                  <c:v>56</c:v>
                </c:pt>
                <c:pt idx="24">
                  <c:v>55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55</c:v>
                </c:pt>
                <c:pt idx="29">
                  <c:v>47</c:v>
                </c:pt>
                <c:pt idx="30">
                  <c:v>54</c:v>
                </c:pt>
                <c:pt idx="31">
                  <c:v>48</c:v>
                </c:pt>
                <c:pt idx="32">
                  <c:v>51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41</c:v>
                </c:pt>
                <c:pt idx="37">
                  <c:v>49</c:v>
                </c:pt>
                <c:pt idx="38">
                  <c:v>52</c:v>
                </c:pt>
                <c:pt idx="39">
                  <c:v>42</c:v>
                </c:pt>
                <c:pt idx="40">
                  <c:v>49</c:v>
                </c:pt>
                <c:pt idx="41">
                  <c:v>59</c:v>
                </c:pt>
                <c:pt idx="42">
                  <c:v>55</c:v>
                </c:pt>
                <c:pt idx="43">
                  <c:v>56</c:v>
                </c:pt>
                <c:pt idx="44">
                  <c:v>46</c:v>
                </c:pt>
                <c:pt idx="45">
                  <c:v>43</c:v>
                </c:pt>
                <c:pt idx="46">
                  <c:v>48</c:v>
                </c:pt>
                <c:pt idx="47">
                  <c:v>52</c:v>
                </c:pt>
                <c:pt idx="48">
                  <c:v>46</c:v>
                </c:pt>
                <c:pt idx="49">
                  <c:v>56</c:v>
                </c:pt>
                <c:pt idx="50">
                  <c:v>91</c:v>
                </c:pt>
                <c:pt idx="51">
                  <c:v>35</c:v>
                </c:pt>
                <c:pt idx="52">
                  <c:v>95</c:v>
                </c:pt>
                <c:pt idx="53">
                  <c:v>11</c:v>
                </c:pt>
                <c:pt idx="54">
                  <c:v>75</c:v>
                </c:pt>
                <c:pt idx="55">
                  <c:v>9</c:v>
                </c:pt>
                <c:pt idx="56">
                  <c:v>75</c:v>
                </c:pt>
                <c:pt idx="57">
                  <c:v>5</c:v>
                </c:pt>
                <c:pt idx="58">
                  <c:v>73</c:v>
                </c:pt>
                <c:pt idx="59">
                  <c:v>10</c:v>
                </c:pt>
                <c:pt idx="60">
                  <c:v>93</c:v>
                </c:pt>
                <c:pt idx="61">
                  <c:v>12</c:v>
                </c:pt>
                <c:pt idx="62">
                  <c:v>97</c:v>
                </c:pt>
                <c:pt idx="63">
                  <c:v>36</c:v>
                </c:pt>
                <c:pt idx="64">
                  <c:v>90</c:v>
                </c:pt>
                <c:pt idx="65">
                  <c:v>17</c:v>
                </c:pt>
                <c:pt idx="66">
                  <c:v>88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26</c:v>
                </c:pt>
                <c:pt idx="71">
                  <c:v>20</c:v>
                </c:pt>
                <c:pt idx="72">
                  <c:v>63</c:v>
                </c:pt>
                <c:pt idx="73">
                  <c:v>13</c:v>
                </c:pt>
                <c:pt idx="74">
                  <c:v>75</c:v>
                </c:pt>
                <c:pt idx="75">
                  <c:v>10</c:v>
                </c:pt>
                <c:pt idx="76">
                  <c:v>92</c:v>
                </c:pt>
                <c:pt idx="77">
                  <c:v>15</c:v>
                </c:pt>
                <c:pt idx="78">
                  <c:v>69</c:v>
                </c:pt>
                <c:pt idx="79">
                  <c:v>14</c:v>
                </c:pt>
                <c:pt idx="80">
                  <c:v>90</c:v>
                </c:pt>
                <c:pt idx="81">
                  <c:v>15</c:v>
                </c:pt>
                <c:pt idx="82">
                  <c:v>97</c:v>
                </c:pt>
                <c:pt idx="83">
                  <c:v>68</c:v>
                </c:pt>
                <c:pt idx="84">
                  <c:v>8</c:v>
                </c:pt>
                <c:pt idx="85">
                  <c:v>74</c:v>
                </c:pt>
                <c:pt idx="86">
                  <c:v>18</c:v>
                </c:pt>
                <c:pt idx="8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D-46ED-BA2C-9F90D897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46784"/>
        <c:axId val="2114647264"/>
      </c:scatterChart>
      <c:valAx>
        <c:axId val="21146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</a:t>
                </a:r>
                <a:r>
                  <a:rPr lang="fr-FR" baseline="0"/>
                  <a:t> (ans)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647264"/>
        <c:crosses val="autoZero"/>
        <c:crossBetween val="midCat"/>
      </c:valAx>
      <c:valAx>
        <c:axId val="211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de Dépense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6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Salaire</a:t>
            </a:r>
            <a:r>
              <a:rPr lang="en-US" sz="1100" baseline="0"/>
              <a:t> Annuel en fonction de l'age chez les </a:t>
            </a:r>
            <a:r>
              <a:rPr lang="en-US" sz="1100"/>
              <a:t> hommes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Salaire(k$) homme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Feuil1!$O$2:$O$89</c:f>
              <c:numCache>
                <c:formatCode>General</c:formatCode>
                <c:ptCount val="88"/>
                <c:pt idx="0">
                  <c:v>19</c:v>
                </c:pt>
                <c:pt idx="1">
                  <c:v>21</c:v>
                </c:pt>
                <c:pt idx="2">
                  <c:v>64</c:v>
                </c:pt>
                <c:pt idx="3">
                  <c:v>67</c:v>
                </c:pt>
                <c:pt idx="4">
                  <c:v>37</c:v>
                </c:pt>
                <c:pt idx="5">
                  <c:v>22</c:v>
                </c:pt>
                <c:pt idx="6">
                  <c:v>20</c:v>
                </c:pt>
                <c:pt idx="7">
                  <c:v>52</c:v>
                </c:pt>
                <c:pt idx="8">
                  <c:v>35</c:v>
                </c:pt>
                <c:pt idx="9">
                  <c:v>25</c:v>
                </c:pt>
                <c:pt idx="10">
                  <c:v>31</c:v>
                </c:pt>
                <c:pt idx="11">
                  <c:v>29</c:v>
                </c:pt>
                <c:pt idx="12">
                  <c:v>35</c:v>
                </c:pt>
                <c:pt idx="13">
                  <c:v>60</c:v>
                </c:pt>
                <c:pt idx="14">
                  <c:v>53</c:v>
                </c:pt>
                <c:pt idx="15">
                  <c:v>18</c:v>
                </c:pt>
                <c:pt idx="16">
                  <c:v>24</c:v>
                </c:pt>
                <c:pt idx="17">
                  <c:v>48</c:v>
                </c:pt>
                <c:pt idx="18">
                  <c:v>33</c:v>
                </c:pt>
                <c:pt idx="19">
                  <c:v>59</c:v>
                </c:pt>
                <c:pt idx="20">
                  <c:v>47</c:v>
                </c:pt>
                <c:pt idx="21">
                  <c:v>69</c:v>
                </c:pt>
                <c:pt idx="22">
                  <c:v>53</c:v>
                </c:pt>
                <c:pt idx="23">
                  <c:v>70</c:v>
                </c:pt>
                <c:pt idx="24">
                  <c:v>19</c:v>
                </c:pt>
                <c:pt idx="25">
                  <c:v>63</c:v>
                </c:pt>
                <c:pt idx="26">
                  <c:v>18</c:v>
                </c:pt>
                <c:pt idx="27">
                  <c:v>19</c:v>
                </c:pt>
                <c:pt idx="28">
                  <c:v>70</c:v>
                </c:pt>
                <c:pt idx="29">
                  <c:v>59</c:v>
                </c:pt>
                <c:pt idx="30">
                  <c:v>26</c:v>
                </c:pt>
                <c:pt idx="31">
                  <c:v>40</c:v>
                </c:pt>
                <c:pt idx="32">
                  <c:v>57</c:v>
                </c:pt>
                <c:pt idx="33">
                  <c:v>38</c:v>
                </c:pt>
                <c:pt idx="34">
                  <c:v>67</c:v>
                </c:pt>
                <c:pt idx="35">
                  <c:v>48</c:v>
                </c:pt>
                <c:pt idx="36">
                  <c:v>18</c:v>
                </c:pt>
                <c:pt idx="37">
                  <c:v>48</c:v>
                </c:pt>
                <c:pt idx="38">
                  <c:v>24</c:v>
                </c:pt>
                <c:pt idx="39">
                  <c:v>48</c:v>
                </c:pt>
                <c:pt idx="40">
                  <c:v>20</c:v>
                </c:pt>
                <c:pt idx="41">
                  <c:v>67</c:v>
                </c:pt>
                <c:pt idx="42">
                  <c:v>26</c:v>
                </c:pt>
                <c:pt idx="43">
                  <c:v>49</c:v>
                </c:pt>
                <c:pt idx="44">
                  <c:v>54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19</c:v>
                </c:pt>
                <c:pt idx="49">
                  <c:v>27</c:v>
                </c:pt>
                <c:pt idx="50">
                  <c:v>39</c:v>
                </c:pt>
                <c:pt idx="51">
                  <c:v>43</c:v>
                </c:pt>
                <c:pt idx="52">
                  <c:v>40</c:v>
                </c:pt>
                <c:pt idx="53">
                  <c:v>59</c:v>
                </c:pt>
                <c:pt idx="54">
                  <c:v>38</c:v>
                </c:pt>
                <c:pt idx="55">
                  <c:v>47</c:v>
                </c:pt>
                <c:pt idx="56">
                  <c:v>39</c:v>
                </c:pt>
                <c:pt idx="57">
                  <c:v>20</c:v>
                </c:pt>
                <c:pt idx="58">
                  <c:v>32</c:v>
                </c:pt>
                <c:pt idx="59">
                  <c:v>19</c:v>
                </c:pt>
                <c:pt idx="60">
                  <c:v>32</c:v>
                </c:pt>
                <c:pt idx="61">
                  <c:v>25</c:v>
                </c:pt>
                <c:pt idx="62">
                  <c:v>28</c:v>
                </c:pt>
                <c:pt idx="63">
                  <c:v>48</c:v>
                </c:pt>
                <c:pt idx="64">
                  <c:v>34</c:v>
                </c:pt>
                <c:pt idx="65">
                  <c:v>43</c:v>
                </c:pt>
                <c:pt idx="66">
                  <c:v>39</c:v>
                </c:pt>
                <c:pt idx="67">
                  <c:v>37</c:v>
                </c:pt>
                <c:pt idx="68">
                  <c:v>34</c:v>
                </c:pt>
                <c:pt idx="69">
                  <c:v>19</c:v>
                </c:pt>
                <c:pt idx="70">
                  <c:v>50</c:v>
                </c:pt>
                <c:pt idx="71">
                  <c:v>42</c:v>
                </c:pt>
                <c:pt idx="72">
                  <c:v>32</c:v>
                </c:pt>
                <c:pt idx="73">
                  <c:v>40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58</c:v>
                </c:pt>
                <c:pt idx="78">
                  <c:v>27</c:v>
                </c:pt>
                <c:pt idx="79">
                  <c:v>59</c:v>
                </c:pt>
                <c:pt idx="80">
                  <c:v>35</c:v>
                </c:pt>
                <c:pt idx="81">
                  <c:v>46</c:v>
                </c:pt>
                <c:pt idx="82">
                  <c:v>30</c:v>
                </c:pt>
                <c:pt idx="83">
                  <c:v>28</c:v>
                </c:pt>
                <c:pt idx="84">
                  <c:v>33</c:v>
                </c:pt>
                <c:pt idx="85">
                  <c:v>32</c:v>
                </c:pt>
                <c:pt idx="86">
                  <c:v>32</c:v>
                </c:pt>
                <c:pt idx="87">
                  <c:v>30</c:v>
                </c:pt>
              </c:numCache>
            </c:numRef>
          </c:xVal>
          <c:yVal>
            <c:numRef>
              <c:f>Feuil1!$P$2:$P$89</c:f>
              <c:numCache>
                <c:formatCode>General</c:formatCode>
                <c:ptCount val="88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33</c:v>
                </c:pt>
                <c:pt idx="15">
                  <c:v>33</c:v>
                </c:pt>
                <c:pt idx="16">
                  <c:v>38</c:v>
                </c:pt>
                <c:pt idx="17">
                  <c:v>39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59</c:v>
                </c:pt>
                <c:pt idx="37">
                  <c:v>60</c:v>
                </c:pt>
                <c:pt idx="38">
                  <c:v>60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81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88</c:v>
                </c:pt>
                <c:pt idx="78">
                  <c:v>88</c:v>
                </c:pt>
                <c:pt idx="79">
                  <c:v>93</c:v>
                </c:pt>
                <c:pt idx="80">
                  <c:v>93</c:v>
                </c:pt>
                <c:pt idx="81">
                  <c:v>98</c:v>
                </c:pt>
                <c:pt idx="82">
                  <c:v>99</c:v>
                </c:pt>
                <c:pt idx="83">
                  <c:v>101</c:v>
                </c:pt>
                <c:pt idx="84">
                  <c:v>113</c:v>
                </c:pt>
                <c:pt idx="85">
                  <c:v>126</c:v>
                </c:pt>
                <c:pt idx="86">
                  <c:v>137</c:v>
                </c:pt>
                <c:pt idx="8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9-4384-BCDD-A35E3431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44768"/>
        <c:axId val="1514340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Feuil1!$Q$1</c15:sqref>
                        </c15:formulaRef>
                      </c:ext>
                    </c:extLst>
                    <c:strCache>
                      <c:ptCount val="1"/>
                      <c:pt idx="0">
                        <c:v>Score Dépense homme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Feuil1!$O$2:$O$89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19</c:v>
                      </c:pt>
                      <c:pt idx="1">
                        <c:v>21</c:v>
                      </c:pt>
                      <c:pt idx="2">
                        <c:v>64</c:v>
                      </c:pt>
                      <c:pt idx="3">
                        <c:v>67</c:v>
                      </c:pt>
                      <c:pt idx="4">
                        <c:v>37</c:v>
                      </c:pt>
                      <c:pt idx="5">
                        <c:v>22</c:v>
                      </c:pt>
                      <c:pt idx="6">
                        <c:v>20</c:v>
                      </c:pt>
                      <c:pt idx="7">
                        <c:v>52</c:v>
                      </c:pt>
                      <c:pt idx="8">
                        <c:v>35</c:v>
                      </c:pt>
                      <c:pt idx="9">
                        <c:v>25</c:v>
                      </c:pt>
                      <c:pt idx="10">
                        <c:v>31</c:v>
                      </c:pt>
                      <c:pt idx="11">
                        <c:v>29</c:v>
                      </c:pt>
                      <c:pt idx="12">
                        <c:v>35</c:v>
                      </c:pt>
                      <c:pt idx="13">
                        <c:v>60</c:v>
                      </c:pt>
                      <c:pt idx="14">
                        <c:v>53</c:v>
                      </c:pt>
                      <c:pt idx="15">
                        <c:v>18</c:v>
                      </c:pt>
                      <c:pt idx="16">
                        <c:v>24</c:v>
                      </c:pt>
                      <c:pt idx="17">
                        <c:v>48</c:v>
                      </c:pt>
                      <c:pt idx="18">
                        <c:v>33</c:v>
                      </c:pt>
                      <c:pt idx="19">
                        <c:v>59</c:v>
                      </c:pt>
                      <c:pt idx="20">
                        <c:v>47</c:v>
                      </c:pt>
                      <c:pt idx="21">
                        <c:v>69</c:v>
                      </c:pt>
                      <c:pt idx="22">
                        <c:v>53</c:v>
                      </c:pt>
                      <c:pt idx="23">
                        <c:v>70</c:v>
                      </c:pt>
                      <c:pt idx="24">
                        <c:v>19</c:v>
                      </c:pt>
                      <c:pt idx="25">
                        <c:v>63</c:v>
                      </c:pt>
                      <c:pt idx="26">
                        <c:v>18</c:v>
                      </c:pt>
                      <c:pt idx="27">
                        <c:v>19</c:v>
                      </c:pt>
                      <c:pt idx="28">
                        <c:v>70</c:v>
                      </c:pt>
                      <c:pt idx="29">
                        <c:v>59</c:v>
                      </c:pt>
                      <c:pt idx="30">
                        <c:v>26</c:v>
                      </c:pt>
                      <c:pt idx="31">
                        <c:v>40</c:v>
                      </c:pt>
                      <c:pt idx="32">
                        <c:v>57</c:v>
                      </c:pt>
                      <c:pt idx="33">
                        <c:v>38</c:v>
                      </c:pt>
                      <c:pt idx="34">
                        <c:v>67</c:v>
                      </c:pt>
                      <c:pt idx="35">
                        <c:v>48</c:v>
                      </c:pt>
                      <c:pt idx="36">
                        <c:v>18</c:v>
                      </c:pt>
                      <c:pt idx="37">
                        <c:v>48</c:v>
                      </c:pt>
                      <c:pt idx="38">
                        <c:v>24</c:v>
                      </c:pt>
                      <c:pt idx="39">
                        <c:v>48</c:v>
                      </c:pt>
                      <c:pt idx="40">
                        <c:v>20</c:v>
                      </c:pt>
                      <c:pt idx="41">
                        <c:v>67</c:v>
                      </c:pt>
                      <c:pt idx="42">
                        <c:v>26</c:v>
                      </c:pt>
                      <c:pt idx="43">
                        <c:v>49</c:v>
                      </c:pt>
                      <c:pt idx="44">
                        <c:v>54</c:v>
                      </c:pt>
                      <c:pt idx="45">
                        <c:v>68</c:v>
                      </c:pt>
                      <c:pt idx="46">
                        <c:v>66</c:v>
                      </c:pt>
                      <c:pt idx="47">
                        <c:v>65</c:v>
                      </c:pt>
                      <c:pt idx="48">
                        <c:v>19</c:v>
                      </c:pt>
                      <c:pt idx="49">
                        <c:v>27</c:v>
                      </c:pt>
                      <c:pt idx="50">
                        <c:v>39</c:v>
                      </c:pt>
                      <c:pt idx="51">
                        <c:v>43</c:v>
                      </c:pt>
                      <c:pt idx="52">
                        <c:v>40</c:v>
                      </c:pt>
                      <c:pt idx="53">
                        <c:v>59</c:v>
                      </c:pt>
                      <c:pt idx="54">
                        <c:v>38</c:v>
                      </c:pt>
                      <c:pt idx="55">
                        <c:v>47</c:v>
                      </c:pt>
                      <c:pt idx="56">
                        <c:v>39</c:v>
                      </c:pt>
                      <c:pt idx="57">
                        <c:v>20</c:v>
                      </c:pt>
                      <c:pt idx="58">
                        <c:v>32</c:v>
                      </c:pt>
                      <c:pt idx="59">
                        <c:v>19</c:v>
                      </c:pt>
                      <c:pt idx="60">
                        <c:v>32</c:v>
                      </c:pt>
                      <c:pt idx="61">
                        <c:v>25</c:v>
                      </c:pt>
                      <c:pt idx="62">
                        <c:v>28</c:v>
                      </c:pt>
                      <c:pt idx="63">
                        <c:v>48</c:v>
                      </c:pt>
                      <c:pt idx="64">
                        <c:v>34</c:v>
                      </c:pt>
                      <c:pt idx="65">
                        <c:v>43</c:v>
                      </c:pt>
                      <c:pt idx="66">
                        <c:v>39</c:v>
                      </c:pt>
                      <c:pt idx="67">
                        <c:v>37</c:v>
                      </c:pt>
                      <c:pt idx="68">
                        <c:v>34</c:v>
                      </c:pt>
                      <c:pt idx="69">
                        <c:v>19</c:v>
                      </c:pt>
                      <c:pt idx="70">
                        <c:v>50</c:v>
                      </c:pt>
                      <c:pt idx="71">
                        <c:v>42</c:v>
                      </c:pt>
                      <c:pt idx="72">
                        <c:v>32</c:v>
                      </c:pt>
                      <c:pt idx="73">
                        <c:v>40</c:v>
                      </c:pt>
                      <c:pt idx="74">
                        <c:v>28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58</c:v>
                      </c:pt>
                      <c:pt idx="78">
                        <c:v>27</c:v>
                      </c:pt>
                      <c:pt idx="79">
                        <c:v>59</c:v>
                      </c:pt>
                      <c:pt idx="80">
                        <c:v>35</c:v>
                      </c:pt>
                      <c:pt idx="81">
                        <c:v>46</c:v>
                      </c:pt>
                      <c:pt idx="82">
                        <c:v>30</c:v>
                      </c:pt>
                      <c:pt idx="83">
                        <c:v>28</c:v>
                      </c:pt>
                      <c:pt idx="84">
                        <c:v>33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Feuil1!$Q$2:$Q$89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39</c:v>
                      </c:pt>
                      <c:pt idx="1">
                        <c:v>81</c:v>
                      </c:pt>
                      <c:pt idx="2">
                        <c:v>3</c:v>
                      </c:pt>
                      <c:pt idx="3">
                        <c:v>14</c:v>
                      </c:pt>
                      <c:pt idx="4">
                        <c:v>13</c:v>
                      </c:pt>
                      <c:pt idx="5">
                        <c:v>79</c:v>
                      </c:pt>
                      <c:pt idx="6">
                        <c:v>66</c:v>
                      </c:pt>
                      <c:pt idx="7">
                        <c:v>29</c:v>
                      </c:pt>
                      <c:pt idx="8">
                        <c:v>35</c:v>
                      </c:pt>
                      <c:pt idx="9">
                        <c:v>73</c:v>
                      </c:pt>
                      <c:pt idx="10">
                        <c:v>73</c:v>
                      </c:pt>
                      <c:pt idx="11">
                        <c:v>82</c:v>
                      </c:pt>
                      <c:pt idx="12">
                        <c:v>61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92</c:v>
                      </c:pt>
                      <c:pt idx="16">
                        <c:v>92</c:v>
                      </c:pt>
                      <c:pt idx="17">
                        <c:v>36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41</c:v>
                      </c:pt>
                      <c:pt idx="21">
                        <c:v>46</c:v>
                      </c:pt>
                      <c:pt idx="22">
                        <c:v>46</c:v>
                      </c:pt>
                      <c:pt idx="23">
                        <c:v>56</c:v>
                      </c:pt>
                      <c:pt idx="24">
                        <c:v>55</c:v>
                      </c:pt>
                      <c:pt idx="25">
                        <c:v>51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55</c:v>
                      </c:pt>
                      <c:pt idx="29">
                        <c:v>47</c:v>
                      </c:pt>
                      <c:pt idx="30">
                        <c:v>54</c:v>
                      </c:pt>
                      <c:pt idx="31">
                        <c:v>48</c:v>
                      </c:pt>
                      <c:pt idx="32">
                        <c:v>51</c:v>
                      </c:pt>
                      <c:pt idx="33">
                        <c:v>55</c:v>
                      </c:pt>
                      <c:pt idx="34">
                        <c:v>41</c:v>
                      </c:pt>
                      <c:pt idx="35">
                        <c:v>46</c:v>
                      </c:pt>
                      <c:pt idx="36">
                        <c:v>41</c:v>
                      </c:pt>
                      <c:pt idx="37">
                        <c:v>49</c:v>
                      </c:pt>
                      <c:pt idx="38">
                        <c:v>52</c:v>
                      </c:pt>
                      <c:pt idx="39">
                        <c:v>42</c:v>
                      </c:pt>
                      <c:pt idx="40">
                        <c:v>49</c:v>
                      </c:pt>
                      <c:pt idx="41">
                        <c:v>59</c:v>
                      </c:pt>
                      <c:pt idx="42">
                        <c:v>55</c:v>
                      </c:pt>
                      <c:pt idx="43">
                        <c:v>56</c:v>
                      </c:pt>
                      <c:pt idx="44">
                        <c:v>46</c:v>
                      </c:pt>
                      <c:pt idx="45">
                        <c:v>43</c:v>
                      </c:pt>
                      <c:pt idx="46">
                        <c:v>48</c:v>
                      </c:pt>
                      <c:pt idx="47">
                        <c:v>52</c:v>
                      </c:pt>
                      <c:pt idx="48">
                        <c:v>46</c:v>
                      </c:pt>
                      <c:pt idx="49">
                        <c:v>56</c:v>
                      </c:pt>
                      <c:pt idx="50">
                        <c:v>91</c:v>
                      </c:pt>
                      <c:pt idx="51">
                        <c:v>35</c:v>
                      </c:pt>
                      <c:pt idx="52">
                        <c:v>95</c:v>
                      </c:pt>
                      <c:pt idx="53">
                        <c:v>11</c:v>
                      </c:pt>
                      <c:pt idx="54">
                        <c:v>75</c:v>
                      </c:pt>
                      <c:pt idx="55">
                        <c:v>9</c:v>
                      </c:pt>
                      <c:pt idx="56">
                        <c:v>75</c:v>
                      </c:pt>
                      <c:pt idx="57">
                        <c:v>5</c:v>
                      </c:pt>
                      <c:pt idx="58">
                        <c:v>73</c:v>
                      </c:pt>
                      <c:pt idx="59">
                        <c:v>10</c:v>
                      </c:pt>
                      <c:pt idx="60">
                        <c:v>93</c:v>
                      </c:pt>
                      <c:pt idx="61">
                        <c:v>12</c:v>
                      </c:pt>
                      <c:pt idx="62">
                        <c:v>97</c:v>
                      </c:pt>
                      <c:pt idx="63">
                        <c:v>36</c:v>
                      </c:pt>
                      <c:pt idx="64">
                        <c:v>90</c:v>
                      </c:pt>
                      <c:pt idx="65">
                        <c:v>17</c:v>
                      </c:pt>
                      <c:pt idx="66">
                        <c:v>88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5</c:v>
                      </c:pt>
                      <c:pt idx="70">
                        <c:v>26</c:v>
                      </c:pt>
                      <c:pt idx="71">
                        <c:v>20</c:v>
                      </c:pt>
                      <c:pt idx="72">
                        <c:v>63</c:v>
                      </c:pt>
                      <c:pt idx="73">
                        <c:v>13</c:v>
                      </c:pt>
                      <c:pt idx="74">
                        <c:v>75</c:v>
                      </c:pt>
                      <c:pt idx="75">
                        <c:v>10</c:v>
                      </c:pt>
                      <c:pt idx="76">
                        <c:v>92</c:v>
                      </c:pt>
                      <c:pt idx="77">
                        <c:v>15</c:v>
                      </c:pt>
                      <c:pt idx="78">
                        <c:v>69</c:v>
                      </c:pt>
                      <c:pt idx="79">
                        <c:v>14</c:v>
                      </c:pt>
                      <c:pt idx="80">
                        <c:v>90</c:v>
                      </c:pt>
                      <c:pt idx="81">
                        <c:v>15</c:v>
                      </c:pt>
                      <c:pt idx="82">
                        <c:v>97</c:v>
                      </c:pt>
                      <c:pt idx="83">
                        <c:v>68</c:v>
                      </c:pt>
                      <c:pt idx="84">
                        <c:v>8</c:v>
                      </c:pt>
                      <c:pt idx="85">
                        <c:v>74</c:v>
                      </c:pt>
                      <c:pt idx="86">
                        <c:v>18</c:v>
                      </c:pt>
                      <c:pt idx="87">
                        <c:v>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4D9-4384-BCDD-A35E3431AD00}"/>
                  </c:ext>
                </c:extLst>
              </c15:ser>
            </c15:filteredScatterSeries>
          </c:ext>
        </c:extLst>
      </c:scatterChart>
      <c:valAx>
        <c:axId val="15143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340448"/>
        <c:crosses val="autoZero"/>
        <c:crossBetween val="midCat"/>
      </c:valAx>
      <c:valAx>
        <c:axId val="15143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Revenu Annuel (k$)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3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 Dépense en fonction du revenu</a:t>
            </a:r>
            <a:r>
              <a:rPr lang="fr-FR" baseline="0"/>
              <a:t> annuel</a:t>
            </a:r>
            <a:r>
              <a:rPr lang="fr-FR"/>
              <a:t> chez les femmes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Score Dépense femme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46</c:v>
                </c:pt>
                <c:pt idx="37">
                  <c:v>47</c:v>
                </c:pt>
                <c:pt idx="38">
                  <c:v>47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50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79</c:v>
                </c:pt>
                <c:pt idx="92">
                  <c:v>79</c:v>
                </c:pt>
                <c:pt idx="93">
                  <c:v>81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88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101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113</c:v>
                </c:pt>
                <c:pt idx="109">
                  <c:v>120</c:v>
                </c:pt>
                <c:pt idx="110">
                  <c:v>120</c:v>
                </c:pt>
                <c:pt idx="111">
                  <c:v>126</c:v>
                </c:pt>
              </c:numCache>
            </c:numRef>
          </c:xVal>
          <c:yVal>
            <c:numRef>
              <c:f>Feuil1!$C$2:$C$201</c:f>
              <c:numCache>
                <c:formatCode>General</c:formatCode>
                <c:ptCount val="200"/>
                <c:pt idx="0">
                  <c:v>6</c:v>
                </c:pt>
                <c:pt idx="1">
                  <c:v>77</c:v>
                </c:pt>
                <c:pt idx="2">
                  <c:v>40</c:v>
                </c:pt>
                <c:pt idx="3">
                  <c:v>76</c:v>
                </c:pt>
                <c:pt idx="4">
                  <c:v>6</c:v>
                </c:pt>
                <c:pt idx="5">
                  <c:v>94</c:v>
                </c:pt>
                <c:pt idx="6">
                  <c:v>72</c:v>
                </c:pt>
                <c:pt idx="7">
                  <c:v>99</c:v>
                </c:pt>
                <c:pt idx="8">
                  <c:v>15</c:v>
                </c:pt>
                <c:pt idx="9">
                  <c:v>77</c:v>
                </c:pt>
                <c:pt idx="10">
                  <c:v>35</c:v>
                </c:pt>
                <c:pt idx="11">
                  <c:v>98</c:v>
                </c:pt>
                <c:pt idx="12">
                  <c:v>5</c:v>
                </c:pt>
                <c:pt idx="13">
                  <c:v>14</c:v>
                </c:pt>
                <c:pt idx="14">
                  <c:v>32</c:v>
                </c:pt>
                <c:pt idx="15">
                  <c:v>31</c:v>
                </c:pt>
                <c:pt idx="16">
                  <c:v>87</c:v>
                </c:pt>
                <c:pt idx="17">
                  <c:v>73</c:v>
                </c:pt>
                <c:pt idx="18">
                  <c:v>14</c:v>
                </c:pt>
                <c:pt idx="19">
                  <c:v>81</c:v>
                </c:pt>
                <c:pt idx="20">
                  <c:v>17</c:v>
                </c:pt>
                <c:pt idx="21">
                  <c:v>73</c:v>
                </c:pt>
                <c:pt idx="22">
                  <c:v>26</c:v>
                </c:pt>
                <c:pt idx="23">
                  <c:v>75</c:v>
                </c:pt>
                <c:pt idx="24">
                  <c:v>35</c:v>
                </c:pt>
                <c:pt idx="25">
                  <c:v>61</c:v>
                </c:pt>
                <c:pt idx="26">
                  <c:v>28</c:v>
                </c:pt>
                <c:pt idx="27">
                  <c:v>65</c:v>
                </c:pt>
                <c:pt idx="28">
                  <c:v>55</c:v>
                </c:pt>
                <c:pt idx="29">
                  <c:v>47</c:v>
                </c:pt>
                <c:pt idx="30">
                  <c:v>42</c:v>
                </c:pt>
                <c:pt idx="31">
                  <c:v>42</c:v>
                </c:pt>
                <c:pt idx="32">
                  <c:v>52</c:v>
                </c:pt>
                <c:pt idx="33">
                  <c:v>54</c:v>
                </c:pt>
                <c:pt idx="34">
                  <c:v>45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59</c:v>
                </c:pt>
                <c:pt idx="39">
                  <c:v>50</c:v>
                </c:pt>
                <c:pt idx="40">
                  <c:v>48</c:v>
                </c:pt>
                <c:pt idx="41">
                  <c:v>47</c:v>
                </c:pt>
                <c:pt idx="42">
                  <c:v>42</c:v>
                </c:pt>
                <c:pt idx="43">
                  <c:v>49</c:v>
                </c:pt>
                <c:pt idx="44">
                  <c:v>56</c:v>
                </c:pt>
                <c:pt idx="45">
                  <c:v>53</c:v>
                </c:pt>
                <c:pt idx="46">
                  <c:v>52</c:v>
                </c:pt>
                <c:pt idx="47">
                  <c:v>42</c:v>
                </c:pt>
                <c:pt idx="48">
                  <c:v>44</c:v>
                </c:pt>
                <c:pt idx="49">
                  <c:v>57</c:v>
                </c:pt>
                <c:pt idx="50">
                  <c:v>58</c:v>
                </c:pt>
                <c:pt idx="51">
                  <c:v>55</c:v>
                </c:pt>
                <c:pt idx="52">
                  <c:v>60</c:v>
                </c:pt>
                <c:pt idx="53">
                  <c:v>46</c:v>
                </c:pt>
                <c:pt idx="54">
                  <c:v>55</c:v>
                </c:pt>
                <c:pt idx="55">
                  <c:v>40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41</c:v>
                </c:pt>
                <c:pt idx="60">
                  <c:v>48</c:v>
                </c:pt>
                <c:pt idx="61">
                  <c:v>42</c:v>
                </c:pt>
                <c:pt idx="62">
                  <c:v>50</c:v>
                </c:pt>
                <c:pt idx="63">
                  <c:v>54</c:v>
                </c:pt>
                <c:pt idx="64">
                  <c:v>42</c:v>
                </c:pt>
                <c:pt idx="65">
                  <c:v>48</c:v>
                </c:pt>
                <c:pt idx="66">
                  <c:v>50</c:v>
                </c:pt>
                <c:pt idx="67">
                  <c:v>43</c:v>
                </c:pt>
                <c:pt idx="68">
                  <c:v>59</c:v>
                </c:pt>
                <c:pt idx="69">
                  <c:v>43</c:v>
                </c:pt>
                <c:pt idx="70">
                  <c:v>57</c:v>
                </c:pt>
                <c:pt idx="71">
                  <c:v>40</c:v>
                </c:pt>
                <c:pt idx="72">
                  <c:v>58</c:v>
                </c:pt>
                <c:pt idx="73">
                  <c:v>29</c:v>
                </c:pt>
                <c:pt idx="74">
                  <c:v>77</c:v>
                </c:pt>
                <c:pt idx="75">
                  <c:v>34</c:v>
                </c:pt>
                <c:pt idx="76">
                  <c:v>71</c:v>
                </c:pt>
                <c:pt idx="77">
                  <c:v>88</c:v>
                </c:pt>
                <c:pt idx="78">
                  <c:v>7</c:v>
                </c:pt>
                <c:pt idx="79">
                  <c:v>72</c:v>
                </c:pt>
                <c:pt idx="80">
                  <c:v>5</c:v>
                </c:pt>
                <c:pt idx="81">
                  <c:v>40</c:v>
                </c:pt>
                <c:pt idx="82">
                  <c:v>87</c:v>
                </c:pt>
                <c:pt idx="83">
                  <c:v>74</c:v>
                </c:pt>
                <c:pt idx="84">
                  <c:v>22</c:v>
                </c:pt>
                <c:pt idx="85">
                  <c:v>20</c:v>
                </c:pt>
                <c:pt idx="86">
                  <c:v>76</c:v>
                </c:pt>
                <c:pt idx="87">
                  <c:v>16</c:v>
                </c:pt>
                <c:pt idx="88">
                  <c:v>89</c:v>
                </c:pt>
                <c:pt idx="89">
                  <c:v>78</c:v>
                </c:pt>
                <c:pt idx="90">
                  <c:v>73</c:v>
                </c:pt>
                <c:pt idx="91">
                  <c:v>35</c:v>
                </c:pt>
                <c:pt idx="92">
                  <c:v>83</c:v>
                </c:pt>
                <c:pt idx="93">
                  <c:v>93</c:v>
                </c:pt>
                <c:pt idx="94">
                  <c:v>75</c:v>
                </c:pt>
                <c:pt idx="95">
                  <c:v>95</c:v>
                </c:pt>
                <c:pt idx="96">
                  <c:v>27</c:v>
                </c:pt>
                <c:pt idx="97">
                  <c:v>13</c:v>
                </c:pt>
                <c:pt idx="98">
                  <c:v>86</c:v>
                </c:pt>
                <c:pt idx="99">
                  <c:v>32</c:v>
                </c:pt>
                <c:pt idx="100">
                  <c:v>86</c:v>
                </c:pt>
                <c:pt idx="101">
                  <c:v>88</c:v>
                </c:pt>
                <c:pt idx="102">
                  <c:v>39</c:v>
                </c:pt>
                <c:pt idx="103">
                  <c:v>24</c:v>
                </c:pt>
                <c:pt idx="104">
                  <c:v>17</c:v>
                </c:pt>
                <c:pt idx="105">
                  <c:v>85</c:v>
                </c:pt>
                <c:pt idx="106">
                  <c:v>23</c:v>
                </c:pt>
                <c:pt idx="107">
                  <c:v>69</c:v>
                </c:pt>
                <c:pt idx="108">
                  <c:v>91</c:v>
                </c:pt>
                <c:pt idx="109">
                  <c:v>16</c:v>
                </c:pt>
                <c:pt idx="110">
                  <c:v>79</c:v>
                </c:pt>
                <c:pt idx="1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9-4C89-BF86-7D2355FF1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43343"/>
        <c:axId val="1388443823"/>
      </c:scatterChart>
      <c:valAx>
        <c:axId val="13884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</a:t>
                </a:r>
                <a:r>
                  <a:rPr lang="fr-FR" baseline="0"/>
                  <a:t> Annuel (k$)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443823"/>
        <c:crosses val="autoZero"/>
        <c:crossBetween val="midCat"/>
      </c:valAx>
      <c:valAx>
        <c:axId val="1388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de dépense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4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Feuil1!$Q$1</c:f>
              <c:strCache>
                <c:ptCount val="1"/>
                <c:pt idx="0">
                  <c:v>Score Dépense homme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Feuil1!$P$2:$P$201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33</c:v>
                </c:pt>
                <c:pt idx="15">
                  <c:v>33</c:v>
                </c:pt>
                <c:pt idx="16">
                  <c:v>38</c:v>
                </c:pt>
                <c:pt idx="17">
                  <c:v>39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59</c:v>
                </c:pt>
                <c:pt idx="37">
                  <c:v>60</c:v>
                </c:pt>
                <c:pt idx="38">
                  <c:v>60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81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88</c:v>
                </c:pt>
                <c:pt idx="78">
                  <c:v>88</c:v>
                </c:pt>
                <c:pt idx="79">
                  <c:v>93</c:v>
                </c:pt>
                <c:pt idx="80">
                  <c:v>93</c:v>
                </c:pt>
                <c:pt idx="81">
                  <c:v>98</c:v>
                </c:pt>
                <c:pt idx="82">
                  <c:v>99</c:v>
                </c:pt>
                <c:pt idx="83">
                  <c:v>101</c:v>
                </c:pt>
                <c:pt idx="84">
                  <c:v>113</c:v>
                </c:pt>
                <c:pt idx="85">
                  <c:v>126</c:v>
                </c:pt>
                <c:pt idx="86">
                  <c:v>137</c:v>
                </c:pt>
                <c:pt idx="87">
                  <c:v>137</c:v>
                </c:pt>
              </c:numCache>
            </c:numRef>
          </c:xVal>
          <c:yVal>
            <c:numRef>
              <c:f>Feuil1!$Q$2:$Q$201</c:f>
              <c:numCache>
                <c:formatCode>General</c:formatCode>
                <c:ptCount val="200"/>
                <c:pt idx="0">
                  <c:v>39</c:v>
                </c:pt>
                <c:pt idx="1">
                  <c:v>81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79</c:v>
                </c:pt>
                <c:pt idx="6">
                  <c:v>66</c:v>
                </c:pt>
                <c:pt idx="7">
                  <c:v>29</c:v>
                </c:pt>
                <c:pt idx="8">
                  <c:v>35</c:v>
                </c:pt>
                <c:pt idx="9">
                  <c:v>73</c:v>
                </c:pt>
                <c:pt idx="10">
                  <c:v>73</c:v>
                </c:pt>
                <c:pt idx="11">
                  <c:v>82</c:v>
                </c:pt>
                <c:pt idx="12">
                  <c:v>61</c:v>
                </c:pt>
                <c:pt idx="13">
                  <c:v>4</c:v>
                </c:pt>
                <c:pt idx="14">
                  <c:v>4</c:v>
                </c:pt>
                <c:pt idx="15">
                  <c:v>92</c:v>
                </c:pt>
                <c:pt idx="16">
                  <c:v>92</c:v>
                </c:pt>
                <c:pt idx="17">
                  <c:v>36</c:v>
                </c:pt>
                <c:pt idx="18">
                  <c:v>60</c:v>
                </c:pt>
                <c:pt idx="19">
                  <c:v>60</c:v>
                </c:pt>
                <c:pt idx="20">
                  <c:v>41</c:v>
                </c:pt>
                <c:pt idx="21">
                  <c:v>46</c:v>
                </c:pt>
                <c:pt idx="22">
                  <c:v>46</c:v>
                </c:pt>
                <c:pt idx="23">
                  <c:v>56</c:v>
                </c:pt>
                <c:pt idx="24">
                  <c:v>55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55</c:v>
                </c:pt>
                <c:pt idx="29">
                  <c:v>47</c:v>
                </c:pt>
                <c:pt idx="30">
                  <c:v>54</c:v>
                </c:pt>
                <c:pt idx="31">
                  <c:v>48</c:v>
                </c:pt>
                <c:pt idx="32">
                  <c:v>51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41</c:v>
                </c:pt>
                <c:pt idx="37">
                  <c:v>49</c:v>
                </c:pt>
                <c:pt idx="38">
                  <c:v>52</c:v>
                </c:pt>
                <c:pt idx="39">
                  <c:v>42</c:v>
                </c:pt>
                <c:pt idx="40">
                  <c:v>49</c:v>
                </c:pt>
                <c:pt idx="41">
                  <c:v>59</c:v>
                </c:pt>
                <c:pt idx="42">
                  <c:v>55</c:v>
                </c:pt>
                <c:pt idx="43">
                  <c:v>56</c:v>
                </c:pt>
                <c:pt idx="44">
                  <c:v>46</c:v>
                </c:pt>
                <c:pt idx="45">
                  <c:v>43</c:v>
                </c:pt>
                <c:pt idx="46">
                  <c:v>48</c:v>
                </c:pt>
                <c:pt idx="47">
                  <c:v>52</c:v>
                </c:pt>
                <c:pt idx="48">
                  <c:v>46</c:v>
                </c:pt>
                <c:pt idx="49">
                  <c:v>56</c:v>
                </c:pt>
                <c:pt idx="50">
                  <c:v>91</c:v>
                </c:pt>
                <c:pt idx="51">
                  <c:v>35</c:v>
                </c:pt>
                <c:pt idx="52">
                  <c:v>95</c:v>
                </c:pt>
                <c:pt idx="53">
                  <c:v>11</c:v>
                </c:pt>
                <c:pt idx="54">
                  <c:v>75</c:v>
                </c:pt>
                <c:pt idx="55">
                  <c:v>9</c:v>
                </c:pt>
                <c:pt idx="56">
                  <c:v>75</c:v>
                </c:pt>
                <c:pt idx="57">
                  <c:v>5</c:v>
                </c:pt>
                <c:pt idx="58">
                  <c:v>73</c:v>
                </c:pt>
                <c:pt idx="59">
                  <c:v>10</c:v>
                </c:pt>
                <c:pt idx="60">
                  <c:v>93</c:v>
                </c:pt>
                <c:pt idx="61">
                  <c:v>12</c:v>
                </c:pt>
                <c:pt idx="62">
                  <c:v>97</c:v>
                </c:pt>
                <c:pt idx="63">
                  <c:v>36</c:v>
                </c:pt>
                <c:pt idx="64">
                  <c:v>90</c:v>
                </c:pt>
                <c:pt idx="65">
                  <c:v>17</c:v>
                </c:pt>
                <c:pt idx="66">
                  <c:v>88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26</c:v>
                </c:pt>
                <c:pt idx="71">
                  <c:v>20</c:v>
                </c:pt>
                <c:pt idx="72">
                  <c:v>63</c:v>
                </c:pt>
                <c:pt idx="73">
                  <c:v>13</c:v>
                </c:pt>
                <c:pt idx="74">
                  <c:v>75</c:v>
                </c:pt>
                <c:pt idx="75">
                  <c:v>10</c:v>
                </c:pt>
                <c:pt idx="76">
                  <c:v>92</c:v>
                </c:pt>
                <c:pt idx="77">
                  <c:v>15</c:v>
                </c:pt>
                <c:pt idx="78">
                  <c:v>69</c:v>
                </c:pt>
                <c:pt idx="79">
                  <c:v>14</c:v>
                </c:pt>
                <c:pt idx="80">
                  <c:v>90</c:v>
                </c:pt>
                <c:pt idx="81">
                  <c:v>15</c:v>
                </c:pt>
                <c:pt idx="82">
                  <c:v>97</c:v>
                </c:pt>
                <c:pt idx="83">
                  <c:v>68</c:v>
                </c:pt>
                <c:pt idx="84">
                  <c:v>8</c:v>
                </c:pt>
                <c:pt idx="85">
                  <c:v>74</c:v>
                </c:pt>
                <c:pt idx="86">
                  <c:v>18</c:v>
                </c:pt>
                <c:pt idx="8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6-4B69-9975-72ABF0AC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2911"/>
        <c:axId val="1388430879"/>
      </c:scatterChart>
      <c:valAx>
        <c:axId val="992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430879"/>
        <c:crosses val="autoZero"/>
        <c:crossBetween val="midCat"/>
      </c:valAx>
      <c:valAx>
        <c:axId val="13884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20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Revenu Annuel en fonction de l'age chez les  femme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Salaire(k$) femme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Feuil1!$A$2:$A$201</c:f>
              <c:numCache>
                <c:formatCode>General</c:formatCode>
                <c:ptCount val="200"/>
                <c:pt idx="0">
                  <c:v>20</c:v>
                </c:pt>
                <c:pt idx="1">
                  <c:v>23</c:v>
                </c:pt>
                <c:pt idx="2">
                  <c:v>31</c:v>
                </c:pt>
                <c:pt idx="3">
                  <c:v>22</c:v>
                </c:pt>
                <c:pt idx="4">
                  <c:v>35</c:v>
                </c:pt>
                <c:pt idx="5">
                  <c:v>23</c:v>
                </c:pt>
                <c:pt idx="6">
                  <c:v>30</c:v>
                </c:pt>
                <c:pt idx="7">
                  <c:v>35</c:v>
                </c:pt>
                <c:pt idx="8">
                  <c:v>58</c:v>
                </c:pt>
                <c:pt idx="9">
                  <c:v>24</c:v>
                </c:pt>
                <c:pt idx="10">
                  <c:v>35</c:v>
                </c:pt>
                <c:pt idx="11">
                  <c:v>35</c:v>
                </c:pt>
                <c:pt idx="12">
                  <c:v>46</c:v>
                </c:pt>
                <c:pt idx="13">
                  <c:v>54</c:v>
                </c:pt>
                <c:pt idx="14">
                  <c:v>45</c:v>
                </c:pt>
                <c:pt idx="15">
                  <c:v>40</c:v>
                </c:pt>
                <c:pt idx="16">
                  <c:v>23</c:v>
                </c:pt>
                <c:pt idx="17">
                  <c:v>21</c:v>
                </c:pt>
                <c:pt idx="18">
                  <c:v>49</c:v>
                </c:pt>
                <c:pt idx="19">
                  <c:v>21</c:v>
                </c:pt>
                <c:pt idx="20">
                  <c:v>42</c:v>
                </c:pt>
                <c:pt idx="21">
                  <c:v>30</c:v>
                </c:pt>
                <c:pt idx="22">
                  <c:v>36</c:v>
                </c:pt>
                <c:pt idx="23">
                  <c:v>20</c:v>
                </c:pt>
                <c:pt idx="24">
                  <c:v>65</c:v>
                </c:pt>
                <c:pt idx="25">
                  <c:v>31</c:v>
                </c:pt>
                <c:pt idx="26">
                  <c:v>49</c:v>
                </c:pt>
                <c:pt idx="27">
                  <c:v>24</c:v>
                </c:pt>
                <c:pt idx="28">
                  <c:v>50</c:v>
                </c:pt>
                <c:pt idx="29">
                  <c:v>27</c:v>
                </c:pt>
                <c:pt idx="30">
                  <c:v>29</c:v>
                </c:pt>
                <c:pt idx="31">
                  <c:v>31</c:v>
                </c:pt>
                <c:pt idx="32">
                  <c:v>49</c:v>
                </c:pt>
                <c:pt idx="33">
                  <c:v>31</c:v>
                </c:pt>
                <c:pt idx="34">
                  <c:v>50</c:v>
                </c:pt>
                <c:pt idx="35">
                  <c:v>51</c:v>
                </c:pt>
                <c:pt idx="36">
                  <c:v>27</c:v>
                </c:pt>
                <c:pt idx="37">
                  <c:v>67</c:v>
                </c:pt>
                <c:pt idx="38">
                  <c:v>54</c:v>
                </c:pt>
                <c:pt idx="39">
                  <c:v>43</c:v>
                </c:pt>
                <c:pt idx="40">
                  <c:v>68</c:v>
                </c:pt>
                <c:pt idx="41">
                  <c:v>32</c:v>
                </c:pt>
                <c:pt idx="42">
                  <c:v>47</c:v>
                </c:pt>
                <c:pt idx="43">
                  <c:v>60</c:v>
                </c:pt>
                <c:pt idx="44">
                  <c:v>60</c:v>
                </c:pt>
                <c:pt idx="45">
                  <c:v>45</c:v>
                </c:pt>
                <c:pt idx="46">
                  <c:v>23</c:v>
                </c:pt>
                <c:pt idx="47">
                  <c:v>49</c:v>
                </c:pt>
                <c:pt idx="48">
                  <c:v>46</c:v>
                </c:pt>
                <c:pt idx="49">
                  <c:v>21</c:v>
                </c:pt>
                <c:pt idx="50">
                  <c:v>55</c:v>
                </c:pt>
                <c:pt idx="51">
                  <c:v>22</c:v>
                </c:pt>
                <c:pt idx="52">
                  <c:v>34</c:v>
                </c:pt>
                <c:pt idx="53">
                  <c:v>50</c:v>
                </c:pt>
                <c:pt idx="54">
                  <c:v>68</c:v>
                </c:pt>
                <c:pt idx="55">
                  <c:v>40</c:v>
                </c:pt>
                <c:pt idx="56">
                  <c:v>32</c:v>
                </c:pt>
                <c:pt idx="57">
                  <c:v>47</c:v>
                </c:pt>
                <c:pt idx="58">
                  <c:v>27</c:v>
                </c:pt>
                <c:pt idx="59">
                  <c:v>23</c:v>
                </c:pt>
                <c:pt idx="60">
                  <c:v>49</c:v>
                </c:pt>
                <c:pt idx="61">
                  <c:v>21</c:v>
                </c:pt>
                <c:pt idx="62">
                  <c:v>66</c:v>
                </c:pt>
                <c:pt idx="63">
                  <c:v>19</c:v>
                </c:pt>
                <c:pt idx="64">
                  <c:v>38</c:v>
                </c:pt>
                <c:pt idx="65">
                  <c:v>18</c:v>
                </c:pt>
                <c:pt idx="66">
                  <c:v>19</c:v>
                </c:pt>
                <c:pt idx="67">
                  <c:v>63</c:v>
                </c:pt>
                <c:pt idx="68">
                  <c:v>49</c:v>
                </c:pt>
                <c:pt idx="69">
                  <c:v>51</c:v>
                </c:pt>
                <c:pt idx="70">
                  <c:v>50</c:v>
                </c:pt>
                <c:pt idx="71">
                  <c:v>38</c:v>
                </c:pt>
                <c:pt idx="72">
                  <c:v>40</c:v>
                </c:pt>
                <c:pt idx="73">
                  <c:v>23</c:v>
                </c:pt>
                <c:pt idx="74">
                  <c:v>31</c:v>
                </c:pt>
                <c:pt idx="75">
                  <c:v>25</c:v>
                </c:pt>
                <c:pt idx="76">
                  <c:v>31</c:v>
                </c:pt>
                <c:pt idx="77">
                  <c:v>29</c:v>
                </c:pt>
                <c:pt idx="78">
                  <c:v>44</c:v>
                </c:pt>
                <c:pt idx="79">
                  <c:v>35</c:v>
                </c:pt>
                <c:pt idx="80">
                  <c:v>57</c:v>
                </c:pt>
                <c:pt idx="81">
                  <c:v>28</c:v>
                </c:pt>
                <c:pt idx="82">
                  <c:v>32</c:v>
                </c:pt>
                <c:pt idx="83">
                  <c:v>32</c:v>
                </c:pt>
                <c:pt idx="84">
                  <c:v>34</c:v>
                </c:pt>
                <c:pt idx="85">
                  <c:v>44</c:v>
                </c:pt>
                <c:pt idx="86">
                  <c:v>38</c:v>
                </c:pt>
                <c:pt idx="87">
                  <c:v>47</c:v>
                </c:pt>
                <c:pt idx="88">
                  <c:v>27</c:v>
                </c:pt>
                <c:pt idx="89">
                  <c:v>30</c:v>
                </c:pt>
                <c:pt idx="90">
                  <c:v>30</c:v>
                </c:pt>
                <c:pt idx="91">
                  <c:v>56</c:v>
                </c:pt>
                <c:pt idx="92">
                  <c:v>29</c:v>
                </c:pt>
                <c:pt idx="93">
                  <c:v>31</c:v>
                </c:pt>
                <c:pt idx="94">
                  <c:v>36</c:v>
                </c:pt>
                <c:pt idx="95">
                  <c:v>33</c:v>
                </c:pt>
                <c:pt idx="96">
                  <c:v>36</c:v>
                </c:pt>
                <c:pt idx="97">
                  <c:v>52</c:v>
                </c:pt>
                <c:pt idx="98">
                  <c:v>30</c:v>
                </c:pt>
                <c:pt idx="99">
                  <c:v>37</c:v>
                </c:pt>
                <c:pt idx="100">
                  <c:v>32</c:v>
                </c:pt>
                <c:pt idx="101">
                  <c:v>29</c:v>
                </c:pt>
                <c:pt idx="102">
                  <c:v>41</c:v>
                </c:pt>
                <c:pt idx="103">
                  <c:v>54</c:v>
                </c:pt>
                <c:pt idx="104">
                  <c:v>41</c:v>
                </c:pt>
                <c:pt idx="105">
                  <c:v>36</c:v>
                </c:pt>
                <c:pt idx="106">
                  <c:v>34</c:v>
                </c:pt>
                <c:pt idx="107">
                  <c:v>32</c:v>
                </c:pt>
                <c:pt idx="108">
                  <c:v>38</c:v>
                </c:pt>
                <c:pt idx="109">
                  <c:v>47</c:v>
                </c:pt>
                <c:pt idx="110">
                  <c:v>35</c:v>
                </c:pt>
                <c:pt idx="111">
                  <c:v>45</c:v>
                </c:pt>
              </c:numCache>
            </c:numRef>
          </c:xVal>
          <c:yVal>
            <c:numRef>
              <c:f>Feuil1!$B$2:$B$201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46</c:v>
                </c:pt>
                <c:pt idx="37">
                  <c:v>47</c:v>
                </c:pt>
                <c:pt idx="38">
                  <c:v>47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50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79</c:v>
                </c:pt>
                <c:pt idx="92">
                  <c:v>79</c:v>
                </c:pt>
                <c:pt idx="93">
                  <c:v>81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88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101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113</c:v>
                </c:pt>
                <c:pt idx="109">
                  <c:v>120</c:v>
                </c:pt>
                <c:pt idx="110">
                  <c:v>120</c:v>
                </c:pt>
                <c:pt idx="111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B0-4F71-96DE-7EF762209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82703"/>
        <c:axId val="209869263"/>
      </c:scatterChart>
      <c:valAx>
        <c:axId val="2098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69263"/>
        <c:crosses val="autoZero"/>
        <c:crossBetween val="midCat"/>
      </c:valAx>
      <c:valAx>
        <c:axId val="20986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</a:t>
                </a:r>
                <a:r>
                  <a:rPr lang="fr-FR" baseline="0"/>
                  <a:t> Annuel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88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Score Dépense femme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Feuil1!$A$2:$A$113</c:f>
              <c:numCache>
                <c:formatCode>General</c:formatCode>
                <c:ptCount val="112"/>
                <c:pt idx="0">
                  <c:v>20</c:v>
                </c:pt>
                <c:pt idx="1">
                  <c:v>23</c:v>
                </c:pt>
                <c:pt idx="2">
                  <c:v>31</c:v>
                </c:pt>
                <c:pt idx="3">
                  <c:v>22</c:v>
                </c:pt>
                <c:pt idx="4">
                  <c:v>35</c:v>
                </c:pt>
                <c:pt idx="5">
                  <c:v>23</c:v>
                </c:pt>
                <c:pt idx="6">
                  <c:v>30</c:v>
                </c:pt>
                <c:pt idx="7">
                  <c:v>35</c:v>
                </c:pt>
                <c:pt idx="8">
                  <c:v>58</c:v>
                </c:pt>
                <c:pt idx="9">
                  <c:v>24</c:v>
                </c:pt>
                <c:pt idx="10">
                  <c:v>35</c:v>
                </c:pt>
                <c:pt idx="11">
                  <c:v>35</c:v>
                </c:pt>
                <c:pt idx="12">
                  <c:v>46</c:v>
                </c:pt>
                <c:pt idx="13">
                  <c:v>54</c:v>
                </c:pt>
                <c:pt idx="14">
                  <c:v>45</c:v>
                </c:pt>
                <c:pt idx="15">
                  <c:v>40</c:v>
                </c:pt>
                <c:pt idx="16">
                  <c:v>23</c:v>
                </c:pt>
                <c:pt idx="17">
                  <c:v>21</c:v>
                </c:pt>
                <c:pt idx="18">
                  <c:v>49</c:v>
                </c:pt>
                <c:pt idx="19">
                  <c:v>21</c:v>
                </c:pt>
                <c:pt idx="20">
                  <c:v>42</c:v>
                </c:pt>
                <c:pt idx="21">
                  <c:v>30</c:v>
                </c:pt>
                <c:pt idx="22">
                  <c:v>36</c:v>
                </c:pt>
                <c:pt idx="23">
                  <c:v>20</c:v>
                </c:pt>
                <c:pt idx="24">
                  <c:v>65</c:v>
                </c:pt>
                <c:pt idx="25">
                  <c:v>31</c:v>
                </c:pt>
                <c:pt idx="26">
                  <c:v>49</c:v>
                </c:pt>
                <c:pt idx="27">
                  <c:v>24</c:v>
                </c:pt>
                <c:pt idx="28">
                  <c:v>50</c:v>
                </c:pt>
                <c:pt idx="29">
                  <c:v>27</c:v>
                </c:pt>
                <c:pt idx="30">
                  <c:v>29</c:v>
                </c:pt>
                <c:pt idx="31">
                  <c:v>31</c:v>
                </c:pt>
                <c:pt idx="32">
                  <c:v>49</c:v>
                </c:pt>
                <c:pt idx="33">
                  <c:v>31</c:v>
                </c:pt>
                <c:pt idx="34">
                  <c:v>50</c:v>
                </c:pt>
                <c:pt idx="35">
                  <c:v>51</c:v>
                </c:pt>
                <c:pt idx="36">
                  <c:v>27</c:v>
                </c:pt>
                <c:pt idx="37">
                  <c:v>67</c:v>
                </c:pt>
                <c:pt idx="38">
                  <c:v>54</c:v>
                </c:pt>
                <c:pt idx="39">
                  <c:v>43</c:v>
                </c:pt>
                <c:pt idx="40">
                  <c:v>68</c:v>
                </c:pt>
                <c:pt idx="41">
                  <c:v>32</c:v>
                </c:pt>
                <c:pt idx="42">
                  <c:v>47</c:v>
                </c:pt>
                <c:pt idx="43">
                  <c:v>60</c:v>
                </c:pt>
                <c:pt idx="44">
                  <c:v>60</c:v>
                </c:pt>
                <c:pt idx="45">
                  <c:v>45</c:v>
                </c:pt>
                <c:pt idx="46">
                  <c:v>23</c:v>
                </c:pt>
                <c:pt idx="47">
                  <c:v>49</c:v>
                </c:pt>
                <c:pt idx="48">
                  <c:v>46</c:v>
                </c:pt>
                <c:pt idx="49">
                  <c:v>21</c:v>
                </c:pt>
                <c:pt idx="50">
                  <c:v>55</c:v>
                </c:pt>
                <c:pt idx="51">
                  <c:v>22</c:v>
                </c:pt>
                <c:pt idx="52">
                  <c:v>34</c:v>
                </c:pt>
                <c:pt idx="53">
                  <c:v>50</c:v>
                </c:pt>
                <c:pt idx="54">
                  <c:v>68</c:v>
                </c:pt>
                <c:pt idx="55">
                  <c:v>40</c:v>
                </c:pt>
                <c:pt idx="56">
                  <c:v>32</c:v>
                </c:pt>
                <c:pt idx="57">
                  <c:v>47</c:v>
                </c:pt>
                <c:pt idx="58">
                  <c:v>27</c:v>
                </c:pt>
                <c:pt idx="59">
                  <c:v>23</c:v>
                </c:pt>
                <c:pt idx="60">
                  <c:v>49</c:v>
                </c:pt>
                <c:pt idx="61">
                  <c:v>21</c:v>
                </c:pt>
                <c:pt idx="62">
                  <c:v>66</c:v>
                </c:pt>
                <c:pt idx="63">
                  <c:v>19</c:v>
                </c:pt>
                <c:pt idx="64">
                  <c:v>38</c:v>
                </c:pt>
                <c:pt idx="65">
                  <c:v>18</c:v>
                </c:pt>
                <c:pt idx="66">
                  <c:v>19</c:v>
                </c:pt>
                <c:pt idx="67">
                  <c:v>63</c:v>
                </c:pt>
                <c:pt idx="68">
                  <c:v>49</c:v>
                </c:pt>
                <c:pt idx="69">
                  <c:v>51</c:v>
                </c:pt>
                <c:pt idx="70">
                  <c:v>50</c:v>
                </c:pt>
                <c:pt idx="71">
                  <c:v>38</c:v>
                </c:pt>
                <c:pt idx="72">
                  <c:v>40</c:v>
                </c:pt>
                <c:pt idx="73">
                  <c:v>23</c:v>
                </c:pt>
                <c:pt idx="74">
                  <c:v>31</c:v>
                </c:pt>
                <c:pt idx="75">
                  <c:v>25</c:v>
                </c:pt>
                <c:pt idx="76">
                  <c:v>31</c:v>
                </c:pt>
                <c:pt idx="77">
                  <c:v>29</c:v>
                </c:pt>
                <c:pt idx="78">
                  <c:v>44</c:v>
                </c:pt>
                <c:pt idx="79">
                  <c:v>35</c:v>
                </c:pt>
                <c:pt idx="80">
                  <c:v>57</c:v>
                </c:pt>
                <c:pt idx="81">
                  <c:v>28</c:v>
                </c:pt>
                <c:pt idx="82">
                  <c:v>32</c:v>
                </c:pt>
                <c:pt idx="83">
                  <c:v>32</c:v>
                </c:pt>
                <c:pt idx="84">
                  <c:v>34</c:v>
                </c:pt>
                <c:pt idx="85">
                  <c:v>44</c:v>
                </c:pt>
                <c:pt idx="86">
                  <c:v>38</c:v>
                </c:pt>
                <c:pt idx="87">
                  <c:v>47</c:v>
                </c:pt>
                <c:pt idx="88">
                  <c:v>27</c:v>
                </c:pt>
                <c:pt idx="89">
                  <c:v>30</c:v>
                </c:pt>
                <c:pt idx="90">
                  <c:v>30</c:v>
                </c:pt>
                <c:pt idx="91">
                  <c:v>56</c:v>
                </c:pt>
                <c:pt idx="92">
                  <c:v>29</c:v>
                </c:pt>
                <c:pt idx="93">
                  <c:v>31</c:v>
                </c:pt>
                <c:pt idx="94">
                  <c:v>36</c:v>
                </c:pt>
                <c:pt idx="95">
                  <c:v>33</c:v>
                </c:pt>
                <c:pt idx="96">
                  <c:v>36</c:v>
                </c:pt>
                <c:pt idx="97">
                  <c:v>52</c:v>
                </c:pt>
                <c:pt idx="98">
                  <c:v>30</c:v>
                </c:pt>
                <c:pt idx="99">
                  <c:v>37</c:v>
                </c:pt>
                <c:pt idx="100">
                  <c:v>32</c:v>
                </c:pt>
                <c:pt idx="101">
                  <c:v>29</c:v>
                </c:pt>
                <c:pt idx="102">
                  <c:v>41</c:v>
                </c:pt>
                <c:pt idx="103">
                  <c:v>54</c:v>
                </c:pt>
                <c:pt idx="104">
                  <c:v>41</c:v>
                </c:pt>
                <c:pt idx="105">
                  <c:v>36</c:v>
                </c:pt>
                <c:pt idx="106">
                  <c:v>34</c:v>
                </c:pt>
                <c:pt idx="107">
                  <c:v>32</c:v>
                </c:pt>
                <c:pt idx="108">
                  <c:v>38</c:v>
                </c:pt>
                <c:pt idx="109">
                  <c:v>47</c:v>
                </c:pt>
                <c:pt idx="110">
                  <c:v>35</c:v>
                </c:pt>
                <c:pt idx="111">
                  <c:v>45</c:v>
                </c:pt>
              </c:numCache>
            </c:numRef>
          </c:xVal>
          <c:yVal>
            <c:numRef>
              <c:f>Feuil1!$C$2:$C$113</c:f>
              <c:numCache>
                <c:formatCode>General</c:formatCode>
                <c:ptCount val="112"/>
                <c:pt idx="0">
                  <c:v>6</c:v>
                </c:pt>
                <c:pt idx="1">
                  <c:v>77</c:v>
                </c:pt>
                <c:pt idx="2">
                  <c:v>40</c:v>
                </c:pt>
                <c:pt idx="3">
                  <c:v>76</c:v>
                </c:pt>
                <c:pt idx="4">
                  <c:v>6</c:v>
                </c:pt>
                <c:pt idx="5">
                  <c:v>94</c:v>
                </c:pt>
                <c:pt idx="6">
                  <c:v>72</c:v>
                </c:pt>
                <c:pt idx="7">
                  <c:v>99</c:v>
                </c:pt>
                <c:pt idx="8">
                  <c:v>15</c:v>
                </c:pt>
                <c:pt idx="9">
                  <c:v>77</c:v>
                </c:pt>
                <c:pt idx="10">
                  <c:v>35</c:v>
                </c:pt>
                <c:pt idx="11">
                  <c:v>98</c:v>
                </c:pt>
                <c:pt idx="12">
                  <c:v>5</c:v>
                </c:pt>
                <c:pt idx="13">
                  <c:v>14</c:v>
                </c:pt>
                <c:pt idx="14">
                  <c:v>32</c:v>
                </c:pt>
                <c:pt idx="15">
                  <c:v>31</c:v>
                </c:pt>
                <c:pt idx="16">
                  <c:v>87</c:v>
                </c:pt>
                <c:pt idx="17">
                  <c:v>73</c:v>
                </c:pt>
                <c:pt idx="18">
                  <c:v>14</c:v>
                </c:pt>
                <c:pt idx="19">
                  <c:v>81</c:v>
                </c:pt>
                <c:pt idx="20">
                  <c:v>17</c:v>
                </c:pt>
                <c:pt idx="21">
                  <c:v>73</c:v>
                </c:pt>
                <c:pt idx="22">
                  <c:v>26</c:v>
                </c:pt>
                <c:pt idx="23">
                  <c:v>75</c:v>
                </c:pt>
                <c:pt idx="24">
                  <c:v>35</c:v>
                </c:pt>
                <c:pt idx="25">
                  <c:v>61</c:v>
                </c:pt>
                <c:pt idx="26">
                  <c:v>28</c:v>
                </c:pt>
                <c:pt idx="27">
                  <c:v>65</c:v>
                </c:pt>
                <c:pt idx="28">
                  <c:v>55</c:v>
                </c:pt>
                <c:pt idx="29">
                  <c:v>47</c:v>
                </c:pt>
                <c:pt idx="30">
                  <c:v>42</c:v>
                </c:pt>
                <c:pt idx="31">
                  <c:v>42</c:v>
                </c:pt>
                <c:pt idx="32">
                  <c:v>52</c:v>
                </c:pt>
                <c:pt idx="33">
                  <c:v>54</c:v>
                </c:pt>
                <c:pt idx="34">
                  <c:v>45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59</c:v>
                </c:pt>
                <c:pt idx="39">
                  <c:v>50</c:v>
                </c:pt>
                <c:pt idx="40">
                  <c:v>48</c:v>
                </c:pt>
                <c:pt idx="41">
                  <c:v>47</c:v>
                </c:pt>
                <c:pt idx="42">
                  <c:v>42</c:v>
                </c:pt>
                <c:pt idx="43">
                  <c:v>49</c:v>
                </c:pt>
                <c:pt idx="44">
                  <c:v>56</c:v>
                </c:pt>
                <c:pt idx="45">
                  <c:v>53</c:v>
                </c:pt>
                <c:pt idx="46">
                  <c:v>52</c:v>
                </c:pt>
                <c:pt idx="47">
                  <c:v>42</c:v>
                </c:pt>
                <c:pt idx="48">
                  <c:v>44</c:v>
                </c:pt>
                <c:pt idx="49">
                  <c:v>57</c:v>
                </c:pt>
                <c:pt idx="50">
                  <c:v>58</c:v>
                </c:pt>
                <c:pt idx="51">
                  <c:v>55</c:v>
                </c:pt>
                <c:pt idx="52">
                  <c:v>60</c:v>
                </c:pt>
                <c:pt idx="53">
                  <c:v>46</c:v>
                </c:pt>
                <c:pt idx="54">
                  <c:v>55</c:v>
                </c:pt>
                <c:pt idx="55">
                  <c:v>40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41</c:v>
                </c:pt>
                <c:pt idx="60">
                  <c:v>48</c:v>
                </c:pt>
                <c:pt idx="61">
                  <c:v>42</c:v>
                </c:pt>
                <c:pt idx="62">
                  <c:v>50</c:v>
                </c:pt>
                <c:pt idx="63">
                  <c:v>54</c:v>
                </c:pt>
                <c:pt idx="64">
                  <c:v>42</c:v>
                </c:pt>
                <c:pt idx="65">
                  <c:v>48</c:v>
                </c:pt>
                <c:pt idx="66">
                  <c:v>50</c:v>
                </c:pt>
                <c:pt idx="67">
                  <c:v>43</c:v>
                </c:pt>
                <c:pt idx="68">
                  <c:v>59</c:v>
                </c:pt>
                <c:pt idx="69">
                  <c:v>43</c:v>
                </c:pt>
                <c:pt idx="70">
                  <c:v>57</c:v>
                </c:pt>
                <c:pt idx="71">
                  <c:v>40</c:v>
                </c:pt>
                <c:pt idx="72">
                  <c:v>58</c:v>
                </c:pt>
                <c:pt idx="73">
                  <c:v>29</c:v>
                </c:pt>
                <c:pt idx="74">
                  <c:v>77</c:v>
                </c:pt>
                <c:pt idx="75">
                  <c:v>34</c:v>
                </c:pt>
                <c:pt idx="76">
                  <c:v>71</c:v>
                </c:pt>
                <c:pt idx="77">
                  <c:v>88</c:v>
                </c:pt>
                <c:pt idx="78">
                  <c:v>7</c:v>
                </c:pt>
                <c:pt idx="79">
                  <c:v>72</c:v>
                </c:pt>
                <c:pt idx="80">
                  <c:v>5</c:v>
                </c:pt>
                <c:pt idx="81">
                  <c:v>40</c:v>
                </c:pt>
                <c:pt idx="82">
                  <c:v>87</c:v>
                </c:pt>
                <c:pt idx="83">
                  <c:v>74</c:v>
                </c:pt>
                <c:pt idx="84">
                  <c:v>22</c:v>
                </c:pt>
                <c:pt idx="85">
                  <c:v>20</c:v>
                </c:pt>
                <c:pt idx="86">
                  <c:v>76</c:v>
                </c:pt>
                <c:pt idx="87">
                  <c:v>16</c:v>
                </c:pt>
                <c:pt idx="88">
                  <c:v>89</c:v>
                </c:pt>
                <c:pt idx="89">
                  <c:v>78</c:v>
                </c:pt>
                <c:pt idx="90">
                  <c:v>73</c:v>
                </c:pt>
                <c:pt idx="91">
                  <c:v>35</c:v>
                </c:pt>
                <c:pt idx="92">
                  <c:v>83</c:v>
                </c:pt>
                <c:pt idx="93">
                  <c:v>93</c:v>
                </c:pt>
                <c:pt idx="94">
                  <c:v>75</c:v>
                </c:pt>
                <c:pt idx="95">
                  <c:v>95</c:v>
                </c:pt>
                <c:pt idx="96">
                  <c:v>27</c:v>
                </c:pt>
                <c:pt idx="97">
                  <c:v>13</c:v>
                </c:pt>
                <c:pt idx="98">
                  <c:v>86</c:v>
                </c:pt>
                <c:pt idx="99">
                  <c:v>32</c:v>
                </c:pt>
                <c:pt idx="100">
                  <c:v>86</c:v>
                </c:pt>
                <c:pt idx="101">
                  <c:v>88</c:v>
                </c:pt>
                <c:pt idx="102">
                  <c:v>39</c:v>
                </c:pt>
                <c:pt idx="103">
                  <c:v>24</c:v>
                </c:pt>
                <c:pt idx="104">
                  <c:v>17</c:v>
                </c:pt>
                <c:pt idx="105">
                  <c:v>85</c:v>
                </c:pt>
                <c:pt idx="106">
                  <c:v>23</c:v>
                </c:pt>
                <c:pt idx="107">
                  <c:v>69</c:v>
                </c:pt>
                <c:pt idx="108">
                  <c:v>91</c:v>
                </c:pt>
                <c:pt idx="109">
                  <c:v>16</c:v>
                </c:pt>
                <c:pt idx="110">
                  <c:v>79</c:v>
                </c:pt>
                <c:pt idx="1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5-4966-8495-844EA67F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08480"/>
        <c:axId val="1904205120"/>
      </c:scatterChart>
      <c:valAx>
        <c:axId val="19042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Age(ans°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05120"/>
        <c:crosses val="autoZero"/>
        <c:crossBetween val="midCat"/>
      </c:valAx>
      <c:valAx>
        <c:axId val="19042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de</a:t>
                </a:r>
                <a:r>
                  <a:rPr lang="en-US" baseline="0"/>
                  <a:t> Dépense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de dépense en fonction de l'age chez les</a:t>
            </a:r>
            <a:r>
              <a:rPr lang="en-US" baseline="0"/>
              <a:t> hommes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Salaire(k$) homme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Feuil1!$O$2:$O$89</c:f>
              <c:numCache>
                <c:formatCode>General</c:formatCode>
                <c:ptCount val="88"/>
                <c:pt idx="0">
                  <c:v>19</c:v>
                </c:pt>
                <c:pt idx="1">
                  <c:v>21</c:v>
                </c:pt>
                <c:pt idx="2">
                  <c:v>64</c:v>
                </c:pt>
                <c:pt idx="3">
                  <c:v>67</c:v>
                </c:pt>
                <c:pt idx="4">
                  <c:v>37</c:v>
                </c:pt>
                <c:pt idx="5">
                  <c:v>22</c:v>
                </c:pt>
                <c:pt idx="6">
                  <c:v>20</c:v>
                </c:pt>
                <c:pt idx="7">
                  <c:v>52</c:v>
                </c:pt>
                <c:pt idx="8">
                  <c:v>35</c:v>
                </c:pt>
                <c:pt idx="9">
                  <c:v>25</c:v>
                </c:pt>
                <c:pt idx="10">
                  <c:v>31</c:v>
                </c:pt>
                <c:pt idx="11">
                  <c:v>29</c:v>
                </c:pt>
                <c:pt idx="12">
                  <c:v>35</c:v>
                </c:pt>
                <c:pt idx="13">
                  <c:v>60</c:v>
                </c:pt>
                <c:pt idx="14">
                  <c:v>53</c:v>
                </c:pt>
                <c:pt idx="15">
                  <c:v>18</c:v>
                </c:pt>
                <c:pt idx="16">
                  <c:v>24</c:v>
                </c:pt>
                <c:pt idx="17">
                  <c:v>48</c:v>
                </c:pt>
                <c:pt idx="18">
                  <c:v>33</c:v>
                </c:pt>
                <c:pt idx="19">
                  <c:v>59</c:v>
                </c:pt>
                <c:pt idx="20">
                  <c:v>47</c:v>
                </c:pt>
                <c:pt idx="21">
                  <c:v>69</c:v>
                </c:pt>
                <c:pt idx="22">
                  <c:v>53</c:v>
                </c:pt>
                <c:pt idx="23">
                  <c:v>70</c:v>
                </c:pt>
                <c:pt idx="24">
                  <c:v>19</c:v>
                </c:pt>
                <c:pt idx="25">
                  <c:v>63</c:v>
                </c:pt>
                <c:pt idx="26">
                  <c:v>18</c:v>
                </c:pt>
                <c:pt idx="27">
                  <c:v>19</c:v>
                </c:pt>
                <c:pt idx="28">
                  <c:v>70</c:v>
                </c:pt>
                <c:pt idx="29">
                  <c:v>59</c:v>
                </c:pt>
                <c:pt idx="30">
                  <c:v>26</c:v>
                </c:pt>
                <c:pt idx="31">
                  <c:v>40</c:v>
                </c:pt>
                <c:pt idx="32">
                  <c:v>57</c:v>
                </c:pt>
                <c:pt idx="33">
                  <c:v>38</c:v>
                </c:pt>
                <c:pt idx="34">
                  <c:v>67</c:v>
                </c:pt>
                <c:pt idx="35">
                  <c:v>48</c:v>
                </c:pt>
                <c:pt idx="36">
                  <c:v>18</c:v>
                </c:pt>
                <c:pt idx="37">
                  <c:v>48</c:v>
                </c:pt>
                <c:pt idx="38">
                  <c:v>24</c:v>
                </c:pt>
                <c:pt idx="39">
                  <c:v>48</c:v>
                </c:pt>
                <c:pt idx="40">
                  <c:v>20</c:v>
                </c:pt>
                <c:pt idx="41">
                  <c:v>67</c:v>
                </c:pt>
                <c:pt idx="42">
                  <c:v>26</c:v>
                </c:pt>
                <c:pt idx="43">
                  <c:v>49</c:v>
                </c:pt>
                <c:pt idx="44">
                  <c:v>54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19</c:v>
                </c:pt>
                <c:pt idx="49">
                  <c:v>27</c:v>
                </c:pt>
                <c:pt idx="50">
                  <c:v>39</c:v>
                </c:pt>
                <c:pt idx="51">
                  <c:v>43</c:v>
                </c:pt>
                <c:pt idx="52">
                  <c:v>40</c:v>
                </c:pt>
                <c:pt idx="53">
                  <c:v>59</c:v>
                </c:pt>
                <c:pt idx="54">
                  <c:v>38</c:v>
                </c:pt>
                <c:pt idx="55">
                  <c:v>47</c:v>
                </c:pt>
                <c:pt idx="56">
                  <c:v>39</c:v>
                </c:pt>
                <c:pt idx="57">
                  <c:v>20</c:v>
                </c:pt>
                <c:pt idx="58">
                  <c:v>32</c:v>
                </c:pt>
                <c:pt idx="59">
                  <c:v>19</c:v>
                </c:pt>
                <c:pt idx="60">
                  <c:v>32</c:v>
                </c:pt>
                <c:pt idx="61">
                  <c:v>25</c:v>
                </c:pt>
                <c:pt idx="62">
                  <c:v>28</c:v>
                </c:pt>
                <c:pt idx="63">
                  <c:v>48</c:v>
                </c:pt>
                <c:pt idx="64">
                  <c:v>34</c:v>
                </c:pt>
                <c:pt idx="65">
                  <c:v>43</c:v>
                </c:pt>
                <c:pt idx="66">
                  <c:v>39</c:v>
                </c:pt>
                <c:pt idx="67">
                  <c:v>37</c:v>
                </c:pt>
                <c:pt idx="68">
                  <c:v>34</c:v>
                </c:pt>
                <c:pt idx="69">
                  <c:v>19</c:v>
                </c:pt>
                <c:pt idx="70">
                  <c:v>50</c:v>
                </c:pt>
                <c:pt idx="71">
                  <c:v>42</c:v>
                </c:pt>
                <c:pt idx="72">
                  <c:v>32</c:v>
                </c:pt>
                <c:pt idx="73">
                  <c:v>40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58</c:v>
                </c:pt>
                <c:pt idx="78">
                  <c:v>27</c:v>
                </c:pt>
                <c:pt idx="79">
                  <c:v>59</c:v>
                </c:pt>
                <c:pt idx="80">
                  <c:v>35</c:v>
                </c:pt>
                <c:pt idx="81">
                  <c:v>46</c:v>
                </c:pt>
                <c:pt idx="82">
                  <c:v>30</c:v>
                </c:pt>
                <c:pt idx="83">
                  <c:v>28</c:v>
                </c:pt>
                <c:pt idx="84">
                  <c:v>33</c:v>
                </c:pt>
                <c:pt idx="85">
                  <c:v>32</c:v>
                </c:pt>
                <c:pt idx="86">
                  <c:v>32</c:v>
                </c:pt>
                <c:pt idx="87">
                  <c:v>30</c:v>
                </c:pt>
              </c:numCache>
            </c:numRef>
          </c:xVal>
          <c:yVal>
            <c:numRef>
              <c:f>Feuil1!$Q$2:$Q$89</c:f>
              <c:numCache>
                <c:formatCode>General</c:formatCode>
                <c:ptCount val="88"/>
                <c:pt idx="0">
                  <c:v>39</c:v>
                </c:pt>
                <c:pt idx="1">
                  <c:v>81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79</c:v>
                </c:pt>
                <c:pt idx="6">
                  <c:v>66</c:v>
                </c:pt>
                <c:pt idx="7">
                  <c:v>29</c:v>
                </c:pt>
                <c:pt idx="8">
                  <c:v>35</c:v>
                </c:pt>
                <c:pt idx="9">
                  <c:v>73</c:v>
                </c:pt>
                <c:pt idx="10">
                  <c:v>73</c:v>
                </c:pt>
                <c:pt idx="11">
                  <c:v>82</c:v>
                </c:pt>
                <c:pt idx="12">
                  <c:v>61</c:v>
                </c:pt>
                <c:pt idx="13">
                  <c:v>4</c:v>
                </c:pt>
                <c:pt idx="14">
                  <c:v>4</c:v>
                </c:pt>
                <c:pt idx="15">
                  <c:v>92</c:v>
                </c:pt>
                <c:pt idx="16">
                  <c:v>92</c:v>
                </c:pt>
                <c:pt idx="17">
                  <c:v>36</c:v>
                </c:pt>
                <c:pt idx="18">
                  <c:v>60</c:v>
                </c:pt>
                <c:pt idx="19">
                  <c:v>60</c:v>
                </c:pt>
                <c:pt idx="20">
                  <c:v>41</c:v>
                </c:pt>
                <c:pt idx="21">
                  <c:v>46</c:v>
                </c:pt>
                <c:pt idx="22">
                  <c:v>46</c:v>
                </c:pt>
                <c:pt idx="23">
                  <c:v>56</c:v>
                </c:pt>
                <c:pt idx="24">
                  <c:v>55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55</c:v>
                </c:pt>
                <c:pt idx="29">
                  <c:v>47</c:v>
                </c:pt>
                <c:pt idx="30">
                  <c:v>54</c:v>
                </c:pt>
                <c:pt idx="31">
                  <c:v>48</c:v>
                </c:pt>
                <c:pt idx="32">
                  <c:v>51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41</c:v>
                </c:pt>
                <c:pt idx="37">
                  <c:v>49</c:v>
                </c:pt>
                <c:pt idx="38">
                  <c:v>52</c:v>
                </c:pt>
                <c:pt idx="39">
                  <c:v>42</c:v>
                </c:pt>
                <c:pt idx="40">
                  <c:v>49</c:v>
                </c:pt>
                <c:pt idx="41">
                  <c:v>59</c:v>
                </c:pt>
                <c:pt idx="42">
                  <c:v>55</c:v>
                </c:pt>
                <c:pt idx="43">
                  <c:v>56</c:v>
                </c:pt>
                <c:pt idx="44">
                  <c:v>46</c:v>
                </c:pt>
                <c:pt idx="45">
                  <c:v>43</c:v>
                </c:pt>
                <c:pt idx="46">
                  <c:v>48</c:v>
                </c:pt>
                <c:pt idx="47">
                  <c:v>52</c:v>
                </c:pt>
                <c:pt idx="48">
                  <c:v>46</c:v>
                </c:pt>
                <c:pt idx="49">
                  <c:v>56</c:v>
                </c:pt>
                <c:pt idx="50">
                  <c:v>91</c:v>
                </c:pt>
                <c:pt idx="51">
                  <c:v>35</c:v>
                </c:pt>
                <c:pt idx="52">
                  <c:v>95</c:v>
                </c:pt>
                <c:pt idx="53">
                  <c:v>11</c:v>
                </c:pt>
                <c:pt idx="54">
                  <c:v>75</c:v>
                </c:pt>
                <c:pt idx="55">
                  <c:v>9</c:v>
                </c:pt>
                <c:pt idx="56">
                  <c:v>75</c:v>
                </c:pt>
                <c:pt idx="57">
                  <c:v>5</c:v>
                </c:pt>
                <c:pt idx="58">
                  <c:v>73</c:v>
                </c:pt>
                <c:pt idx="59">
                  <c:v>10</c:v>
                </c:pt>
                <c:pt idx="60">
                  <c:v>93</c:v>
                </c:pt>
                <c:pt idx="61">
                  <c:v>12</c:v>
                </c:pt>
                <c:pt idx="62">
                  <c:v>97</c:v>
                </c:pt>
                <c:pt idx="63">
                  <c:v>36</c:v>
                </c:pt>
                <c:pt idx="64">
                  <c:v>90</c:v>
                </c:pt>
                <c:pt idx="65">
                  <c:v>17</c:v>
                </c:pt>
                <c:pt idx="66">
                  <c:v>88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26</c:v>
                </c:pt>
                <c:pt idx="71">
                  <c:v>20</c:v>
                </c:pt>
                <c:pt idx="72">
                  <c:v>63</c:v>
                </c:pt>
                <c:pt idx="73">
                  <c:v>13</c:v>
                </c:pt>
                <c:pt idx="74">
                  <c:v>75</c:v>
                </c:pt>
                <c:pt idx="75">
                  <c:v>10</c:v>
                </c:pt>
                <c:pt idx="76">
                  <c:v>92</c:v>
                </c:pt>
                <c:pt idx="77">
                  <c:v>15</c:v>
                </c:pt>
                <c:pt idx="78">
                  <c:v>69</c:v>
                </c:pt>
                <c:pt idx="79">
                  <c:v>14</c:v>
                </c:pt>
                <c:pt idx="80">
                  <c:v>90</c:v>
                </c:pt>
                <c:pt idx="81">
                  <c:v>15</c:v>
                </c:pt>
                <c:pt idx="82">
                  <c:v>97</c:v>
                </c:pt>
                <c:pt idx="83">
                  <c:v>68</c:v>
                </c:pt>
                <c:pt idx="84">
                  <c:v>8</c:v>
                </c:pt>
                <c:pt idx="85">
                  <c:v>74</c:v>
                </c:pt>
                <c:pt idx="86">
                  <c:v>18</c:v>
                </c:pt>
                <c:pt idx="8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D-46A1-A262-4560B54D55F0}"/>
            </c:ext>
          </c:extLst>
        </c:ser>
        <c:ser>
          <c:idx val="1"/>
          <c:order val="1"/>
          <c:tx>
            <c:strRef>
              <c:f>Feuil1!$Q$1</c:f>
              <c:strCache>
                <c:ptCount val="1"/>
                <c:pt idx="0">
                  <c:v>Score Dépense homme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Feuil1!$O$2:$O$89</c:f>
              <c:numCache>
                <c:formatCode>General</c:formatCode>
                <c:ptCount val="88"/>
                <c:pt idx="0">
                  <c:v>19</c:v>
                </c:pt>
                <c:pt idx="1">
                  <c:v>21</c:v>
                </c:pt>
                <c:pt idx="2">
                  <c:v>64</c:v>
                </c:pt>
                <c:pt idx="3">
                  <c:v>67</c:v>
                </c:pt>
                <c:pt idx="4">
                  <c:v>37</c:v>
                </c:pt>
                <c:pt idx="5">
                  <c:v>22</c:v>
                </c:pt>
                <c:pt idx="6">
                  <c:v>20</c:v>
                </c:pt>
                <c:pt idx="7">
                  <c:v>52</c:v>
                </c:pt>
                <c:pt idx="8">
                  <c:v>35</c:v>
                </c:pt>
                <c:pt idx="9">
                  <c:v>25</c:v>
                </c:pt>
                <c:pt idx="10">
                  <c:v>31</c:v>
                </c:pt>
                <c:pt idx="11">
                  <c:v>29</c:v>
                </c:pt>
                <c:pt idx="12">
                  <c:v>35</c:v>
                </c:pt>
                <c:pt idx="13">
                  <c:v>60</c:v>
                </c:pt>
                <c:pt idx="14">
                  <c:v>53</c:v>
                </c:pt>
                <c:pt idx="15">
                  <c:v>18</c:v>
                </c:pt>
                <c:pt idx="16">
                  <c:v>24</c:v>
                </c:pt>
                <c:pt idx="17">
                  <c:v>48</c:v>
                </c:pt>
                <c:pt idx="18">
                  <c:v>33</c:v>
                </c:pt>
                <c:pt idx="19">
                  <c:v>59</c:v>
                </c:pt>
                <c:pt idx="20">
                  <c:v>47</c:v>
                </c:pt>
                <c:pt idx="21">
                  <c:v>69</c:v>
                </c:pt>
                <c:pt idx="22">
                  <c:v>53</c:v>
                </c:pt>
                <c:pt idx="23">
                  <c:v>70</c:v>
                </c:pt>
                <c:pt idx="24">
                  <c:v>19</c:v>
                </c:pt>
                <c:pt idx="25">
                  <c:v>63</c:v>
                </c:pt>
                <c:pt idx="26">
                  <c:v>18</c:v>
                </c:pt>
                <c:pt idx="27">
                  <c:v>19</c:v>
                </c:pt>
                <c:pt idx="28">
                  <c:v>70</c:v>
                </c:pt>
                <c:pt idx="29">
                  <c:v>59</c:v>
                </c:pt>
                <c:pt idx="30">
                  <c:v>26</c:v>
                </c:pt>
                <c:pt idx="31">
                  <c:v>40</c:v>
                </c:pt>
                <c:pt idx="32">
                  <c:v>57</c:v>
                </c:pt>
                <c:pt idx="33">
                  <c:v>38</c:v>
                </c:pt>
                <c:pt idx="34">
                  <c:v>67</c:v>
                </c:pt>
                <c:pt idx="35">
                  <c:v>48</c:v>
                </c:pt>
                <c:pt idx="36">
                  <c:v>18</c:v>
                </c:pt>
                <c:pt idx="37">
                  <c:v>48</c:v>
                </c:pt>
                <c:pt idx="38">
                  <c:v>24</c:v>
                </c:pt>
                <c:pt idx="39">
                  <c:v>48</c:v>
                </c:pt>
                <c:pt idx="40">
                  <c:v>20</c:v>
                </c:pt>
                <c:pt idx="41">
                  <c:v>67</c:v>
                </c:pt>
                <c:pt idx="42">
                  <c:v>26</c:v>
                </c:pt>
                <c:pt idx="43">
                  <c:v>49</c:v>
                </c:pt>
                <c:pt idx="44">
                  <c:v>54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19</c:v>
                </c:pt>
                <c:pt idx="49">
                  <c:v>27</c:v>
                </c:pt>
                <c:pt idx="50">
                  <c:v>39</c:v>
                </c:pt>
                <c:pt idx="51">
                  <c:v>43</c:v>
                </c:pt>
                <c:pt idx="52">
                  <c:v>40</c:v>
                </c:pt>
                <c:pt idx="53">
                  <c:v>59</c:v>
                </c:pt>
                <c:pt idx="54">
                  <c:v>38</c:v>
                </c:pt>
                <c:pt idx="55">
                  <c:v>47</c:v>
                </c:pt>
                <c:pt idx="56">
                  <c:v>39</c:v>
                </c:pt>
                <c:pt idx="57">
                  <c:v>20</c:v>
                </c:pt>
                <c:pt idx="58">
                  <c:v>32</c:v>
                </c:pt>
                <c:pt idx="59">
                  <c:v>19</c:v>
                </c:pt>
                <c:pt idx="60">
                  <c:v>32</c:v>
                </c:pt>
                <c:pt idx="61">
                  <c:v>25</c:v>
                </c:pt>
                <c:pt idx="62">
                  <c:v>28</c:v>
                </c:pt>
                <c:pt idx="63">
                  <c:v>48</c:v>
                </c:pt>
                <c:pt idx="64">
                  <c:v>34</c:v>
                </c:pt>
                <c:pt idx="65">
                  <c:v>43</c:v>
                </c:pt>
                <c:pt idx="66">
                  <c:v>39</c:v>
                </c:pt>
                <c:pt idx="67">
                  <c:v>37</c:v>
                </c:pt>
                <c:pt idx="68">
                  <c:v>34</c:v>
                </c:pt>
                <c:pt idx="69">
                  <c:v>19</c:v>
                </c:pt>
                <c:pt idx="70">
                  <c:v>50</c:v>
                </c:pt>
                <c:pt idx="71">
                  <c:v>42</c:v>
                </c:pt>
                <c:pt idx="72">
                  <c:v>32</c:v>
                </c:pt>
                <c:pt idx="73">
                  <c:v>40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58</c:v>
                </c:pt>
                <c:pt idx="78">
                  <c:v>27</c:v>
                </c:pt>
                <c:pt idx="79">
                  <c:v>59</c:v>
                </c:pt>
                <c:pt idx="80">
                  <c:v>35</c:v>
                </c:pt>
                <c:pt idx="81">
                  <c:v>46</c:v>
                </c:pt>
                <c:pt idx="82">
                  <c:v>30</c:v>
                </c:pt>
                <c:pt idx="83">
                  <c:v>28</c:v>
                </c:pt>
                <c:pt idx="84">
                  <c:v>33</c:v>
                </c:pt>
                <c:pt idx="85">
                  <c:v>32</c:v>
                </c:pt>
                <c:pt idx="86">
                  <c:v>32</c:v>
                </c:pt>
                <c:pt idx="87">
                  <c:v>30</c:v>
                </c:pt>
              </c:numCache>
            </c:numRef>
          </c:xVal>
          <c:yVal>
            <c:numRef>
              <c:f>Feuil1!$Q$2:$Q$89</c:f>
              <c:numCache>
                <c:formatCode>General</c:formatCode>
                <c:ptCount val="88"/>
                <c:pt idx="0">
                  <c:v>39</c:v>
                </c:pt>
                <c:pt idx="1">
                  <c:v>81</c:v>
                </c:pt>
                <c:pt idx="2">
                  <c:v>3</c:v>
                </c:pt>
                <c:pt idx="3">
                  <c:v>14</c:v>
                </c:pt>
                <c:pt idx="4">
                  <c:v>13</c:v>
                </c:pt>
                <c:pt idx="5">
                  <c:v>79</c:v>
                </c:pt>
                <c:pt idx="6">
                  <c:v>66</c:v>
                </c:pt>
                <c:pt idx="7">
                  <c:v>29</c:v>
                </c:pt>
                <c:pt idx="8">
                  <c:v>35</c:v>
                </c:pt>
                <c:pt idx="9">
                  <c:v>73</c:v>
                </c:pt>
                <c:pt idx="10">
                  <c:v>73</c:v>
                </c:pt>
                <c:pt idx="11">
                  <c:v>82</c:v>
                </c:pt>
                <c:pt idx="12">
                  <c:v>61</c:v>
                </c:pt>
                <c:pt idx="13">
                  <c:v>4</c:v>
                </c:pt>
                <c:pt idx="14">
                  <c:v>4</c:v>
                </c:pt>
                <c:pt idx="15">
                  <c:v>92</c:v>
                </c:pt>
                <c:pt idx="16">
                  <c:v>92</c:v>
                </c:pt>
                <c:pt idx="17">
                  <c:v>36</c:v>
                </c:pt>
                <c:pt idx="18">
                  <c:v>60</c:v>
                </c:pt>
                <c:pt idx="19">
                  <c:v>60</c:v>
                </c:pt>
                <c:pt idx="20">
                  <c:v>41</c:v>
                </c:pt>
                <c:pt idx="21">
                  <c:v>46</c:v>
                </c:pt>
                <c:pt idx="22">
                  <c:v>46</c:v>
                </c:pt>
                <c:pt idx="23">
                  <c:v>56</c:v>
                </c:pt>
                <c:pt idx="24">
                  <c:v>55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55</c:v>
                </c:pt>
                <c:pt idx="29">
                  <c:v>47</c:v>
                </c:pt>
                <c:pt idx="30">
                  <c:v>54</c:v>
                </c:pt>
                <c:pt idx="31">
                  <c:v>48</c:v>
                </c:pt>
                <c:pt idx="32">
                  <c:v>51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41</c:v>
                </c:pt>
                <c:pt idx="37">
                  <c:v>49</c:v>
                </c:pt>
                <c:pt idx="38">
                  <c:v>52</c:v>
                </c:pt>
                <c:pt idx="39">
                  <c:v>42</c:v>
                </c:pt>
                <c:pt idx="40">
                  <c:v>49</c:v>
                </c:pt>
                <c:pt idx="41">
                  <c:v>59</c:v>
                </c:pt>
                <c:pt idx="42">
                  <c:v>55</c:v>
                </c:pt>
                <c:pt idx="43">
                  <c:v>56</c:v>
                </c:pt>
                <c:pt idx="44">
                  <c:v>46</c:v>
                </c:pt>
                <c:pt idx="45">
                  <c:v>43</c:v>
                </c:pt>
                <c:pt idx="46">
                  <c:v>48</c:v>
                </c:pt>
                <c:pt idx="47">
                  <c:v>52</c:v>
                </c:pt>
                <c:pt idx="48">
                  <c:v>46</c:v>
                </c:pt>
                <c:pt idx="49">
                  <c:v>56</c:v>
                </c:pt>
                <c:pt idx="50">
                  <c:v>91</c:v>
                </c:pt>
                <c:pt idx="51">
                  <c:v>35</c:v>
                </c:pt>
                <c:pt idx="52">
                  <c:v>95</c:v>
                </c:pt>
                <c:pt idx="53">
                  <c:v>11</c:v>
                </c:pt>
                <c:pt idx="54">
                  <c:v>75</c:v>
                </c:pt>
                <c:pt idx="55">
                  <c:v>9</c:v>
                </c:pt>
                <c:pt idx="56">
                  <c:v>75</c:v>
                </c:pt>
                <c:pt idx="57">
                  <c:v>5</c:v>
                </c:pt>
                <c:pt idx="58">
                  <c:v>73</c:v>
                </c:pt>
                <c:pt idx="59">
                  <c:v>10</c:v>
                </c:pt>
                <c:pt idx="60">
                  <c:v>93</c:v>
                </c:pt>
                <c:pt idx="61">
                  <c:v>12</c:v>
                </c:pt>
                <c:pt idx="62">
                  <c:v>97</c:v>
                </c:pt>
                <c:pt idx="63">
                  <c:v>36</c:v>
                </c:pt>
                <c:pt idx="64">
                  <c:v>90</c:v>
                </c:pt>
                <c:pt idx="65">
                  <c:v>17</c:v>
                </c:pt>
                <c:pt idx="66">
                  <c:v>88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26</c:v>
                </c:pt>
                <c:pt idx="71">
                  <c:v>20</c:v>
                </c:pt>
                <c:pt idx="72">
                  <c:v>63</c:v>
                </c:pt>
                <c:pt idx="73">
                  <c:v>13</c:v>
                </c:pt>
                <c:pt idx="74">
                  <c:v>75</c:v>
                </c:pt>
                <c:pt idx="75">
                  <c:v>10</c:v>
                </c:pt>
                <c:pt idx="76">
                  <c:v>92</c:v>
                </c:pt>
                <c:pt idx="77">
                  <c:v>15</c:v>
                </c:pt>
                <c:pt idx="78">
                  <c:v>69</c:v>
                </c:pt>
                <c:pt idx="79">
                  <c:v>14</c:v>
                </c:pt>
                <c:pt idx="80">
                  <c:v>90</c:v>
                </c:pt>
                <c:pt idx="81">
                  <c:v>15</c:v>
                </c:pt>
                <c:pt idx="82">
                  <c:v>97</c:v>
                </c:pt>
                <c:pt idx="83">
                  <c:v>68</c:v>
                </c:pt>
                <c:pt idx="84">
                  <c:v>8</c:v>
                </c:pt>
                <c:pt idx="85">
                  <c:v>74</c:v>
                </c:pt>
                <c:pt idx="86">
                  <c:v>18</c:v>
                </c:pt>
                <c:pt idx="87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D-46A1-A262-4560B54D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46784"/>
        <c:axId val="2114647264"/>
      </c:scatterChart>
      <c:valAx>
        <c:axId val="21146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647264"/>
        <c:crosses val="autoZero"/>
        <c:crossBetween val="midCat"/>
      </c:valAx>
      <c:valAx>
        <c:axId val="2114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46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Salaire</a:t>
            </a:r>
            <a:r>
              <a:rPr lang="en-US" baseline="0"/>
              <a:t> Annuel en fonction de l'age chez les </a:t>
            </a:r>
            <a:r>
              <a:rPr lang="en-US"/>
              <a:t> hommes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Feuil1!$P$1</c:f>
              <c:strCache>
                <c:ptCount val="1"/>
                <c:pt idx="0">
                  <c:v>Salaire(k$) homme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Feuil1!$O$2:$O$89</c:f>
              <c:numCache>
                <c:formatCode>General</c:formatCode>
                <c:ptCount val="88"/>
                <c:pt idx="0">
                  <c:v>19</c:v>
                </c:pt>
                <c:pt idx="1">
                  <c:v>21</c:v>
                </c:pt>
                <c:pt idx="2">
                  <c:v>64</c:v>
                </c:pt>
                <c:pt idx="3">
                  <c:v>67</c:v>
                </c:pt>
                <c:pt idx="4">
                  <c:v>37</c:v>
                </c:pt>
                <c:pt idx="5">
                  <c:v>22</c:v>
                </c:pt>
                <c:pt idx="6">
                  <c:v>20</c:v>
                </c:pt>
                <c:pt idx="7">
                  <c:v>52</c:v>
                </c:pt>
                <c:pt idx="8">
                  <c:v>35</c:v>
                </c:pt>
                <c:pt idx="9">
                  <c:v>25</c:v>
                </c:pt>
                <c:pt idx="10">
                  <c:v>31</c:v>
                </c:pt>
                <c:pt idx="11">
                  <c:v>29</c:v>
                </c:pt>
                <c:pt idx="12">
                  <c:v>35</c:v>
                </c:pt>
                <c:pt idx="13">
                  <c:v>60</c:v>
                </c:pt>
                <c:pt idx="14">
                  <c:v>53</c:v>
                </c:pt>
                <c:pt idx="15">
                  <c:v>18</c:v>
                </c:pt>
                <c:pt idx="16">
                  <c:v>24</c:v>
                </c:pt>
                <c:pt idx="17">
                  <c:v>48</c:v>
                </c:pt>
                <c:pt idx="18">
                  <c:v>33</c:v>
                </c:pt>
                <c:pt idx="19">
                  <c:v>59</c:v>
                </c:pt>
                <c:pt idx="20">
                  <c:v>47</c:v>
                </c:pt>
                <c:pt idx="21">
                  <c:v>69</c:v>
                </c:pt>
                <c:pt idx="22">
                  <c:v>53</c:v>
                </c:pt>
                <c:pt idx="23">
                  <c:v>70</c:v>
                </c:pt>
                <c:pt idx="24">
                  <c:v>19</c:v>
                </c:pt>
                <c:pt idx="25">
                  <c:v>63</c:v>
                </c:pt>
                <c:pt idx="26">
                  <c:v>18</c:v>
                </c:pt>
                <c:pt idx="27">
                  <c:v>19</c:v>
                </c:pt>
                <c:pt idx="28">
                  <c:v>70</c:v>
                </c:pt>
                <c:pt idx="29">
                  <c:v>59</c:v>
                </c:pt>
                <c:pt idx="30">
                  <c:v>26</c:v>
                </c:pt>
                <c:pt idx="31">
                  <c:v>40</c:v>
                </c:pt>
                <c:pt idx="32">
                  <c:v>57</c:v>
                </c:pt>
                <c:pt idx="33">
                  <c:v>38</c:v>
                </c:pt>
                <c:pt idx="34">
                  <c:v>67</c:v>
                </c:pt>
                <c:pt idx="35">
                  <c:v>48</c:v>
                </c:pt>
                <c:pt idx="36">
                  <c:v>18</c:v>
                </c:pt>
                <c:pt idx="37">
                  <c:v>48</c:v>
                </c:pt>
                <c:pt idx="38">
                  <c:v>24</c:v>
                </c:pt>
                <c:pt idx="39">
                  <c:v>48</c:v>
                </c:pt>
                <c:pt idx="40">
                  <c:v>20</c:v>
                </c:pt>
                <c:pt idx="41">
                  <c:v>67</c:v>
                </c:pt>
                <c:pt idx="42">
                  <c:v>26</c:v>
                </c:pt>
                <c:pt idx="43">
                  <c:v>49</c:v>
                </c:pt>
                <c:pt idx="44">
                  <c:v>54</c:v>
                </c:pt>
                <c:pt idx="45">
                  <c:v>68</c:v>
                </c:pt>
                <c:pt idx="46">
                  <c:v>66</c:v>
                </c:pt>
                <c:pt idx="47">
                  <c:v>65</c:v>
                </c:pt>
                <c:pt idx="48">
                  <c:v>19</c:v>
                </c:pt>
                <c:pt idx="49">
                  <c:v>27</c:v>
                </c:pt>
                <c:pt idx="50">
                  <c:v>39</c:v>
                </c:pt>
                <c:pt idx="51">
                  <c:v>43</c:v>
                </c:pt>
                <c:pt idx="52">
                  <c:v>40</c:v>
                </c:pt>
                <c:pt idx="53">
                  <c:v>59</c:v>
                </c:pt>
                <c:pt idx="54">
                  <c:v>38</c:v>
                </c:pt>
                <c:pt idx="55">
                  <c:v>47</c:v>
                </c:pt>
                <c:pt idx="56">
                  <c:v>39</c:v>
                </c:pt>
                <c:pt idx="57">
                  <c:v>20</c:v>
                </c:pt>
                <c:pt idx="58">
                  <c:v>32</c:v>
                </c:pt>
                <c:pt idx="59">
                  <c:v>19</c:v>
                </c:pt>
                <c:pt idx="60">
                  <c:v>32</c:v>
                </c:pt>
                <c:pt idx="61">
                  <c:v>25</c:v>
                </c:pt>
                <c:pt idx="62">
                  <c:v>28</c:v>
                </c:pt>
                <c:pt idx="63">
                  <c:v>48</c:v>
                </c:pt>
                <c:pt idx="64">
                  <c:v>34</c:v>
                </c:pt>
                <c:pt idx="65">
                  <c:v>43</c:v>
                </c:pt>
                <c:pt idx="66">
                  <c:v>39</c:v>
                </c:pt>
                <c:pt idx="67">
                  <c:v>37</c:v>
                </c:pt>
                <c:pt idx="68">
                  <c:v>34</c:v>
                </c:pt>
                <c:pt idx="69">
                  <c:v>19</c:v>
                </c:pt>
                <c:pt idx="70">
                  <c:v>50</c:v>
                </c:pt>
                <c:pt idx="71">
                  <c:v>42</c:v>
                </c:pt>
                <c:pt idx="72">
                  <c:v>32</c:v>
                </c:pt>
                <c:pt idx="73">
                  <c:v>40</c:v>
                </c:pt>
                <c:pt idx="74">
                  <c:v>28</c:v>
                </c:pt>
                <c:pt idx="75">
                  <c:v>36</c:v>
                </c:pt>
                <c:pt idx="76">
                  <c:v>36</c:v>
                </c:pt>
                <c:pt idx="77">
                  <c:v>58</c:v>
                </c:pt>
                <c:pt idx="78">
                  <c:v>27</c:v>
                </c:pt>
                <c:pt idx="79">
                  <c:v>59</c:v>
                </c:pt>
                <c:pt idx="80">
                  <c:v>35</c:v>
                </c:pt>
                <c:pt idx="81">
                  <c:v>46</c:v>
                </c:pt>
                <c:pt idx="82">
                  <c:v>30</c:v>
                </c:pt>
                <c:pt idx="83">
                  <c:v>28</c:v>
                </c:pt>
                <c:pt idx="84">
                  <c:v>33</c:v>
                </c:pt>
                <c:pt idx="85">
                  <c:v>32</c:v>
                </c:pt>
                <c:pt idx="86">
                  <c:v>32</c:v>
                </c:pt>
                <c:pt idx="87">
                  <c:v>30</c:v>
                </c:pt>
              </c:numCache>
            </c:numRef>
          </c:xVal>
          <c:yVal>
            <c:numRef>
              <c:f>Feuil1!$P$2:$P$89</c:f>
              <c:numCache>
                <c:formatCode>General</c:formatCode>
                <c:ptCount val="88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25</c:v>
                </c:pt>
                <c:pt idx="11">
                  <c:v>28</c:v>
                </c:pt>
                <c:pt idx="12">
                  <c:v>28</c:v>
                </c:pt>
                <c:pt idx="13">
                  <c:v>30</c:v>
                </c:pt>
                <c:pt idx="14">
                  <c:v>33</c:v>
                </c:pt>
                <c:pt idx="15">
                  <c:v>33</c:v>
                </c:pt>
                <c:pt idx="16">
                  <c:v>38</c:v>
                </c:pt>
                <c:pt idx="17">
                  <c:v>39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59</c:v>
                </c:pt>
                <c:pt idx="37">
                  <c:v>60</c:v>
                </c:pt>
                <c:pt idx="38">
                  <c:v>60</c:v>
                </c:pt>
                <c:pt idx="39">
                  <c:v>61</c:v>
                </c:pt>
                <c:pt idx="40">
                  <c:v>61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64</c:v>
                </c:pt>
                <c:pt idx="49">
                  <c:v>67</c:v>
                </c:pt>
                <c:pt idx="50">
                  <c:v>69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81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87</c:v>
                </c:pt>
                <c:pt idx="74">
                  <c:v>87</c:v>
                </c:pt>
                <c:pt idx="75">
                  <c:v>87</c:v>
                </c:pt>
                <c:pt idx="76">
                  <c:v>87</c:v>
                </c:pt>
                <c:pt idx="77">
                  <c:v>88</c:v>
                </c:pt>
                <c:pt idx="78">
                  <c:v>88</c:v>
                </c:pt>
                <c:pt idx="79">
                  <c:v>93</c:v>
                </c:pt>
                <c:pt idx="80">
                  <c:v>93</c:v>
                </c:pt>
                <c:pt idx="81">
                  <c:v>98</c:v>
                </c:pt>
                <c:pt idx="82">
                  <c:v>99</c:v>
                </c:pt>
                <c:pt idx="83">
                  <c:v>101</c:v>
                </c:pt>
                <c:pt idx="84">
                  <c:v>113</c:v>
                </c:pt>
                <c:pt idx="85">
                  <c:v>126</c:v>
                </c:pt>
                <c:pt idx="86">
                  <c:v>137</c:v>
                </c:pt>
                <c:pt idx="87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E-43F6-B637-109BC6A95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344768"/>
        <c:axId val="1514340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Feuil1!$Q$1</c15:sqref>
                        </c15:formulaRef>
                      </c:ext>
                    </c:extLst>
                    <c:strCache>
                      <c:ptCount val="1"/>
                      <c:pt idx="0">
                        <c:v>Score Dépense homme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Feuil1!$O$2:$O$89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19</c:v>
                      </c:pt>
                      <c:pt idx="1">
                        <c:v>21</c:v>
                      </c:pt>
                      <c:pt idx="2">
                        <c:v>64</c:v>
                      </c:pt>
                      <c:pt idx="3">
                        <c:v>67</c:v>
                      </c:pt>
                      <c:pt idx="4">
                        <c:v>37</c:v>
                      </c:pt>
                      <c:pt idx="5">
                        <c:v>22</c:v>
                      </c:pt>
                      <c:pt idx="6">
                        <c:v>20</c:v>
                      </c:pt>
                      <c:pt idx="7">
                        <c:v>52</c:v>
                      </c:pt>
                      <c:pt idx="8">
                        <c:v>35</c:v>
                      </c:pt>
                      <c:pt idx="9">
                        <c:v>25</c:v>
                      </c:pt>
                      <c:pt idx="10">
                        <c:v>31</c:v>
                      </c:pt>
                      <c:pt idx="11">
                        <c:v>29</c:v>
                      </c:pt>
                      <c:pt idx="12">
                        <c:v>35</c:v>
                      </c:pt>
                      <c:pt idx="13">
                        <c:v>60</c:v>
                      </c:pt>
                      <c:pt idx="14">
                        <c:v>53</c:v>
                      </c:pt>
                      <c:pt idx="15">
                        <c:v>18</c:v>
                      </c:pt>
                      <c:pt idx="16">
                        <c:v>24</c:v>
                      </c:pt>
                      <c:pt idx="17">
                        <c:v>48</c:v>
                      </c:pt>
                      <c:pt idx="18">
                        <c:v>33</c:v>
                      </c:pt>
                      <c:pt idx="19">
                        <c:v>59</c:v>
                      </c:pt>
                      <c:pt idx="20">
                        <c:v>47</c:v>
                      </c:pt>
                      <c:pt idx="21">
                        <c:v>69</c:v>
                      </c:pt>
                      <c:pt idx="22">
                        <c:v>53</c:v>
                      </c:pt>
                      <c:pt idx="23">
                        <c:v>70</c:v>
                      </c:pt>
                      <c:pt idx="24">
                        <c:v>19</c:v>
                      </c:pt>
                      <c:pt idx="25">
                        <c:v>63</c:v>
                      </c:pt>
                      <c:pt idx="26">
                        <c:v>18</c:v>
                      </c:pt>
                      <c:pt idx="27">
                        <c:v>19</c:v>
                      </c:pt>
                      <c:pt idx="28">
                        <c:v>70</c:v>
                      </c:pt>
                      <c:pt idx="29">
                        <c:v>59</c:v>
                      </c:pt>
                      <c:pt idx="30">
                        <c:v>26</c:v>
                      </c:pt>
                      <c:pt idx="31">
                        <c:v>40</c:v>
                      </c:pt>
                      <c:pt idx="32">
                        <c:v>57</c:v>
                      </c:pt>
                      <c:pt idx="33">
                        <c:v>38</c:v>
                      </c:pt>
                      <c:pt idx="34">
                        <c:v>67</c:v>
                      </c:pt>
                      <c:pt idx="35">
                        <c:v>48</c:v>
                      </c:pt>
                      <c:pt idx="36">
                        <c:v>18</c:v>
                      </c:pt>
                      <c:pt idx="37">
                        <c:v>48</c:v>
                      </c:pt>
                      <c:pt idx="38">
                        <c:v>24</c:v>
                      </c:pt>
                      <c:pt idx="39">
                        <c:v>48</c:v>
                      </c:pt>
                      <c:pt idx="40">
                        <c:v>20</c:v>
                      </c:pt>
                      <c:pt idx="41">
                        <c:v>67</c:v>
                      </c:pt>
                      <c:pt idx="42">
                        <c:v>26</c:v>
                      </c:pt>
                      <c:pt idx="43">
                        <c:v>49</c:v>
                      </c:pt>
                      <c:pt idx="44">
                        <c:v>54</c:v>
                      </c:pt>
                      <c:pt idx="45">
                        <c:v>68</c:v>
                      </c:pt>
                      <c:pt idx="46">
                        <c:v>66</c:v>
                      </c:pt>
                      <c:pt idx="47">
                        <c:v>65</c:v>
                      </c:pt>
                      <c:pt idx="48">
                        <c:v>19</c:v>
                      </c:pt>
                      <c:pt idx="49">
                        <c:v>27</c:v>
                      </c:pt>
                      <c:pt idx="50">
                        <c:v>39</c:v>
                      </c:pt>
                      <c:pt idx="51">
                        <c:v>43</c:v>
                      </c:pt>
                      <c:pt idx="52">
                        <c:v>40</c:v>
                      </c:pt>
                      <c:pt idx="53">
                        <c:v>59</c:v>
                      </c:pt>
                      <c:pt idx="54">
                        <c:v>38</c:v>
                      </c:pt>
                      <c:pt idx="55">
                        <c:v>47</c:v>
                      </c:pt>
                      <c:pt idx="56">
                        <c:v>39</c:v>
                      </c:pt>
                      <c:pt idx="57">
                        <c:v>20</c:v>
                      </c:pt>
                      <c:pt idx="58">
                        <c:v>32</c:v>
                      </c:pt>
                      <c:pt idx="59">
                        <c:v>19</c:v>
                      </c:pt>
                      <c:pt idx="60">
                        <c:v>32</c:v>
                      </c:pt>
                      <c:pt idx="61">
                        <c:v>25</c:v>
                      </c:pt>
                      <c:pt idx="62">
                        <c:v>28</c:v>
                      </c:pt>
                      <c:pt idx="63">
                        <c:v>48</c:v>
                      </c:pt>
                      <c:pt idx="64">
                        <c:v>34</c:v>
                      </c:pt>
                      <c:pt idx="65">
                        <c:v>43</c:v>
                      </c:pt>
                      <c:pt idx="66">
                        <c:v>39</c:v>
                      </c:pt>
                      <c:pt idx="67">
                        <c:v>37</c:v>
                      </c:pt>
                      <c:pt idx="68">
                        <c:v>34</c:v>
                      </c:pt>
                      <c:pt idx="69">
                        <c:v>19</c:v>
                      </c:pt>
                      <c:pt idx="70">
                        <c:v>50</c:v>
                      </c:pt>
                      <c:pt idx="71">
                        <c:v>42</c:v>
                      </c:pt>
                      <c:pt idx="72">
                        <c:v>32</c:v>
                      </c:pt>
                      <c:pt idx="73">
                        <c:v>40</c:v>
                      </c:pt>
                      <c:pt idx="74">
                        <c:v>28</c:v>
                      </c:pt>
                      <c:pt idx="75">
                        <c:v>36</c:v>
                      </c:pt>
                      <c:pt idx="76">
                        <c:v>36</c:v>
                      </c:pt>
                      <c:pt idx="77">
                        <c:v>58</c:v>
                      </c:pt>
                      <c:pt idx="78">
                        <c:v>27</c:v>
                      </c:pt>
                      <c:pt idx="79">
                        <c:v>59</c:v>
                      </c:pt>
                      <c:pt idx="80">
                        <c:v>35</c:v>
                      </c:pt>
                      <c:pt idx="81">
                        <c:v>46</c:v>
                      </c:pt>
                      <c:pt idx="82">
                        <c:v>30</c:v>
                      </c:pt>
                      <c:pt idx="83">
                        <c:v>28</c:v>
                      </c:pt>
                      <c:pt idx="84">
                        <c:v>33</c:v>
                      </c:pt>
                      <c:pt idx="85">
                        <c:v>32</c:v>
                      </c:pt>
                      <c:pt idx="86">
                        <c:v>32</c:v>
                      </c:pt>
                      <c:pt idx="87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Feuil1!$Q$2:$Q$89</c15:sqref>
                        </c15:formulaRef>
                      </c:ext>
                    </c:extLst>
                    <c:numCache>
                      <c:formatCode>General</c:formatCode>
                      <c:ptCount val="88"/>
                      <c:pt idx="0">
                        <c:v>39</c:v>
                      </c:pt>
                      <c:pt idx="1">
                        <c:v>81</c:v>
                      </c:pt>
                      <c:pt idx="2">
                        <c:v>3</c:v>
                      </c:pt>
                      <c:pt idx="3">
                        <c:v>14</c:v>
                      </c:pt>
                      <c:pt idx="4">
                        <c:v>13</c:v>
                      </c:pt>
                      <c:pt idx="5">
                        <c:v>79</c:v>
                      </c:pt>
                      <c:pt idx="6">
                        <c:v>66</c:v>
                      </c:pt>
                      <c:pt idx="7">
                        <c:v>29</c:v>
                      </c:pt>
                      <c:pt idx="8">
                        <c:v>35</c:v>
                      </c:pt>
                      <c:pt idx="9">
                        <c:v>73</c:v>
                      </c:pt>
                      <c:pt idx="10">
                        <c:v>73</c:v>
                      </c:pt>
                      <c:pt idx="11">
                        <c:v>82</c:v>
                      </c:pt>
                      <c:pt idx="12">
                        <c:v>61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92</c:v>
                      </c:pt>
                      <c:pt idx="16">
                        <c:v>92</c:v>
                      </c:pt>
                      <c:pt idx="17">
                        <c:v>36</c:v>
                      </c:pt>
                      <c:pt idx="18">
                        <c:v>60</c:v>
                      </c:pt>
                      <c:pt idx="19">
                        <c:v>60</c:v>
                      </c:pt>
                      <c:pt idx="20">
                        <c:v>41</c:v>
                      </c:pt>
                      <c:pt idx="21">
                        <c:v>46</c:v>
                      </c:pt>
                      <c:pt idx="22">
                        <c:v>46</c:v>
                      </c:pt>
                      <c:pt idx="23">
                        <c:v>56</c:v>
                      </c:pt>
                      <c:pt idx="24">
                        <c:v>55</c:v>
                      </c:pt>
                      <c:pt idx="25">
                        <c:v>51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55</c:v>
                      </c:pt>
                      <c:pt idx="29">
                        <c:v>47</c:v>
                      </c:pt>
                      <c:pt idx="30">
                        <c:v>54</c:v>
                      </c:pt>
                      <c:pt idx="31">
                        <c:v>48</c:v>
                      </c:pt>
                      <c:pt idx="32">
                        <c:v>51</c:v>
                      </c:pt>
                      <c:pt idx="33">
                        <c:v>55</c:v>
                      </c:pt>
                      <c:pt idx="34">
                        <c:v>41</c:v>
                      </c:pt>
                      <c:pt idx="35">
                        <c:v>46</c:v>
                      </c:pt>
                      <c:pt idx="36">
                        <c:v>41</c:v>
                      </c:pt>
                      <c:pt idx="37">
                        <c:v>49</c:v>
                      </c:pt>
                      <c:pt idx="38">
                        <c:v>52</c:v>
                      </c:pt>
                      <c:pt idx="39">
                        <c:v>42</c:v>
                      </c:pt>
                      <c:pt idx="40">
                        <c:v>49</c:v>
                      </c:pt>
                      <c:pt idx="41">
                        <c:v>59</c:v>
                      </c:pt>
                      <c:pt idx="42">
                        <c:v>55</c:v>
                      </c:pt>
                      <c:pt idx="43">
                        <c:v>56</c:v>
                      </c:pt>
                      <c:pt idx="44">
                        <c:v>46</c:v>
                      </c:pt>
                      <c:pt idx="45">
                        <c:v>43</c:v>
                      </c:pt>
                      <c:pt idx="46">
                        <c:v>48</c:v>
                      </c:pt>
                      <c:pt idx="47">
                        <c:v>52</c:v>
                      </c:pt>
                      <c:pt idx="48">
                        <c:v>46</c:v>
                      </c:pt>
                      <c:pt idx="49">
                        <c:v>56</c:v>
                      </c:pt>
                      <c:pt idx="50">
                        <c:v>91</c:v>
                      </c:pt>
                      <c:pt idx="51">
                        <c:v>35</c:v>
                      </c:pt>
                      <c:pt idx="52">
                        <c:v>95</c:v>
                      </c:pt>
                      <c:pt idx="53">
                        <c:v>11</c:v>
                      </c:pt>
                      <c:pt idx="54">
                        <c:v>75</c:v>
                      </c:pt>
                      <c:pt idx="55">
                        <c:v>9</c:v>
                      </c:pt>
                      <c:pt idx="56">
                        <c:v>75</c:v>
                      </c:pt>
                      <c:pt idx="57">
                        <c:v>5</c:v>
                      </c:pt>
                      <c:pt idx="58">
                        <c:v>73</c:v>
                      </c:pt>
                      <c:pt idx="59">
                        <c:v>10</c:v>
                      </c:pt>
                      <c:pt idx="60">
                        <c:v>93</c:v>
                      </c:pt>
                      <c:pt idx="61">
                        <c:v>12</c:v>
                      </c:pt>
                      <c:pt idx="62">
                        <c:v>97</c:v>
                      </c:pt>
                      <c:pt idx="63">
                        <c:v>36</c:v>
                      </c:pt>
                      <c:pt idx="64">
                        <c:v>90</c:v>
                      </c:pt>
                      <c:pt idx="65">
                        <c:v>17</c:v>
                      </c:pt>
                      <c:pt idx="66">
                        <c:v>88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5</c:v>
                      </c:pt>
                      <c:pt idx="70">
                        <c:v>26</c:v>
                      </c:pt>
                      <c:pt idx="71">
                        <c:v>20</c:v>
                      </c:pt>
                      <c:pt idx="72">
                        <c:v>63</c:v>
                      </c:pt>
                      <c:pt idx="73">
                        <c:v>13</c:v>
                      </c:pt>
                      <c:pt idx="74">
                        <c:v>75</c:v>
                      </c:pt>
                      <c:pt idx="75">
                        <c:v>10</c:v>
                      </c:pt>
                      <c:pt idx="76">
                        <c:v>92</c:v>
                      </c:pt>
                      <c:pt idx="77">
                        <c:v>15</c:v>
                      </c:pt>
                      <c:pt idx="78">
                        <c:v>69</c:v>
                      </c:pt>
                      <c:pt idx="79">
                        <c:v>14</c:v>
                      </c:pt>
                      <c:pt idx="80">
                        <c:v>90</c:v>
                      </c:pt>
                      <c:pt idx="81">
                        <c:v>15</c:v>
                      </c:pt>
                      <c:pt idx="82">
                        <c:v>97</c:v>
                      </c:pt>
                      <c:pt idx="83">
                        <c:v>68</c:v>
                      </c:pt>
                      <c:pt idx="84">
                        <c:v>8</c:v>
                      </c:pt>
                      <c:pt idx="85">
                        <c:v>74</c:v>
                      </c:pt>
                      <c:pt idx="86">
                        <c:v>18</c:v>
                      </c:pt>
                      <c:pt idx="87">
                        <c:v>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D1E-43F6-B637-109BC6A95EF8}"/>
                  </c:ext>
                </c:extLst>
              </c15:ser>
            </c15:filteredScatterSeries>
          </c:ext>
        </c:extLst>
      </c:scatterChart>
      <c:valAx>
        <c:axId val="15143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340448"/>
        <c:crosses val="autoZero"/>
        <c:crossBetween val="midCat"/>
      </c:valAx>
      <c:valAx>
        <c:axId val="15143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3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 de personne en fonction de l'age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43576695770172"/>
          <c:y val="0.16882783882783883"/>
          <c:w val="0.8726209223847019"/>
          <c:h val="0.61769807620201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Age!$B$63</c:f>
              <c:strCache>
                <c:ptCount val="1"/>
                <c:pt idx="0">
                  <c:v>Nb de personnes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BC-4EF8-80FB-225578610C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BC-4EF8-80FB-225578610C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FBC-4EF8-80FB-225578610CC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BC-4EF8-80FB-225578610C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BC-4EF8-80FB-225578610CC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A3-4275-B3BD-5A4DF48E836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BC-4EF8-80FB-225578610CC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4A3-4275-B3BD-5A4DF48E8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Age!$A$64:$A$74</c:f>
              <c:strCache>
                <c:ptCount val="11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  <c:pt idx="9">
                  <c:v>63-67</c:v>
                </c:pt>
                <c:pt idx="10">
                  <c:v>68-72</c:v>
                </c:pt>
              </c:strCache>
            </c:strRef>
          </c:cat>
          <c:val>
            <c:numRef>
              <c:f>Age!$B$64:$B$74</c:f>
              <c:numCache>
                <c:formatCode>General</c:formatCode>
                <c:ptCount val="11"/>
                <c:pt idx="0">
                  <c:v>25</c:v>
                </c:pt>
                <c:pt idx="1">
                  <c:v>21</c:v>
                </c:pt>
                <c:pt idx="2">
                  <c:v>35</c:v>
                </c:pt>
                <c:pt idx="3">
                  <c:v>26</c:v>
                </c:pt>
                <c:pt idx="4">
                  <c:v>19</c:v>
                </c:pt>
                <c:pt idx="5">
                  <c:v>17</c:v>
                </c:pt>
                <c:pt idx="6">
                  <c:v>21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B-495E-9B6C-7192577D3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200320"/>
        <c:axId val="1904201280"/>
      </c:barChart>
      <c:lineChart>
        <c:grouping val="standard"/>
        <c:varyColors val="0"/>
        <c:ser>
          <c:idx val="1"/>
          <c:order val="1"/>
          <c:tx>
            <c:strRef>
              <c:f>Age!$C$63</c:f>
              <c:strCache>
                <c:ptCount val="1"/>
                <c:pt idx="0">
                  <c:v>Mediane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Age!$A$64:$A$74</c:f>
              <c:strCache>
                <c:ptCount val="11"/>
                <c:pt idx="0">
                  <c:v>18-22</c:v>
                </c:pt>
                <c:pt idx="1">
                  <c:v>23-27</c:v>
                </c:pt>
                <c:pt idx="2">
                  <c:v>28-32</c:v>
                </c:pt>
                <c:pt idx="3">
                  <c:v>33-37</c:v>
                </c:pt>
                <c:pt idx="4">
                  <c:v>38-42</c:v>
                </c:pt>
                <c:pt idx="5">
                  <c:v>43-47</c:v>
                </c:pt>
                <c:pt idx="6">
                  <c:v>48-52</c:v>
                </c:pt>
                <c:pt idx="7">
                  <c:v>53-57</c:v>
                </c:pt>
                <c:pt idx="8">
                  <c:v>58-62</c:v>
                </c:pt>
                <c:pt idx="9">
                  <c:v>63-67</c:v>
                </c:pt>
                <c:pt idx="10">
                  <c:v>68-72</c:v>
                </c:pt>
              </c:strCache>
            </c:strRef>
          </c:cat>
          <c:val>
            <c:numRef>
              <c:f>Age!$C$64:$C$74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B-495E-9B6C-7192577D37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4200320"/>
        <c:axId val="1904201280"/>
      </c:lineChart>
      <c:catAx>
        <c:axId val="190420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- Groupé</a:t>
                </a:r>
                <a:r>
                  <a:rPr lang="fr-FR" baseline="0"/>
                  <a:t> par tranche de 5 ans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01280"/>
        <c:crosses val="autoZero"/>
        <c:auto val="1"/>
        <c:lblAlgn val="ctr"/>
        <c:lblOffset val="100"/>
        <c:noMultiLvlLbl val="0"/>
      </c:catAx>
      <c:valAx>
        <c:axId val="19042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personnes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0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Pourcentage de personne en fonction des catégories d'ages</a:t>
            </a:r>
          </a:p>
        </c:rich>
      </c:tx>
      <c:layout>
        <c:manualLayout>
          <c:xMode val="edge"/>
          <c:yMode val="edge"/>
          <c:x val="0.11514323289888549"/>
          <c:y val="4.655846085277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Age!$B$52</c:f>
              <c:strCache>
                <c:ptCount val="1"/>
                <c:pt idx="0">
                  <c:v>Nb de personne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96-42AF-B78E-3F8772E64238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96-42AF-B78E-3F8772E64238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96-42AF-B78E-3F8772E642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Age!$A$53:$A$55</c:f>
              <c:strCache>
                <c:ptCount val="3"/>
                <c:pt idx="0">
                  <c:v>jeune adulte (18 - 27)</c:v>
                </c:pt>
                <c:pt idx="1">
                  <c:v>adulte (28 - 57)</c:v>
                </c:pt>
                <c:pt idx="2">
                  <c:v>senior (58 - 72)</c:v>
                </c:pt>
              </c:strCache>
            </c:strRef>
          </c:cat>
          <c:val>
            <c:numRef>
              <c:f>Age!$C$53:$C$55</c:f>
              <c:numCache>
                <c:formatCode>0</c:formatCode>
                <c:ptCount val="3"/>
                <c:pt idx="0">
                  <c:v>23</c:v>
                </c:pt>
                <c:pt idx="1">
                  <c:v>64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6-42AF-B78E-3F8772E64238}"/>
            </c:ext>
          </c:extLst>
        </c:ser>
        <c:ser>
          <c:idx val="1"/>
          <c:order val="1"/>
          <c:tx>
            <c:strRef>
              <c:f>Age!$C$52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85-4DD0-92FB-CA0FF59283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85-4DD0-92FB-CA0FF59283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85-4DD0-92FB-CA0FF59283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Age!$A$53:$A$55</c:f>
              <c:strCache>
                <c:ptCount val="3"/>
                <c:pt idx="0">
                  <c:v>jeune adulte (18 - 27)</c:v>
                </c:pt>
                <c:pt idx="1">
                  <c:v>adulte (28 - 57)</c:v>
                </c:pt>
                <c:pt idx="2">
                  <c:v>senior (58 - 72)</c:v>
                </c:pt>
              </c:strCache>
            </c:strRef>
          </c:cat>
          <c:val>
            <c:numRef>
              <c:f>Age!$C$53:$C$55</c:f>
              <c:numCache>
                <c:formatCode>0</c:formatCode>
                <c:ptCount val="3"/>
                <c:pt idx="0">
                  <c:v>23</c:v>
                </c:pt>
                <c:pt idx="1">
                  <c:v>64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6-42AF-B78E-3F8772E6423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Nb de personne en fonction du revenu annuel (k$)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811800374595177E-2"/>
          <c:y val="0.11794117647058824"/>
          <c:w val="0.8882773006596133"/>
          <c:h val="0.65892671504297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'Revenu Annuel'!$G$84</c:f>
              <c:strCache>
                <c:ptCount val="1"/>
                <c:pt idx="0">
                  <c:v>Nb de personne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88A-483E-8EBF-3D69ECC583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88A-483E-8EBF-3D69ECC583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88A-483E-8EBF-3D69ECC583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88A-483E-8EBF-3D69ECC583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888A-483E-8EBF-3D69ECC5830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88A-483E-8EBF-3D69ECC583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888A-483E-8EBF-3D69ECC583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888A-483E-8EBF-3D69ECC583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9D8-4C8E-AF3D-0A1D8E03CDC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9D8-4C8E-AF3D-0A1D8E03CDC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9D8-4C8E-AF3D-0A1D8E03CDCE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9D8-4C8E-AF3D-0A1D8E03CDC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9D8-4C8E-AF3D-0A1D8E03CD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 Annuel'!$F$85:$F$97</c:f>
              <c:strCache>
                <c:ptCount val="13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85-94</c:v>
                </c:pt>
                <c:pt idx="8">
                  <c:v>95-104</c:v>
                </c:pt>
                <c:pt idx="9">
                  <c:v>105-114</c:v>
                </c:pt>
                <c:pt idx="10">
                  <c:v>115-124</c:v>
                </c:pt>
                <c:pt idx="11">
                  <c:v>125-134</c:v>
                </c:pt>
                <c:pt idx="12">
                  <c:v>135-144</c:v>
                </c:pt>
              </c:strCache>
            </c:strRef>
          </c:cat>
          <c:val>
            <c:numRef>
              <c:f>'Revenu Annuel'!$G$85:$G$97</c:f>
              <c:numCache>
                <c:formatCode>General</c:formatCode>
                <c:ptCount val="13"/>
                <c:pt idx="0">
                  <c:v>22</c:v>
                </c:pt>
                <c:pt idx="1">
                  <c:v>16</c:v>
                </c:pt>
                <c:pt idx="2">
                  <c:v>20</c:v>
                </c:pt>
                <c:pt idx="3">
                  <c:v>28</c:v>
                </c:pt>
                <c:pt idx="4">
                  <c:v>28</c:v>
                </c:pt>
                <c:pt idx="5">
                  <c:v>26</c:v>
                </c:pt>
                <c:pt idx="6">
                  <c:v>24</c:v>
                </c:pt>
                <c:pt idx="7">
                  <c:v>16</c:v>
                </c:pt>
                <c:pt idx="8">
                  <c:v>12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A-483E-8EBF-3D69ECC583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9160512"/>
        <c:axId val="1189165312"/>
      </c:barChart>
      <c:lineChart>
        <c:grouping val="standard"/>
        <c:varyColors val="0"/>
        <c:ser>
          <c:idx val="1"/>
          <c:order val="1"/>
          <c:tx>
            <c:strRef>
              <c:f>'Revenu Annuel'!$H$84</c:f>
              <c:strCache>
                <c:ptCount val="1"/>
                <c:pt idx="0">
                  <c:v>Médiane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8A-483E-8EBF-3D69ECC583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8A-483E-8EBF-3D69ECC583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8A-483E-8EBF-3D69ECC583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8A-483E-8EBF-3D69ECC583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8A-483E-8EBF-3D69ECC583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8A-483E-8EBF-3D69ECC5830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8A-483E-8EBF-3D69ECC583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8A-483E-8EBF-3D69ECC5830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8A-483E-8EBF-3D69ECC5830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8A-483E-8EBF-3D69ECC5830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8A-483E-8EBF-3D69ECC5830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8A-483E-8EBF-3D69ECC583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 Annuel'!$F$85:$F$97</c:f>
              <c:strCache>
                <c:ptCount val="13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45-54</c:v>
                </c:pt>
                <c:pt idx="4">
                  <c:v>55-64</c:v>
                </c:pt>
                <c:pt idx="5">
                  <c:v>65-74</c:v>
                </c:pt>
                <c:pt idx="6">
                  <c:v>75-84</c:v>
                </c:pt>
                <c:pt idx="7">
                  <c:v>85-94</c:v>
                </c:pt>
                <c:pt idx="8">
                  <c:v>95-104</c:v>
                </c:pt>
                <c:pt idx="9">
                  <c:v>105-114</c:v>
                </c:pt>
                <c:pt idx="10">
                  <c:v>115-124</c:v>
                </c:pt>
                <c:pt idx="11">
                  <c:v>125-134</c:v>
                </c:pt>
                <c:pt idx="12">
                  <c:v>135-144</c:v>
                </c:pt>
              </c:strCache>
            </c:strRef>
          </c:cat>
          <c:val>
            <c:numRef>
              <c:f>'Revenu Annuel'!$H$85:$H$97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A-483E-8EBF-3D69ECC583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160512"/>
        <c:axId val="1189165312"/>
      </c:lineChart>
      <c:catAx>
        <c:axId val="118916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Revenu Annuel - Catégorisé par tanche de 10 k$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9165312"/>
        <c:crosses val="autoZero"/>
        <c:auto val="1"/>
        <c:lblAlgn val="ctr"/>
        <c:lblOffset val="100"/>
        <c:noMultiLvlLbl val="0"/>
      </c:catAx>
      <c:valAx>
        <c:axId val="11891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de personne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916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Pourcentage de personne en fonction des catégories  de revenu</a:t>
            </a:r>
          </a:p>
        </c:rich>
      </c:tx>
      <c:layout>
        <c:manualLayout>
          <c:xMode val="edge"/>
          <c:yMode val="edge"/>
          <c:x val="0.144201224846894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'Revenu Annuel'!$B$61</c:f>
              <c:strCache>
                <c:ptCount val="1"/>
                <c:pt idx="0">
                  <c:v>Nb de personne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C0-439E-BC32-9AACE0422B2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0-439E-BC32-9AACE0422B20}"/>
              </c:ext>
            </c:extLst>
          </c:dPt>
          <c:dPt>
            <c:idx val="2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C0-439E-BC32-9AACE0422B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 Annuel'!$A$62:$A$64</c:f>
              <c:strCache>
                <c:ptCount val="3"/>
                <c:pt idx="0">
                  <c:v>faible revenu (15k - 34k)</c:v>
                </c:pt>
                <c:pt idx="1">
                  <c:v>revenu moyen (35k - 87k)</c:v>
                </c:pt>
                <c:pt idx="2">
                  <c:v>haut revenu (88k - 144k)</c:v>
                </c:pt>
              </c:strCache>
            </c:strRef>
          </c:cat>
          <c:val>
            <c:numRef>
              <c:f>'Revenu Annuel'!$C$62:$C$64</c:f>
              <c:numCache>
                <c:formatCode>General</c:formatCode>
                <c:ptCount val="3"/>
                <c:pt idx="0">
                  <c:v>19</c:v>
                </c:pt>
                <c:pt idx="1">
                  <c:v>68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0-439E-BC32-9AACE0422B20}"/>
            </c:ext>
          </c:extLst>
        </c:ser>
        <c:ser>
          <c:idx val="1"/>
          <c:order val="1"/>
          <c:tx>
            <c:strRef>
              <c:f>'Revenu Annuel'!$C$61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AE-4944-ACDD-7ABA473CFF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AE-4944-ACDD-7ABA473CFF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AE-4944-ACDD-7ABA473CFF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'Revenu Annuel'!$A$62:$A$64</c:f>
              <c:strCache>
                <c:ptCount val="3"/>
                <c:pt idx="0">
                  <c:v>faible revenu (15k - 34k)</c:v>
                </c:pt>
                <c:pt idx="1">
                  <c:v>revenu moyen (35k - 87k)</c:v>
                </c:pt>
                <c:pt idx="2">
                  <c:v>haut revenu (88k - 144k)</c:v>
                </c:pt>
              </c:strCache>
            </c:strRef>
          </c:cat>
          <c:val>
            <c:numRef>
              <c:f>'Revenu Annuel'!$C$62:$C$64</c:f>
              <c:numCache>
                <c:formatCode>General</c:formatCode>
                <c:ptCount val="3"/>
                <c:pt idx="0">
                  <c:v>19</c:v>
                </c:pt>
                <c:pt idx="1">
                  <c:v>68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0-439E-BC32-9AACE0422B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[BENOIT.Sallya.EXO2_clients_marketing.xlsx]Score!Tableau croisé dynamique14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de personne en fonction du score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Score!$B$83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A94-4775-A9EE-55F64AC5819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966-4B88-B564-6C380463E53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A94-4775-A9EE-55F64AC5819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A94-4775-A9EE-55F64AC5819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A94-4775-A9EE-55F64AC581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Score!$A$84:$A$88</c:f>
              <c:strCache>
                <c:ptCount val="4"/>
                <c:pt idx="0">
                  <c:v>1-25</c:v>
                </c:pt>
                <c:pt idx="1">
                  <c:v>26-50</c:v>
                </c:pt>
                <c:pt idx="2">
                  <c:v>51-75</c:v>
                </c:pt>
                <c:pt idx="3">
                  <c:v>76-100</c:v>
                </c:pt>
              </c:strCache>
            </c:strRef>
          </c:cat>
          <c:val>
            <c:numRef>
              <c:f>Score!$B$84:$B$88</c:f>
              <c:numCache>
                <c:formatCode>General</c:formatCode>
                <c:ptCount val="4"/>
                <c:pt idx="0">
                  <c:v>39</c:v>
                </c:pt>
                <c:pt idx="1">
                  <c:v>64</c:v>
                </c:pt>
                <c:pt idx="2">
                  <c:v>59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6-4B88-B564-6C380463E5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7917855"/>
        <c:axId val="1257919295"/>
      </c:barChart>
      <c:catAx>
        <c:axId val="125791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- Catégorisé par tranche de 20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919295"/>
        <c:crosses val="autoZero"/>
        <c:auto val="1"/>
        <c:lblAlgn val="ctr"/>
        <c:lblOffset val="100"/>
        <c:noMultiLvlLbl val="0"/>
      </c:catAx>
      <c:valAx>
        <c:axId val="12579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Nb de personne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91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 b="1"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Pourcentage de personne en fonction des catégories  de revenu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Score!$B$74</c:f>
              <c:strCache>
                <c:ptCount val="1"/>
                <c:pt idx="0">
                  <c:v>nb de personne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B6-4A64-95D1-4A9FD6351502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6-4A64-95D1-4A9FD635150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5B6-4A64-95D1-4A9FD6351502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6-4A64-95D1-4A9FD6351502}"/>
              </c:ext>
            </c:extLst>
          </c:dPt>
          <c:dLbls>
            <c:dLbl>
              <c:idx val="0"/>
              <c:layout>
                <c:manualLayout>
                  <c:x val="-9.8232945764956947E-2"/>
                  <c:y val="0.212792491847609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B6-4A64-95D1-4A9FD63515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Score!$A$75:$A$78</c:f>
              <c:strCache>
                <c:ptCount val="4"/>
                <c:pt idx="0">
                  <c:v>score de dépense faible (1-25)</c:v>
                </c:pt>
                <c:pt idx="1">
                  <c:v>score de dépense moy basse (26-50)</c:v>
                </c:pt>
                <c:pt idx="2">
                  <c:v>score de dépense moy haut (51-75)</c:v>
                </c:pt>
                <c:pt idx="3">
                  <c:v>score de dépense haut (76-100)</c:v>
                </c:pt>
              </c:strCache>
            </c:strRef>
          </c:cat>
          <c:val>
            <c:numRef>
              <c:f>Score!$C$75:$C$78</c:f>
              <c:numCache>
                <c:formatCode>General</c:formatCode>
                <c:ptCount val="4"/>
                <c:pt idx="0">
                  <c:v>19.5</c:v>
                </c:pt>
                <c:pt idx="1">
                  <c:v>32</c:v>
                </c:pt>
                <c:pt idx="2">
                  <c:v>29.5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6-4A64-95D1-4A9FD6351502}"/>
            </c:ext>
          </c:extLst>
        </c:ser>
        <c:ser>
          <c:idx val="1"/>
          <c:order val="1"/>
          <c:tx>
            <c:strRef>
              <c:f>Score!$C$74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58-4F54-B8C2-14EA93F909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58-4F54-B8C2-14EA93F909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D58-4F54-B8C2-14EA93F909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D58-4F54-B8C2-14EA93F909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Score!$A$75:$A$78</c:f>
              <c:strCache>
                <c:ptCount val="4"/>
                <c:pt idx="0">
                  <c:v>score de dépense faible (1-25)</c:v>
                </c:pt>
                <c:pt idx="1">
                  <c:v>score de dépense moy basse (26-50)</c:v>
                </c:pt>
                <c:pt idx="2">
                  <c:v>score de dépense moy haut (51-75)</c:v>
                </c:pt>
                <c:pt idx="3">
                  <c:v>score de dépense haut (76-100)</c:v>
                </c:pt>
              </c:strCache>
            </c:strRef>
          </c:cat>
          <c:val>
            <c:numRef>
              <c:f>Score!$C$75:$C$78</c:f>
              <c:numCache>
                <c:formatCode>General</c:formatCode>
                <c:ptCount val="4"/>
                <c:pt idx="0">
                  <c:v>19.5</c:v>
                </c:pt>
                <c:pt idx="1">
                  <c:v>32</c:v>
                </c:pt>
                <c:pt idx="2">
                  <c:v>29.5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B6-4A64-95D1-4A9FD63515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100"/>
              <a:t>Score Dépense en fonction du revenu</a:t>
            </a:r>
            <a:r>
              <a:rPr lang="fr-FR" sz="1100" baseline="0"/>
              <a:t> annuel</a:t>
            </a:r>
            <a:r>
              <a:rPr lang="fr-FR" sz="1100"/>
              <a:t> chez les femmes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748584457245874E-2"/>
          <c:y val="0.17340904502321824"/>
          <c:w val="0.85938178182272673"/>
          <c:h val="0.6325497137065360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Score Dépense femme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Feuil1!$B$2:$B$201</c:f>
              <c:numCache>
                <c:formatCode>General</c:formatCode>
                <c:ptCount val="200"/>
                <c:pt idx="0">
                  <c:v>16</c:v>
                </c:pt>
                <c:pt idx="1">
                  <c:v>16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28</c:v>
                </c:pt>
                <c:pt idx="14">
                  <c:v>28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46</c:v>
                </c:pt>
                <c:pt idx="37">
                  <c:v>47</c:v>
                </c:pt>
                <c:pt idx="38">
                  <c:v>47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50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57</c:v>
                </c:pt>
                <c:pt idx="51">
                  <c:v>57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63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69</c:v>
                </c:pt>
                <c:pt idx="73">
                  <c:v>70</c:v>
                </c:pt>
                <c:pt idx="74">
                  <c:v>70</c:v>
                </c:pt>
                <c:pt idx="75">
                  <c:v>72</c:v>
                </c:pt>
                <c:pt idx="76">
                  <c:v>72</c:v>
                </c:pt>
                <c:pt idx="77">
                  <c:v>73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79</c:v>
                </c:pt>
                <c:pt idx="92">
                  <c:v>79</c:v>
                </c:pt>
                <c:pt idx="93">
                  <c:v>81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88</c:v>
                </c:pt>
                <c:pt idx="99">
                  <c:v>97</c:v>
                </c:pt>
                <c:pt idx="100">
                  <c:v>97</c:v>
                </c:pt>
                <c:pt idx="101">
                  <c:v>98</c:v>
                </c:pt>
                <c:pt idx="102">
                  <c:v>99</c:v>
                </c:pt>
                <c:pt idx="103">
                  <c:v>101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113</c:v>
                </c:pt>
                <c:pt idx="109">
                  <c:v>120</c:v>
                </c:pt>
                <c:pt idx="110">
                  <c:v>120</c:v>
                </c:pt>
                <c:pt idx="111">
                  <c:v>126</c:v>
                </c:pt>
              </c:numCache>
            </c:numRef>
          </c:xVal>
          <c:yVal>
            <c:numRef>
              <c:f>Feuil1!$C$2:$C$201</c:f>
              <c:numCache>
                <c:formatCode>General</c:formatCode>
                <c:ptCount val="200"/>
                <c:pt idx="0">
                  <c:v>6</c:v>
                </c:pt>
                <c:pt idx="1">
                  <c:v>77</c:v>
                </c:pt>
                <c:pt idx="2">
                  <c:v>40</c:v>
                </c:pt>
                <c:pt idx="3">
                  <c:v>76</c:v>
                </c:pt>
                <c:pt idx="4">
                  <c:v>6</c:v>
                </c:pt>
                <c:pt idx="5">
                  <c:v>94</c:v>
                </c:pt>
                <c:pt idx="6">
                  <c:v>72</c:v>
                </c:pt>
                <c:pt idx="7">
                  <c:v>99</c:v>
                </c:pt>
                <c:pt idx="8">
                  <c:v>15</c:v>
                </c:pt>
                <c:pt idx="9">
                  <c:v>77</c:v>
                </c:pt>
                <c:pt idx="10">
                  <c:v>35</c:v>
                </c:pt>
                <c:pt idx="11">
                  <c:v>98</c:v>
                </c:pt>
                <c:pt idx="12">
                  <c:v>5</c:v>
                </c:pt>
                <c:pt idx="13">
                  <c:v>14</c:v>
                </c:pt>
                <c:pt idx="14">
                  <c:v>32</c:v>
                </c:pt>
                <c:pt idx="15">
                  <c:v>31</c:v>
                </c:pt>
                <c:pt idx="16">
                  <c:v>87</c:v>
                </c:pt>
                <c:pt idx="17">
                  <c:v>73</c:v>
                </c:pt>
                <c:pt idx="18">
                  <c:v>14</c:v>
                </c:pt>
                <c:pt idx="19">
                  <c:v>81</c:v>
                </c:pt>
                <c:pt idx="20">
                  <c:v>17</c:v>
                </c:pt>
                <c:pt idx="21">
                  <c:v>73</c:v>
                </c:pt>
                <c:pt idx="22">
                  <c:v>26</c:v>
                </c:pt>
                <c:pt idx="23">
                  <c:v>75</c:v>
                </c:pt>
                <c:pt idx="24">
                  <c:v>35</c:v>
                </c:pt>
                <c:pt idx="25">
                  <c:v>61</c:v>
                </c:pt>
                <c:pt idx="26">
                  <c:v>28</c:v>
                </c:pt>
                <c:pt idx="27">
                  <c:v>65</c:v>
                </c:pt>
                <c:pt idx="28">
                  <c:v>55</c:v>
                </c:pt>
                <c:pt idx="29">
                  <c:v>47</c:v>
                </c:pt>
                <c:pt idx="30">
                  <c:v>42</c:v>
                </c:pt>
                <c:pt idx="31">
                  <c:v>42</c:v>
                </c:pt>
                <c:pt idx="32">
                  <c:v>52</c:v>
                </c:pt>
                <c:pt idx="33">
                  <c:v>54</c:v>
                </c:pt>
                <c:pt idx="34">
                  <c:v>45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59</c:v>
                </c:pt>
                <c:pt idx="39">
                  <c:v>50</c:v>
                </c:pt>
                <c:pt idx="40">
                  <c:v>48</c:v>
                </c:pt>
                <c:pt idx="41">
                  <c:v>47</c:v>
                </c:pt>
                <c:pt idx="42">
                  <c:v>42</c:v>
                </c:pt>
                <c:pt idx="43">
                  <c:v>49</c:v>
                </c:pt>
                <c:pt idx="44">
                  <c:v>56</c:v>
                </c:pt>
                <c:pt idx="45">
                  <c:v>53</c:v>
                </c:pt>
                <c:pt idx="46">
                  <c:v>52</c:v>
                </c:pt>
                <c:pt idx="47">
                  <c:v>42</c:v>
                </c:pt>
                <c:pt idx="48">
                  <c:v>44</c:v>
                </c:pt>
                <c:pt idx="49">
                  <c:v>57</c:v>
                </c:pt>
                <c:pt idx="50">
                  <c:v>58</c:v>
                </c:pt>
                <c:pt idx="51">
                  <c:v>55</c:v>
                </c:pt>
                <c:pt idx="52">
                  <c:v>60</c:v>
                </c:pt>
                <c:pt idx="53">
                  <c:v>46</c:v>
                </c:pt>
                <c:pt idx="54">
                  <c:v>55</c:v>
                </c:pt>
                <c:pt idx="55">
                  <c:v>40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41</c:v>
                </c:pt>
                <c:pt idx="60">
                  <c:v>48</c:v>
                </c:pt>
                <c:pt idx="61">
                  <c:v>42</c:v>
                </c:pt>
                <c:pt idx="62">
                  <c:v>50</c:v>
                </c:pt>
                <c:pt idx="63">
                  <c:v>54</c:v>
                </c:pt>
                <c:pt idx="64">
                  <c:v>42</c:v>
                </c:pt>
                <c:pt idx="65">
                  <c:v>48</c:v>
                </c:pt>
                <c:pt idx="66">
                  <c:v>50</c:v>
                </c:pt>
                <c:pt idx="67">
                  <c:v>43</c:v>
                </c:pt>
                <c:pt idx="68">
                  <c:v>59</c:v>
                </c:pt>
                <c:pt idx="69">
                  <c:v>43</c:v>
                </c:pt>
                <c:pt idx="70">
                  <c:v>57</c:v>
                </c:pt>
                <c:pt idx="71">
                  <c:v>40</c:v>
                </c:pt>
                <c:pt idx="72">
                  <c:v>58</c:v>
                </c:pt>
                <c:pt idx="73">
                  <c:v>29</c:v>
                </c:pt>
                <c:pt idx="74">
                  <c:v>77</c:v>
                </c:pt>
                <c:pt idx="75">
                  <c:v>34</c:v>
                </c:pt>
                <c:pt idx="76">
                  <c:v>71</c:v>
                </c:pt>
                <c:pt idx="77">
                  <c:v>88</c:v>
                </c:pt>
                <c:pt idx="78">
                  <c:v>7</c:v>
                </c:pt>
                <c:pt idx="79">
                  <c:v>72</c:v>
                </c:pt>
                <c:pt idx="80">
                  <c:v>5</c:v>
                </c:pt>
                <c:pt idx="81">
                  <c:v>40</c:v>
                </c:pt>
                <c:pt idx="82">
                  <c:v>87</c:v>
                </c:pt>
                <c:pt idx="83">
                  <c:v>74</c:v>
                </c:pt>
                <c:pt idx="84">
                  <c:v>22</c:v>
                </c:pt>
                <c:pt idx="85">
                  <c:v>20</c:v>
                </c:pt>
                <c:pt idx="86">
                  <c:v>76</c:v>
                </c:pt>
                <c:pt idx="87">
                  <c:v>16</c:v>
                </c:pt>
                <c:pt idx="88">
                  <c:v>89</c:v>
                </c:pt>
                <c:pt idx="89">
                  <c:v>78</c:v>
                </c:pt>
                <c:pt idx="90">
                  <c:v>73</c:v>
                </c:pt>
                <c:pt idx="91">
                  <c:v>35</c:v>
                </c:pt>
                <c:pt idx="92">
                  <c:v>83</c:v>
                </c:pt>
                <c:pt idx="93">
                  <c:v>93</c:v>
                </c:pt>
                <c:pt idx="94">
                  <c:v>75</c:v>
                </c:pt>
                <c:pt idx="95">
                  <c:v>95</c:v>
                </c:pt>
                <c:pt idx="96">
                  <c:v>27</c:v>
                </c:pt>
                <c:pt idx="97">
                  <c:v>13</c:v>
                </c:pt>
                <c:pt idx="98">
                  <c:v>86</c:v>
                </c:pt>
                <c:pt idx="99">
                  <c:v>32</c:v>
                </c:pt>
                <c:pt idx="100">
                  <c:v>86</c:v>
                </c:pt>
                <c:pt idx="101">
                  <c:v>88</c:v>
                </c:pt>
                <c:pt idx="102">
                  <c:v>39</c:v>
                </c:pt>
                <c:pt idx="103">
                  <c:v>24</c:v>
                </c:pt>
                <c:pt idx="104">
                  <c:v>17</c:v>
                </c:pt>
                <c:pt idx="105">
                  <c:v>85</c:v>
                </c:pt>
                <c:pt idx="106">
                  <c:v>23</c:v>
                </c:pt>
                <c:pt idx="107">
                  <c:v>69</c:v>
                </c:pt>
                <c:pt idx="108">
                  <c:v>91</c:v>
                </c:pt>
                <c:pt idx="109">
                  <c:v>16</c:v>
                </c:pt>
                <c:pt idx="110">
                  <c:v>79</c:v>
                </c:pt>
                <c:pt idx="1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A-4046-B08D-59C441A36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43343"/>
        <c:axId val="1388443823"/>
      </c:scatterChart>
      <c:valAx>
        <c:axId val="138844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Revenu</a:t>
                </a:r>
                <a:r>
                  <a:rPr lang="fr-FR" baseline="0"/>
                  <a:t> Annuel (k$)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443823"/>
        <c:crosses val="autoZero"/>
        <c:crossBetween val="midCat"/>
      </c:valAx>
      <c:valAx>
        <c:axId val="1388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de dépense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84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Score Dépense en fonction de l'age chez les  femme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Score Dépense femme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Feuil1!$A$2:$A$113</c:f>
              <c:numCache>
                <c:formatCode>General</c:formatCode>
                <c:ptCount val="112"/>
                <c:pt idx="0">
                  <c:v>20</c:v>
                </c:pt>
                <c:pt idx="1">
                  <c:v>23</c:v>
                </c:pt>
                <c:pt idx="2">
                  <c:v>31</c:v>
                </c:pt>
                <c:pt idx="3">
                  <c:v>22</c:v>
                </c:pt>
                <c:pt idx="4">
                  <c:v>35</c:v>
                </c:pt>
                <c:pt idx="5">
                  <c:v>23</c:v>
                </c:pt>
                <c:pt idx="6">
                  <c:v>30</c:v>
                </c:pt>
                <c:pt idx="7">
                  <c:v>35</c:v>
                </c:pt>
                <c:pt idx="8">
                  <c:v>58</c:v>
                </c:pt>
                <c:pt idx="9">
                  <c:v>24</c:v>
                </c:pt>
                <c:pt idx="10">
                  <c:v>35</c:v>
                </c:pt>
                <c:pt idx="11">
                  <c:v>35</c:v>
                </c:pt>
                <c:pt idx="12">
                  <c:v>46</c:v>
                </c:pt>
                <c:pt idx="13">
                  <c:v>54</c:v>
                </c:pt>
                <c:pt idx="14">
                  <c:v>45</c:v>
                </c:pt>
                <c:pt idx="15">
                  <c:v>40</c:v>
                </c:pt>
                <c:pt idx="16">
                  <c:v>23</c:v>
                </c:pt>
                <c:pt idx="17">
                  <c:v>21</c:v>
                </c:pt>
                <c:pt idx="18">
                  <c:v>49</c:v>
                </c:pt>
                <c:pt idx="19">
                  <c:v>21</c:v>
                </c:pt>
                <c:pt idx="20">
                  <c:v>42</c:v>
                </c:pt>
                <c:pt idx="21">
                  <c:v>30</c:v>
                </c:pt>
                <c:pt idx="22">
                  <c:v>36</c:v>
                </c:pt>
                <c:pt idx="23">
                  <c:v>20</c:v>
                </c:pt>
                <c:pt idx="24">
                  <c:v>65</c:v>
                </c:pt>
                <c:pt idx="25">
                  <c:v>31</c:v>
                </c:pt>
                <c:pt idx="26">
                  <c:v>49</c:v>
                </c:pt>
                <c:pt idx="27">
                  <c:v>24</c:v>
                </c:pt>
                <c:pt idx="28">
                  <c:v>50</c:v>
                </c:pt>
                <c:pt idx="29">
                  <c:v>27</c:v>
                </c:pt>
                <c:pt idx="30">
                  <c:v>29</c:v>
                </c:pt>
                <c:pt idx="31">
                  <c:v>31</c:v>
                </c:pt>
                <c:pt idx="32">
                  <c:v>49</c:v>
                </c:pt>
                <c:pt idx="33">
                  <c:v>31</c:v>
                </c:pt>
                <c:pt idx="34">
                  <c:v>50</c:v>
                </c:pt>
                <c:pt idx="35">
                  <c:v>51</c:v>
                </c:pt>
                <c:pt idx="36">
                  <c:v>27</c:v>
                </c:pt>
                <c:pt idx="37">
                  <c:v>67</c:v>
                </c:pt>
                <c:pt idx="38">
                  <c:v>54</c:v>
                </c:pt>
                <c:pt idx="39">
                  <c:v>43</c:v>
                </c:pt>
                <c:pt idx="40">
                  <c:v>68</c:v>
                </c:pt>
                <c:pt idx="41">
                  <c:v>32</c:v>
                </c:pt>
                <c:pt idx="42">
                  <c:v>47</c:v>
                </c:pt>
                <c:pt idx="43">
                  <c:v>60</c:v>
                </c:pt>
                <c:pt idx="44">
                  <c:v>60</c:v>
                </c:pt>
                <c:pt idx="45">
                  <c:v>45</c:v>
                </c:pt>
                <c:pt idx="46">
                  <c:v>23</c:v>
                </c:pt>
                <c:pt idx="47">
                  <c:v>49</c:v>
                </c:pt>
                <c:pt idx="48">
                  <c:v>46</c:v>
                </c:pt>
                <c:pt idx="49">
                  <c:v>21</c:v>
                </c:pt>
                <c:pt idx="50">
                  <c:v>55</c:v>
                </c:pt>
                <c:pt idx="51">
                  <c:v>22</c:v>
                </c:pt>
                <c:pt idx="52">
                  <c:v>34</c:v>
                </c:pt>
                <c:pt idx="53">
                  <c:v>50</c:v>
                </c:pt>
                <c:pt idx="54">
                  <c:v>68</c:v>
                </c:pt>
                <c:pt idx="55">
                  <c:v>40</c:v>
                </c:pt>
                <c:pt idx="56">
                  <c:v>32</c:v>
                </c:pt>
                <c:pt idx="57">
                  <c:v>47</c:v>
                </c:pt>
                <c:pt idx="58">
                  <c:v>27</c:v>
                </c:pt>
                <c:pt idx="59">
                  <c:v>23</c:v>
                </c:pt>
                <c:pt idx="60">
                  <c:v>49</c:v>
                </c:pt>
                <c:pt idx="61">
                  <c:v>21</c:v>
                </c:pt>
                <c:pt idx="62">
                  <c:v>66</c:v>
                </c:pt>
                <c:pt idx="63">
                  <c:v>19</c:v>
                </c:pt>
                <c:pt idx="64">
                  <c:v>38</c:v>
                </c:pt>
                <c:pt idx="65">
                  <c:v>18</c:v>
                </c:pt>
                <c:pt idx="66">
                  <c:v>19</c:v>
                </c:pt>
                <c:pt idx="67">
                  <c:v>63</c:v>
                </c:pt>
                <c:pt idx="68">
                  <c:v>49</c:v>
                </c:pt>
                <c:pt idx="69">
                  <c:v>51</c:v>
                </c:pt>
                <c:pt idx="70">
                  <c:v>50</c:v>
                </c:pt>
                <c:pt idx="71">
                  <c:v>38</c:v>
                </c:pt>
                <c:pt idx="72">
                  <c:v>40</c:v>
                </c:pt>
                <c:pt idx="73">
                  <c:v>23</c:v>
                </c:pt>
                <c:pt idx="74">
                  <c:v>31</c:v>
                </c:pt>
                <c:pt idx="75">
                  <c:v>25</c:v>
                </c:pt>
                <c:pt idx="76">
                  <c:v>31</c:v>
                </c:pt>
                <c:pt idx="77">
                  <c:v>29</c:v>
                </c:pt>
                <c:pt idx="78">
                  <c:v>44</c:v>
                </c:pt>
                <c:pt idx="79">
                  <c:v>35</c:v>
                </c:pt>
                <c:pt idx="80">
                  <c:v>57</c:v>
                </c:pt>
                <c:pt idx="81">
                  <c:v>28</c:v>
                </c:pt>
                <c:pt idx="82">
                  <c:v>32</c:v>
                </c:pt>
                <c:pt idx="83">
                  <c:v>32</c:v>
                </c:pt>
                <c:pt idx="84">
                  <c:v>34</c:v>
                </c:pt>
                <c:pt idx="85">
                  <c:v>44</c:v>
                </c:pt>
                <c:pt idx="86">
                  <c:v>38</c:v>
                </c:pt>
                <c:pt idx="87">
                  <c:v>47</c:v>
                </c:pt>
                <c:pt idx="88">
                  <c:v>27</c:v>
                </c:pt>
                <c:pt idx="89">
                  <c:v>30</c:v>
                </c:pt>
                <c:pt idx="90">
                  <c:v>30</c:v>
                </c:pt>
                <c:pt idx="91">
                  <c:v>56</c:v>
                </c:pt>
                <c:pt idx="92">
                  <c:v>29</c:v>
                </c:pt>
                <c:pt idx="93">
                  <c:v>31</c:v>
                </c:pt>
                <c:pt idx="94">
                  <c:v>36</c:v>
                </c:pt>
                <c:pt idx="95">
                  <c:v>33</c:v>
                </c:pt>
                <c:pt idx="96">
                  <c:v>36</c:v>
                </c:pt>
                <c:pt idx="97">
                  <c:v>52</c:v>
                </c:pt>
                <c:pt idx="98">
                  <c:v>30</c:v>
                </c:pt>
                <c:pt idx="99">
                  <c:v>37</c:v>
                </c:pt>
                <c:pt idx="100">
                  <c:v>32</c:v>
                </c:pt>
                <c:pt idx="101">
                  <c:v>29</c:v>
                </c:pt>
                <c:pt idx="102">
                  <c:v>41</c:v>
                </c:pt>
                <c:pt idx="103">
                  <c:v>54</c:v>
                </c:pt>
                <c:pt idx="104">
                  <c:v>41</c:v>
                </c:pt>
                <c:pt idx="105">
                  <c:v>36</c:v>
                </c:pt>
                <c:pt idx="106">
                  <c:v>34</c:v>
                </c:pt>
                <c:pt idx="107">
                  <c:v>32</c:v>
                </c:pt>
                <c:pt idx="108">
                  <c:v>38</c:v>
                </c:pt>
                <c:pt idx="109">
                  <c:v>47</c:v>
                </c:pt>
                <c:pt idx="110">
                  <c:v>35</c:v>
                </c:pt>
                <c:pt idx="111">
                  <c:v>45</c:v>
                </c:pt>
              </c:numCache>
            </c:numRef>
          </c:xVal>
          <c:yVal>
            <c:numRef>
              <c:f>Feuil1!$C$2:$C$113</c:f>
              <c:numCache>
                <c:formatCode>General</c:formatCode>
                <c:ptCount val="112"/>
                <c:pt idx="0">
                  <c:v>6</c:v>
                </c:pt>
                <c:pt idx="1">
                  <c:v>77</c:v>
                </c:pt>
                <c:pt idx="2">
                  <c:v>40</c:v>
                </c:pt>
                <c:pt idx="3">
                  <c:v>76</c:v>
                </c:pt>
                <c:pt idx="4">
                  <c:v>6</c:v>
                </c:pt>
                <c:pt idx="5">
                  <c:v>94</c:v>
                </c:pt>
                <c:pt idx="6">
                  <c:v>72</c:v>
                </c:pt>
                <c:pt idx="7">
                  <c:v>99</c:v>
                </c:pt>
                <c:pt idx="8">
                  <c:v>15</c:v>
                </c:pt>
                <c:pt idx="9">
                  <c:v>77</c:v>
                </c:pt>
                <c:pt idx="10">
                  <c:v>35</c:v>
                </c:pt>
                <c:pt idx="11">
                  <c:v>98</c:v>
                </c:pt>
                <c:pt idx="12">
                  <c:v>5</c:v>
                </c:pt>
                <c:pt idx="13">
                  <c:v>14</c:v>
                </c:pt>
                <c:pt idx="14">
                  <c:v>32</c:v>
                </c:pt>
                <c:pt idx="15">
                  <c:v>31</c:v>
                </c:pt>
                <c:pt idx="16">
                  <c:v>87</c:v>
                </c:pt>
                <c:pt idx="17">
                  <c:v>73</c:v>
                </c:pt>
                <c:pt idx="18">
                  <c:v>14</c:v>
                </c:pt>
                <c:pt idx="19">
                  <c:v>81</c:v>
                </c:pt>
                <c:pt idx="20">
                  <c:v>17</c:v>
                </c:pt>
                <c:pt idx="21">
                  <c:v>73</c:v>
                </c:pt>
                <c:pt idx="22">
                  <c:v>26</c:v>
                </c:pt>
                <c:pt idx="23">
                  <c:v>75</c:v>
                </c:pt>
                <c:pt idx="24">
                  <c:v>35</c:v>
                </c:pt>
                <c:pt idx="25">
                  <c:v>61</c:v>
                </c:pt>
                <c:pt idx="26">
                  <c:v>28</c:v>
                </c:pt>
                <c:pt idx="27">
                  <c:v>65</c:v>
                </c:pt>
                <c:pt idx="28">
                  <c:v>55</c:v>
                </c:pt>
                <c:pt idx="29">
                  <c:v>47</c:v>
                </c:pt>
                <c:pt idx="30">
                  <c:v>42</c:v>
                </c:pt>
                <c:pt idx="31">
                  <c:v>42</c:v>
                </c:pt>
                <c:pt idx="32">
                  <c:v>52</c:v>
                </c:pt>
                <c:pt idx="33">
                  <c:v>54</c:v>
                </c:pt>
                <c:pt idx="34">
                  <c:v>45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59</c:v>
                </c:pt>
                <c:pt idx="39">
                  <c:v>50</c:v>
                </c:pt>
                <c:pt idx="40">
                  <c:v>48</c:v>
                </c:pt>
                <c:pt idx="41">
                  <c:v>47</c:v>
                </c:pt>
                <c:pt idx="42">
                  <c:v>42</c:v>
                </c:pt>
                <c:pt idx="43">
                  <c:v>49</c:v>
                </c:pt>
                <c:pt idx="44">
                  <c:v>56</c:v>
                </c:pt>
                <c:pt idx="45">
                  <c:v>53</c:v>
                </c:pt>
                <c:pt idx="46">
                  <c:v>52</c:v>
                </c:pt>
                <c:pt idx="47">
                  <c:v>42</c:v>
                </c:pt>
                <c:pt idx="48">
                  <c:v>44</c:v>
                </c:pt>
                <c:pt idx="49">
                  <c:v>57</c:v>
                </c:pt>
                <c:pt idx="50">
                  <c:v>58</c:v>
                </c:pt>
                <c:pt idx="51">
                  <c:v>55</c:v>
                </c:pt>
                <c:pt idx="52">
                  <c:v>60</c:v>
                </c:pt>
                <c:pt idx="53">
                  <c:v>46</c:v>
                </c:pt>
                <c:pt idx="54">
                  <c:v>55</c:v>
                </c:pt>
                <c:pt idx="55">
                  <c:v>40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41</c:v>
                </c:pt>
                <c:pt idx="60">
                  <c:v>48</c:v>
                </c:pt>
                <c:pt idx="61">
                  <c:v>42</c:v>
                </c:pt>
                <c:pt idx="62">
                  <c:v>50</c:v>
                </c:pt>
                <c:pt idx="63">
                  <c:v>54</c:v>
                </c:pt>
                <c:pt idx="64">
                  <c:v>42</c:v>
                </c:pt>
                <c:pt idx="65">
                  <c:v>48</c:v>
                </c:pt>
                <c:pt idx="66">
                  <c:v>50</c:v>
                </c:pt>
                <c:pt idx="67">
                  <c:v>43</c:v>
                </c:pt>
                <c:pt idx="68">
                  <c:v>59</c:v>
                </c:pt>
                <c:pt idx="69">
                  <c:v>43</c:v>
                </c:pt>
                <c:pt idx="70">
                  <c:v>57</c:v>
                </c:pt>
                <c:pt idx="71">
                  <c:v>40</c:v>
                </c:pt>
                <c:pt idx="72">
                  <c:v>58</c:v>
                </c:pt>
                <c:pt idx="73">
                  <c:v>29</c:v>
                </c:pt>
                <c:pt idx="74">
                  <c:v>77</c:v>
                </c:pt>
                <c:pt idx="75">
                  <c:v>34</c:v>
                </c:pt>
                <c:pt idx="76">
                  <c:v>71</c:v>
                </c:pt>
                <c:pt idx="77">
                  <c:v>88</c:v>
                </c:pt>
                <c:pt idx="78">
                  <c:v>7</c:v>
                </c:pt>
                <c:pt idx="79">
                  <c:v>72</c:v>
                </c:pt>
                <c:pt idx="80">
                  <c:v>5</c:v>
                </c:pt>
                <c:pt idx="81">
                  <c:v>40</c:v>
                </c:pt>
                <c:pt idx="82">
                  <c:v>87</c:v>
                </c:pt>
                <c:pt idx="83">
                  <c:v>74</c:v>
                </c:pt>
                <c:pt idx="84">
                  <c:v>22</c:v>
                </c:pt>
                <c:pt idx="85">
                  <c:v>20</c:v>
                </c:pt>
                <c:pt idx="86">
                  <c:v>76</c:v>
                </c:pt>
                <c:pt idx="87">
                  <c:v>16</c:v>
                </c:pt>
                <c:pt idx="88">
                  <c:v>89</c:v>
                </c:pt>
                <c:pt idx="89">
                  <c:v>78</c:v>
                </c:pt>
                <c:pt idx="90">
                  <c:v>73</c:v>
                </c:pt>
                <c:pt idx="91">
                  <c:v>35</c:v>
                </c:pt>
                <c:pt idx="92">
                  <c:v>83</c:v>
                </c:pt>
                <c:pt idx="93">
                  <c:v>93</c:v>
                </c:pt>
                <c:pt idx="94">
                  <c:v>75</c:v>
                </c:pt>
                <c:pt idx="95">
                  <c:v>95</c:v>
                </c:pt>
                <c:pt idx="96">
                  <c:v>27</c:v>
                </c:pt>
                <c:pt idx="97">
                  <c:v>13</c:v>
                </c:pt>
                <c:pt idx="98">
                  <c:v>86</c:v>
                </c:pt>
                <c:pt idx="99">
                  <c:v>32</c:v>
                </c:pt>
                <c:pt idx="100">
                  <c:v>86</c:v>
                </c:pt>
                <c:pt idx="101">
                  <c:v>88</c:v>
                </c:pt>
                <c:pt idx="102">
                  <c:v>39</c:v>
                </c:pt>
                <c:pt idx="103">
                  <c:v>24</c:v>
                </c:pt>
                <c:pt idx="104">
                  <c:v>17</c:v>
                </c:pt>
                <c:pt idx="105">
                  <c:v>85</c:v>
                </c:pt>
                <c:pt idx="106">
                  <c:v>23</c:v>
                </c:pt>
                <c:pt idx="107">
                  <c:v>69</c:v>
                </c:pt>
                <c:pt idx="108">
                  <c:v>91</c:v>
                </c:pt>
                <c:pt idx="109">
                  <c:v>16</c:v>
                </c:pt>
                <c:pt idx="110">
                  <c:v>79</c:v>
                </c:pt>
                <c:pt idx="1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A-4178-A8F9-F0A1C33E5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08480"/>
        <c:axId val="1904205120"/>
      </c:scatterChart>
      <c:valAx>
        <c:axId val="19042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Age (ans)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05120"/>
        <c:crosses val="autoZero"/>
        <c:crossBetween val="midCat"/>
      </c:valAx>
      <c:valAx>
        <c:axId val="19042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de</a:t>
                </a:r>
                <a:r>
                  <a:rPr lang="en-US" baseline="0"/>
                  <a:t> Dépense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2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r>
              <a:rPr lang="fr-FR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</a:rPr>
              <a:t>Boite à moustache de la variable AGE(ans)</a:t>
            </a:r>
            <a:endParaRPr lang="fr-FR" sz="1200" b="0" i="0" u="none" strike="noStrike" baseline="0">
              <a:solidFill>
                <a:sysClr val="windowText" lastClr="000000"/>
              </a:solidFill>
              <a:latin typeface="+mn-lt"/>
            </a:endParaRPr>
          </a:p>
        </cx:rich>
      </cx:tx>
    </cx:title>
    <cx:plotArea>
      <cx:plotAreaRegion>
        <cx:series layoutId="boxWhisker" uniqueId="{22D82883-6B90-4324-A784-AFF5B096B156}">
          <cx:tx>
            <cx:txData>
              <cx:f>_xlchart.v1.0</cx:f>
              <cx:v>Age</cx:v>
            </cx:txData>
          </cx:tx>
          <cx:spPr>
            <a:solidFill>
              <a:schemeClr val="accent6">
                <a:lumMod val="75000"/>
              </a:schemeClr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tx1"/>
                    </a:solidFill>
                  </a:defRPr>
                </a:pPr>
                <a:endParaRPr lang="fr-FR" sz="10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dataLabel idx="20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fr-FR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28,25</a:t>
                  </a:r>
                </a:p>
              </cx:txPr>
            </cx:dataLabel>
            <cx:dataLabel idx="20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fr-FR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49</a:t>
                  </a:r>
                </a:p>
              </cx:txPr>
            </cx:dataLabel>
            <cx:dataLabel idx="203">
              <cx:numFmt formatCode="# 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>
                      <a:solidFill>
                        <a:schemeClr val="tx1"/>
                      </a:solidFill>
                    </a:defRPr>
                  </a:pPr>
                  <a:r>
                    <a:rPr lang="fr-FR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38,85</a:t>
                  </a:r>
                </a:p>
              </cx:txPr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</a:t>
              </a:r>
            </a:p>
          </cx:txPr>
        </cx:title>
        <cx:majorGridlines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200"/>
            </a:pPr>
            <a:r>
              <a:rPr lang="fr-FR" sz="1200" b="0" i="0" baseline="0">
                <a:effectLst/>
                <a:latin typeface="+mn-lt"/>
              </a:rPr>
              <a:t>Boite à moustache de la variable </a:t>
            </a:r>
          </a:p>
          <a:p>
            <a:pPr rtl="0">
              <a:defRPr sz="1200"/>
            </a:pPr>
            <a:r>
              <a:rPr lang="fr-FR" sz="1200" b="0" i="0" baseline="0">
                <a:effectLst/>
                <a:latin typeface="+mn-lt"/>
              </a:rPr>
              <a:t>REVENU ANNUEL (k$)</a:t>
            </a:r>
            <a:endParaRPr lang="fr-FR" sz="1200">
              <a:effectLst/>
              <a:latin typeface="+mn-lt"/>
            </a:endParaRPr>
          </a:p>
        </cx:rich>
      </cx:tx>
    </cx:title>
    <cx:plotArea>
      <cx:plotAreaRegion>
        <cx:series layoutId="boxWhisker" uniqueId="{53C999A5-F381-4CD9-9921-77072FE81E29}">
          <cx:spPr>
            <a:solidFill>
              <a:schemeClr val="accent4">
                <a:lumMod val="60000"/>
                <a:lumOff val="40000"/>
              </a:schemeClr>
            </a:solidFill>
          </cx:spPr>
          <cx:dataLabels>
            <cx:numFmt formatCode="# ##0,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>
                    <a:solidFill>
                      <a:schemeClr val="tx1"/>
                    </a:solidFill>
                  </a:defRPr>
                </a:pPr>
                <a:endParaRPr lang="fr-FR" sz="10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20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chemeClr val="tx1"/>
                      </a:solidFill>
                    </a:defRPr>
                  </a:pPr>
                  <a:r>
                    <a:rPr lang="fr-FR" sz="1000" b="1" i="0" u="none" strike="noStrike" baseline="0">
                      <a:solidFill>
                        <a:schemeClr val="tx1"/>
                      </a:solidFill>
                      <a:latin typeface="Calibri" panose="020F0502020204030204"/>
                    </a:rPr>
                    <a:t>60,56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Revenu  annuel en $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Revenu  annuel en $</a:t>
              </a:r>
            </a:p>
          </cx:txPr>
        </cx:title>
        <cx:majorGridlines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>
              <a:defRPr sz="1200"/>
            </a:pPr>
            <a:r>
              <a:rPr lang="fr-FR" sz="1200" b="0" i="0" baseline="0">
                <a:effectLst/>
                <a:latin typeface="+mn-lt"/>
              </a:rPr>
              <a:t>Boite à moustache de la variable SCORE DEPENsE</a:t>
            </a:r>
            <a:endParaRPr lang="fr-FR" sz="1200">
              <a:effectLst/>
              <a:latin typeface="+mn-lt"/>
            </a:endParaRPr>
          </a:p>
        </cx:rich>
      </cx:tx>
    </cx:title>
    <cx:plotArea>
      <cx:plotAreaRegion>
        <cx:series layoutId="boxWhisker" uniqueId="{7B15196E-741B-4A32-AF0C-4FCA19AF12D9}">
          <cx:tx>
            <cx:txData>
              <cx:f>_xlchart.v1.3</cx:f>
              <cx:v>Spending Score (1-100)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numFmt formatCode="# ##0,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tx1"/>
                    </a:solidFill>
                  </a:defRPr>
                </a:pPr>
                <a:endParaRPr lang="fr-FR" sz="1100" b="1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203">
              <cx:numFmt formatCode="# ##0,00" sourceLinked="0"/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000" b="1">
                      <a:solidFill>
                        <a:sysClr val="windowText" lastClr="000000"/>
                      </a:solidFill>
                    </a:defRPr>
                  </a:pPr>
                  <a:r>
                    <a:rPr lang="fr-FR" sz="1000" b="1" i="0" u="none" strike="noStrike" baseline="0">
                      <a:solidFill>
                        <a:sysClr val="windowText" lastClr="000000"/>
                      </a:solidFill>
                      <a:latin typeface="Calibri" panose="020F0502020204030204"/>
                    </a:rPr>
                    <a:t>50,20</a:t>
                  </a:r>
                </a:p>
              </cx:txPr>
              <cx:visibility seriesName="0" categoryName="0" value="1"/>
              <cx:separator>, </cx:separator>
            </cx:dataLabel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Score de dépense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fr-F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Score de dépense</a:t>
              </a:r>
            </a:p>
          </cx:txPr>
        </cx:title>
        <cx:majorGridlines/>
        <cx:tickLabels/>
      </cx:axis>
    </cx:plotArea>
  </cx:chart>
  <cx:spPr>
    <a:ln>
      <a:noFill/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openxmlformats.org/officeDocument/2006/relationships/image" Target="../media/image4.sv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3.png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13" Type="http://schemas.openxmlformats.org/officeDocument/2006/relationships/image" Target="../media/image17.png"/><Relationship Id="rId18" Type="http://schemas.openxmlformats.org/officeDocument/2006/relationships/image" Target="../media/image22.sv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svg"/><Relationship Id="rId17" Type="http://schemas.openxmlformats.org/officeDocument/2006/relationships/image" Target="../media/image21.png"/><Relationship Id="rId2" Type="http://schemas.openxmlformats.org/officeDocument/2006/relationships/image" Target="../media/image6.svg"/><Relationship Id="rId16" Type="http://schemas.openxmlformats.org/officeDocument/2006/relationships/image" Target="../media/image20.svg"/><Relationship Id="rId1" Type="http://schemas.openxmlformats.org/officeDocument/2006/relationships/image" Target="../media/image5.png"/><Relationship Id="rId6" Type="http://schemas.openxmlformats.org/officeDocument/2006/relationships/image" Target="../media/image10.sv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svg"/><Relationship Id="rId4" Type="http://schemas.openxmlformats.org/officeDocument/2006/relationships/image" Target="../media/image8.svg"/><Relationship Id="rId9" Type="http://schemas.openxmlformats.org/officeDocument/2006/relationships/image" Target="../media/image13.png"/><Relationship Id="rId14" Type="http://schemas.openxmlformats.org/officeDocument/2006/relationships/image" Target="../media/image18.sv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image" Target="../media/image3.png"/><Relationship Id="rId7" Type="http://schemas.openxmlformats.org/officeDocument/2006/relationships/chart" Target="../charts/chart10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image" Target="../media/image4.svg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13</xdr:row>
      <xdr:rowOff>45720</xdr:rowOff>
    </xdr:from>
    <xdr:to>
      <xdr:col>8</xdr:col>
      <xdr:colOff>670560</xdr:colOff>
      <xdr:row>30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7220" y="2910840"/>
              <a:ext cx="2583180" cy="3444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12</xdr:row>
      <xdr:rowOff>114300</xdr:rowOff>
    </xdr:from>
    <xdr:to>
      <xdr:col>13</xdr:col>
      <xdr:colOff>0</xdr:colOff>
      <xdr:row>29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3340" y="2796540"/>
              <a:ext cx="2628900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13</xdr:col>
      <xdr:colOff>563880</xdr:colOff>
      <xdr:row>12</xdr:row>
      <xdr:rowOff>91440</xdr:rowOff>
    </xdr:from>
    <xdr:to>
      <xdr:col>16</xdr:col>
      <xdr:colOff>541020</xdr:colOff>
      <xdr:row>29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66120" y="2773680"/>
              <a:ext cx="2354580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731520</xdr:colOff>
      <xdr:row>15</xdr:row>
      <xdr:rowOff>129540</xdr:rowOff>
    </xdr:from>
    <xdr:to>
      <xdr:col>2</xdr:col>
      <xdr:colOff>60960</xdr:colOff>
      <xdr:row>20</xdr:row>
      <xdr:rowOff>129540</xdr:rowOff>
    </xdr:to>
    <xdr:pic>
      <xdr:nvPicPr>
        <xdr:cNvPr id="7" name="Graphique 6" descr="Profil mâle avec un remplissage uni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31520" y="2141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683400</xdr:colOff>
      <xdr:row>15</xdr:row>
      <xdr:rowOff>134760</xdr:rowOff>
    </xdr:from>
    <xdr:to>
      <xdr:col>5</xdr:col>
      <xdr:colOff>12840</xdr:colOff>
      <xdr:row>20</xdr:row>
      <xdr:rowOff>134760</xdr:rowOff>
    </xdr:to>
    <xdr:pic>
      <xdr:nvPicPr>
        <xdr:cNvPr id="9" name="Graphique 8" descr="Profil femelle avec un remplissage uni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060840" y="2146440"/>
          <a:ext cx="914400" cy="914400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0.76149</cdr:x>
      <cdr:y>0.52474</cdr:y>
    </cdr:from>
    <cdr:to>
      <cdr:x>0.79923</cdr:x>
      <cdr:y>0.6026</cdr:y>
    </cdr:to>
    <cdr:sp macro="" textlink="">
      <cdr:nvSpPr>
        <cdr:cNvPr id="2" name="ZoneTexte 19">
          <a:extLst xmlns:a="http://schemas.openxmlformats.org/drawingml/2006/main">
            <a:ext uri="{FF2B5EF4-FFF2-40B4-BE49-F238E27FC236}">
              <a16:creationId xmlns:a16="http://schemas.microsoft.com/office/drawing/2014/main" id="{F7CF5620-AC97-2275-5A28-58B5BBC7D7FA}"/>
            </a:ext>
          </a:extLst>
        </cdr:cNvPr>
        <cdr:cNvSpPr txBox="1"/>
      </cdr:nvSpPr>
      <cdr:spPr>
        <a:xfrm xmlns:a="http://schemas.openxmlformats.org/drawingml/2006/main">
          <a:off x="3997960" y="1643380"/>
          <a:ext cx="19812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solidFill>
                <a:schemeClr val="tx2"/>
              </a:solidFill>
            </a:rPr>
            <a:t>C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0.18287</cdr:x>
      <cdr:y>0.23306</cdr:y>
    </cdr:from>
    <cdr:to>
      <cdr:x>0.34543</cdr:x>
      <cdr:y>0.49051</cdr:y>
    </cdr:to>
    <cdr:sp macro="" textlink="">
      <cdr:nvSpPr>
        <cdr:cNvPr id="2" name="Ellipse 1">
          <a:extLst xmlns:a="http://schemas.openxmlformats.org/drawingml/2006/main">
            <a:ext uri="{FF2B5EF4-FFF2-40B4-BE49-F238E27FC236}">
              <a16:creationId xmlns:a16="http://schemas.microsoft.com/office/drawing/2014/main" id="{EA525C0E-CCFD-EFD2-632B-B2D74673FAE1}"/>
            </a:ext>
          </a:extLst>
        </cdr:cNvPr>
        <cdr:cNvSpPr/>
      </cdr:nvSpPr>
      <cdr:spPr>
        <a:xfrm xmlns:a="http://schemas.openxmlformats.org/drawingml/2006/main">
          <a:off x="960120" y="655320"/>
          <a:ext cx="853440" cy="7239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lumMod val="40000"/>
              <a:lumOff val="6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>
            <a:noFill/>
          </a:endParaRPr>
        </a:p>
      </cdr:txBody>
    </cdr:sp>
  </cdr:relSizeAnchor>
  <cdr:relSizeAnchor xmlns:cdr="http://schemas.openxmlformats.org/drawingml/2006/chartDrawing">
    <cdr:from>
      <cdr:x>0.35543</cdr:x>
      <cdr:y>0.5904</cdr:y>
    </cdr:from>
    <cdr:to>
      <cdr:x>0.39289</cdr:x>
      <cdr:y>0.67266</cdr:y>
    </cdr:to>
    <cdr:sp macro="" textlink="">
      <cdr:nvSpPr>
        <cdr:cNvPr id="3" name="ZoneTexte 38">
          <a:extLst xmlns:a="http://schemas.openxmlformats.org/drawingml/2006/main">
            <a:ext uri="{FF2B5EF4-FFF2-40B4-BE49-F238E27FC236}">
              <a16:creationId xmlns:a16="http://schemas.microsoft.com/office/drawing/2014/main" id="{1BCA962F-5448-402E-A255-241D51065381}"/>
            </a:ext>
          </a:extLst>
        </cdr:cNvPr>
        <cdr:cNvSpPr txBox="1"/>
      </cdr:nvSpPr>
      <cdr:spPr>
        <a:xfrm xmlns:a="http://schemas.openxmlformats.org/drawingml/2006/main">
          <a:off x="1879600" y="1750060"/>
          <a:ext cx="19812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C</a:t>
          </a:r>
        </a:p>
      </cdr:txBody>
    </cdr:sp>
  </cdr:relSizeAnchor>
  <cdr:relSizeAnchor xmlns:cdr="http://schemas.openxmlformats.org/drawingml/2006/chartDrawing">
    <cdr:from>
      <cdr:x>0.52402</cdr:x>
      <cdr:y>0.34105</cdr:y>
    </cdr:from>
    <cdr:to>
      <cdr:x>0.56148</cdr:x>
      <cdr:y>0.42331</cdr:y>
    </cdr:to>
    <cdr:sp macro="" textlink="">
      <cdr:nvSpPr>
        <cdr:cNvPr id="4" name="ZoneTexte 38">
          <a:extLst xmlns:a="http://schemas.openxmlformats.org/drawingml/2006/main">
            <a:ext uri="{FF2B5EF4-FFF2-40B4-BE49-F238E27FC236}">
              <a16:creationId xmlns:a16="http://schemas.microsoft.com/office/drawing/2014/main" id="{1BCA962F-5448-402E-A255-241D51065381}"/>
            </a:ext>
          </a:extLst>
        </cdr:cNvPr>
        <cdr:cNvSpPr txBox="1"/>
      </cdr:nvSpPr>
      <cdr:spPr>
        <a:xfrm xmlns:a="http://schemas.openxmlformats.org/drawingml/2006/main">
          <a:off x="2771140" y="1010920"/>
          <a:ext cx="19812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D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0.842</cdr:x>
      <cdr:y>0.51479</cdr:y>
    </cdr:from>
    <cdr:to>
      <cdr:x>0.87958</cdr:x>
      <cdr:y>0.59153</cdr:y>
    </cdr:to>
    <cdr:sp macro="" textlink="">
      <cdr:nvSpPr>
        <cdr:cNvPr id="2" name="ZoneTexte 38">
          <a:extLst xmlns:a="http://schemas.openxmlformats.org/drawingml/2006/main">
            <a:ext uri="{FF2B5EF4-FFF2-40B4-BE49-F238E27FC236}">
              <a16:creationId xmlns:a16="http://schemas.microsoft.com/office/drawing/2014/main" id="{1BCA962F-5448-402E-A255-241D51065381}"/>
            </a:ext>
          </a:extLst>
        </cdr:cNvPr>
        <cdr:cNvSpPr txBox="1"/>
      </cdr:nvSpPr>
      <cdr:spPr>
        <a:xfrm xmlns:a="http://schemas.openxmlformats.org/drawingml/2006/main">
          <a:off x="4439920" y="1635760"/>
          <a:ext cx="198120" cy="24384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C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13</xdr:row>
      <xdr:rowOff>53340</xdr:rowOff>
    </xdr:from>
    <xdr:to>
      <xdr:col>1</xdr:col>
      <xdr:colOff>608580</xdr:colOff>
      <xdr:row>16</xdr:row>
      <xdr:rowOff>44700</xdr:rowOff>
    </xdr:to>
    <xdr:pic>
      <xdr:nvPicPr>
        <xdr:cNvPr id="7" name="Graphique 6" descr="Homme avec canne avec un remplissage uni">
          <a:extLst>
            <a:ext uri="{FF2B5EF4-FFF2-40B4-BE49-F238E27FC236}">
              <a16:creationId xmlns:a16="http://schemas.microsoft.com/office/drawing/2014/main" id="{810C1786-AED8-D910-61A2-6AAF8E6D2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1060" y="724662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683400</xdr:colOff>
      <xdr:row>9</xdr:row>
      <xdr:rowOff>12840</xdr:rowOff>
    </xdr:from>
    <xdr:to>
      <xdr:col>1</xdr:col>
      <xdr:colOff>430920</xdr:colOff>
      <xdr:row>12</xdr:row>
      <xdr:rowOff>4200</xdr:rowOff>
    </xdr:to>
    <xdr:pic>
      <xdr:nvPicPr>
        <xdr:cNvPr id="9" name="Graphique 8" descr="Femme avec un remplissage uni">
          <a:extLst>
            <a:ext uri="{FF2B5EF4-FFF2-40B4-BE49-F238E27FC236}">
              <a16:creationId xmlns:a16="http://schemas.microsoft.com/office/drawing/2014/main" id="{AC24F67A-5B3C-0D6F-B892-40BD3DACA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83400" y="165876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79020</xdr:colOff>
      <xdr:row>5</xdr:row>
      <xdr:rowOff>13260</xdr:rowOff>
    </xdr:from>
    <xdr:to>
      <xdr:col>1</xdr:col>
      <xdr:colOff>619020</xdr:colOff>
      <xdr:row>8</xdr:row>
      <xdr:rowOff>4620</xdr:rowOff>
    </xdr:to>
    <xdr:pic>
      <xdr:nvPicPr>
        <xdr:cNvPr id="11" name="Graphique 10" descr="Enfant avec ballon avec un remplissage uni">
          <a:extLst>
            <a:ext uri="{FF2B5EF4-FFF2-40B4-BE49-F238E27FC236}">
              <a16:creationId xmlns:a16="http://schemas.microsoft.com/office/drawing/2014/main" id="{4B4DA279-4B8D-D1D6-BFDF-553801C4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871500" y="92766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540000</xdr:colOff>
      <xdr:row>7</xdr:row>
      <xdr:rowOff>174240</xdr:rowOff>
    </xdr:to>
    <xdr:pic>
      <xdr:nvPicPr>
        <xdr:cNvPr id="13" name="Graphique 12" descr="Dollar avec un remplissage uni">
          <a:extLst>
            <a:ext uri="{FF2B5EF4-FFF2-40B4-BE49-F238E27FC236}">
              <a16:creationId xmlns:a16="http://schemas.microsoft.com/office/drawing/2014/main" id="{32E432A4-EDF0-97D1-FA11-1AD52BBFD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47360" y="914400"/>
          <a:ext cx="540000" cy="540000"/>
        </a:xfrm>
        <a:prstGeom prst="rect">
          <a:avLst/>
        </a:prstGeom>
      </xdr:spPr>
    </xdr:pic>
    <xdr:clientData/>
  </xdr:twoCellAnchor>
  <xdr:twoCellAnchor>
    <xdr:from>
      <xdr:col>5</xdr:col>
      <xdr:colOff>701040</xdr:colOff>
      <xdr:row>8</xdr:row>
      <xdr:rowOff>175260</xdr:rowOff>
    </xdr:from>
    <xdr:to>
      <xdr:col>6</xdr:col>
      <xdr:colOff>700020</xdr:colOff>
      <xdr:row>11</xdr:row>
      <xdr:rowOff>166620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B9AFA06-D7ED-209A-D165-C3F90B0A3615}"/>
            </a:ext>
          </a:extLst>
        </xdr:cNvPr>
        <xdr:cNvGrpSpPr/>
      </xdr:nvGrpSpPr>
      <xdr:grpSpPr>
        <a:xfrm>
          <a:off x="4762500" y="1638300"/>
          <a:ext cx="791460" cy="540000"/>
          <a:chOff x="5455920" y="1638300"/>
          <a:chExt cx="791460" cy="540000"/>
        </a:xfrm>
      </xdr:grpSpPr>
      <xdr:pic>
        <xdr:nvPicPr>
          <xdr:cNvPr id="14" name="Graphique 13" descr="Dollar avec un remplissage uni">
            <a:extLst>
              <a:ext uri="{FF2B5EF4-FFF2-40B4-BE49-F238E27FC236}">
                <a16:creationId xmlns:a16="http://schemas.microsoft.com/office/drawing/2014/main" id="{2BF6EECF-503D-42D8-80F4-0256667E61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455920" y="1638300"/>
            <a:ext cx="540000" cy="540000"/>
          </a:xfrm>
          <a:prstGeom prst="rect">
            <a:avLst/>
          </a:prstGeom>
        </xdr:spPr>
      </xdr:pic>
      <xdr:pic>
        <xdr:nvPicPr>
          <xdr:cNvPr id="15" name="Graphique 14" descr="Dollar avec un remplissage uni">
            <a:extLst>
              <a:ext uri="{FF2B5EF4-FFF2-40B4-BE49-F238E27FC236}">
                <a16:creationId xmlns:a16="http://schemas.microsoft.com/office/drawing/2014/main" id="{EAFDE007-4AC5-44FE-A36A-B69FA80EAA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707380" y="1638300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685800</xdr:colOff>
      <xdr:row>13</xdr:row>
      <xdr:rowOff>15240</xdr:rowOff>
    </xdr:from>
    <xdr:to>
      <xdr:col>7</xdr:col>
      <xdr:colOff>82800</xdr:colOff>
      <xdr:row>16</xdr:row>
      <xdr:rowOff>14220</xdr:rowOff>
    </xdr:to>
    <xdr:grpSp>
      <xdr:nvGrpSpPr>
        <xdr:cNvPr id="40" name="Groupe 39">
          <a:extLst>
            <a:ext uri="{FF2B5EF4-FFF2-40B4-BE49-F238E27FC236}">
              <a16:creationId xmlns:a16="http://schemas.microsoft.com/office/drawing/2014/main" id="{72D0E5C9-22E3-4446-8144-41ED5CC90446}"/>
            </a:ext>
          </a:extLst>
        </xdr:cNvPr>
        <xdr:cNvGrpSpPr/>
      </xdr:nvGrpSpPr>
      <xdr:grpSpPr>
        <a:xfrm>
          <a:off x="4747260" y="2392680"/>
          <a:ext cx="981960" cy="547620"/>
          <a:chOff x="4747260" y="2392680"/>
          <a:chExt cx="981960" cy="547620"/>
        </a:xfrm>
      </xdr:grpSpPr>
      <xdr:pic>
        <xdr:nvPicPr>
          <xdr:cNvPr id="17" name="Graphique 16" descr="Dollar avec un remplissage uni">
            <a:extLst>
              <a:ext uri="{FF2B5EF4-FFF2-40B4-BE49-F238E27FC236}">
                <a16:creationId xmlns:a16="http://schemas.microsoft.com/office/drawing/2014/main" id="{6561EB6D-2824-47FA-A0D4-18C8D28EAC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747260" y="2400300"/>
            <a:ext cx="540000" cy="540000"/>
          </a:xfrm>
          <a:prstGeom prst="rect">
            <a:avLst/>
          </a:prstGeom>
        </xdr:spPr>
      </xdr:pic>
      <xdr:grpSp>
        <xdr:nvGrpSpPr>
          <xdr:cNvPr id="20" name="Groupe 19">
            <a:extLst>
              <a:ext uri="{FF2B5EF4-FFF2-40B4-BE49-F238E27FC236}">
                <a16:creationId xmlns:a16="http://schemas.microsoft.com/office/drawing/2014/main" id="{B60EDF67-5253-E6B1-9CC8-AC0252A4BEAA}"/>
              </a:ext>
            </a:extLst>
          </xdr:cNvPr>
          <xdr:cNvGrpSpPr/>
        </xdr:nvGrpSpPr>
        <xdr:grpSpPr>
          <a:xfrm>
            <a:off x="4983480" y="2392680"/>
            <a:ext cx="745740" cy="547620"/>
            <a:chOff x="5676900" y="2392680"/>
            <a:chExt cx="745740" cy="547620"/>
          </a:xfrm>
        </xdr:grpSpPr>
        <xdr:pic>
          <xdr:nvPicPr>
            <xdr:cNvPr id="18" name="Graphique 17" descr="Dollar avec un remplissage uni">
              <a:extLst>
                <a:ext uri="{FF2B5EF4-FFF2-40B4-BE49-F238E27FC236}">
                  <a16:creationId xmlns:a16="http://schemas.microsoft.com/office/drawing/2014/main" id="{11A857D2-684F-45EC-8898-D90DFD488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676900" y="2392680"/>
              <a:ext cx="540000" cy="540000"/>
            </a:xfrm>
            <a:prstGeom prst="rect">
              <a:avLst/>
            </a:prstGeom>
          </xdr:spPr>
        </xdr:pic>
        <xdr:pic>
          <xdr:nvPicPr>
            <xdr:cNvPr id="19" name="Graphique 18" descr="Dollar avec un remplissage uni">
              <a:extLst>
                <a:ext uri="{FF2B5EF4-FFF2-40B4-BE49-F238E27FC236}">
                  <a16:creationId xmlns:a16="http://schemas.microsoft.com/office/drawing/2014/main" id="{74589836-B126-41BE-8C79-80E926A4A5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882640" y="2400300"/>
              <a:ext cx="540000" cy="540000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14</xdr:col>
      <xdr:colOff>83820</xdr:colOff>
      <xdr:row>4</xdr:row>
      <xdr:rowOff>129540</xdr:rowOff>
    </xdr:from>
    <xdr:to>
      <xdr:col>14</xdr:col>
      <xdr:colOff>623820</xdr:colOff>
      <xdr:row>7</xdr:row>
      <xdr:rowOff>120900</xdr:rowOff>
    </xdr:to>
    <xdr:pic>
      <xdr:nvPicPr>
        <xdr:cNvPr id="22" name="Graphique 21" descr="Argent avec un remplissage uni">
          <a:extLst>
            <a:ext uri="{FF2B5EF4-FFF2-40B4-BE49-F238E27FC236}">
              <a16:creationId xmlns:a16="http://schemas.microsoft.com/office/drawing/2014/main" id="{5E4B9DDC-42DA-CF14-97DE-448BDB9DF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390120" y="861060"/>
          <a:ext cx="540000" cy="54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35700</xdr:colOff>
      <xdr:row>5</xdr:row>
      <xdr:rowOff>73800</xdr:rowOff>
    </xdr:from>
    <xdr:to>
      <xdr:col>11</xdr:col>
      <xdr:colOff>575700</xdr:colOff>
      <xdr:row>8</xdr:row>
      <xdr:rowOff>65160</xdr:rowOff>
    </xdr:to>
    <xdr:pic>
      <xdr:nvPicPr>
        <xdr:cNvPr id="24" name="Graphique 23" descr="Pièces avec un remplissage uni">
          <a:extLst>
            <a:ext uri="{FF2B5EF4-FFF2-40B4-BE49-F238E27FC236}">
              <a16:creationId xmlns:a16="http://schemas.microsoft.com/office/drawing/2014/main" id="{41A0EAFB-2192-5A6A-A93F-0CF124A3D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835020" y="988200"/>
          <a:ext cx="540000" cy="540000"/>
        </a:xfrm>
        <a:prstGeom prst="rect">
          <a:avLst/>
        </a:prstGeom>
      </xdr:spPr>
    </xdr:pic>
    <xdr:clientData/>
  </xdr:twoCellAnchor>
  <xdr:twoCellAnchor>
    <xdr:from>
      <xdr:col>10</xdr:col>
      <xdr:colOff>701040</xdr:colOff>
      <xdr:row>9</xdr:row>
      <xdr:rowOff>68580</xdr:rowOff>
    </xdr:from>
    <xdr:to>
      <xdr:col>12</xdr:col>
      <xdr:colOff>29460</xdr:colOff>
      <xdr:row>12</xdr:row>
      <xdr:rowOff>75180</xdr:rowOff>
    </xdr:to>
    <xdr:grpSp>
      <xdr:nvGrpSpPr>
        <xdr:cNvPr id="28" name="Groupe 27">
          <a:extLst>
            <a:ext uri="{FF2B5EF4-FFF2-40B4-BE49-F238E27FC236}">
              <a16:creationId xmlns:a16="http://schemas.microsoft.com/office/drawing/2014/main" id="{3E4979CF-969F-9A4E-F81F-23EBDEFB09A3}"/>
            </a:ext>
          </a:extLst>
        </xdr:cNvPr>
        <xdr:cNvGrpSpPr/>
      </xdr:nvGrpSpPr>
      <xdr:grpSpPr>
        <a:xfrm>
          <a:off x="8724900" y="1714500"/>
          <a:ext cx="913380" cy="555240"/>
          <a:chOff x="10180320" y="1714500"/>
          <a:chExt cx="913380" cy="555240"/>
        </a:xfrm>
      </xdr:grpSpPr>
      <xdr:pic>
        <xdr:nvPicPr>
          <xdr:cNvPr id="25" name="Graphique 24" descr="Pièces avec un remplissage uni">
            <a:extLst>
              <a:ext uri="{FF2B5EF4-FFF2-40B4-BE49-F238E27FC236}">
                <a16:creationId xmlns:a16="http://schemas.microsoft.com/office/drawing/2014/main" id="{583D754B-CB7A-4985-A48B-C2893397EA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180320" y="1714500"/>
            <a:ext cx="540000" cy="540000"/>
          </a:xfrm>
          <a:prstGeom prst="rect">
            <a:avLst/>
          </a:prstGeom>
        </xdr:spPr>
      </xdr:pic>
      <xdr:pic>
        <xdr:nvPicPr>
          <xdr:cNvPr id="26" name="Graphique 25" descr="Pièces avec un remplissage uni">
            <a:extLst>
              <a:ext uri="{FF2B5EF4-FFF2-40B4-BE49-F238E27FC236}">
                <a16:creationId xmlns:a16="http://schemas.microsoft.com/office/drawing/2014/main" id="{E3AD7EC8-6AD2-40FA-A816-5450C206C7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553700" y="1729740"/>
            <a:ext cx="540000" cy="5400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784860</xdr:colOff>
      <xdr:row>30</xdr:row>
      <xdr:rowOff>137160</xdr:rowOff>
    </xdr:from>
    <xdr:to>
      <xdr:col>9</xdr:col>
      <xdr:colOff>114300</xdr:colOff>
      <xdr:row>35</xdr:row>
      <xdr:rowOff>121920</xdr:rowOff>
    </xdr:to>
    <xdr:pic>
      <xdr:nvPicPr>
        <xdr:cNvPr id="30" name="Graphique 29" descr="Profil femelle avec un remplissage uni">
          <a:extLst>
            <a:ext uri="{FF2B5EF4-FFF2-40B4-BE49-F238E27FC236}">
              <a16:creationId xmlns:a16="http://schemas.microsoft.com/office/drawing/2014/main" id="{810AF9BB-A5F2-1B4B-D4FD-C29F4819B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6332220" y="62026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729120</xdr:colOff>
      <xdr:row>19</xdr:row>
      <xdr:rowOff>157620</xdr:rowOff>
    </xdr:from>
    <xdr:to>
      <xdr:col>9</xdr:col>
      <xdr:colOff>58560</xdr:colOff>
      <xdr:row>24</xdr:row>
      <xdr:rowOff>142380</xdr:rowOff>
    </xdr:to>
    <xdr:pic>
      <xdr:nvPicPr>
        <xdr:cNvPr id="32" name="Graphique 31" descr="Profil mâle avec un remplissage uni">
          <a:extLst>
            <a:ext uri="{FF2B5EF4-FFF2-40B4-BE49-F238E27FC236}">
              <a16:creationId xmlns:a16="http://schemas.microsoft.com/office/drawing/2014/main" id="{E8613A4D-BC73-59E1-0179-C74778D3D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6276480" y="4180980"/>
          <a:ext cx="914400" cy="9144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</xdr:row>
      <xdr:rowOff>129540</xdr:rowOff>
    </xdr:from>
    <xdr:to>
      <xdr:col>14</xdr:col>
      <xdr:colOff>791460</xdr:colOff>
      <xdr:row>12</xdr:row>
      <xdr:rowOff>37080</xdr:rowOff>
    </xdr:to>
    <xdr:grpSp>
      <xdr:nvGrpSpPr>
        <xdr:cNvPr id="65" name="Groupe 64">
          <a:extLst>
            <a:ext uri="{FF2B5EF4-FFF2-40B4-BE49-F238E27FC236}">
              <a16:creationId xmlns:a16="http://schemas.microsoft.com/office/drawing/2014/main" id="{B9CCE8EF-1CC6-C706-2E0E-3D6F86BF00C4}"/>
            </a:ext>
          </a:extLst>
        </xdr:cNvPr>
        <xdr:cNvGrpSpPr/>
      </xdr:nvGrpSpPr>
      <xdr:grpSpPr>
        <a:xfrm>
          <a:off x="11193780" y="1592580"/>
          <a:ext cx="791460" cy="639060"/>
          <a:chOff x="11193780" y="1592580"/>
          <a:chExt cx="791460" cy="639060"/>
        </a:xfrm>
      </xdr:grpSpPr>
      <xdr:pic>
        <xdr:nvPicPr>
          <xdr:cNvPr id="2" name="Graphique 1" descr="Argent avec un remplissage uni">
            <a:extLst>
              <a:ext uri="{FF2B5EF4-FFF2-40B4-BE49-F238E27FC236}">
                <a16:creationId xmlns:a16="http://schemas.microsoft.com/office/drawing/2014/main" id="{5CA0F203-FDF6-4AD1-ABF0-2034D65B0F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193780" y="1592580"/>
            <a:ext cx="525780" cy="525780"/>
          </a:xfrm>
          <a:prstGeom prst="rect">
            <a:avLst/>
          </a:prstGeom>
        </xdr:spPr>
      </xdr:pic>
      <xdr:pic>
        <xdr:nvPicPr>
          <xdr:cNvPr id="3" name="Graphique 2" descr="Argent avec un remplissage uni">
            <a:extLst>
              <a:ext uri="{FF2B5EF4-FFF2-40B4-BE49-F238E27FC236}">
                <a16:creationId xmlns:a16="http://schemas.microsoft.com/office/drawing/2014/main" id="{5E27EE81-DAC0-47E0-B5D6-6C1C26FEEB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445240" y="1691640"/>
            <a:ext cx="540000" cy="5400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228600</xdr:colOff>
      <xdr:row>8</xdr:row>
      <xdr:rowOff>167640</xdr:rowOff>
    </xdr:from>
    <xdr:to>
      <xdr:col>1</xdr:col>
      <xdr:colOff>768600</xdr:colOff>
      <xdr:row>11</xdr:row>
      <xdr:rowOff>159000</xdr:rowOff>
    </xdr:to>
    <xdr:pic>
      <xdr:nvPicPr>
        <xdr:cNvPr id="6" name="Graphique 5" descr="Homme avec un remplissage uni">
          <a:extLst>
            <a:ext uri="{FF2B5EF4-FFF2-40B4-BE49-F238E27FC236}">
              <a16:creationId xmlns:a16="http://schemas.microsoft.com/office/drawing/2014/main" id="{AC32AF7B-8287-F0E6-9FB8-BB594DDD0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021080" y="1630680"/>
          <a:ext cx="540000" cy="540000"/>
        </a:xfrm>
        <a:prstGeom prst="rect">
          <a:avLst/>
        </a:prstGeom>
      </xdr:spPr>
    </xdr:pic>
    <xdr:clientData/>
  </xdr:twoCellAnchor>
  <xdr:twoCellAnchor>
    <xdr:from>
      <xdr:col>4</xdr:col>
      <xdr:colOff>518160</xdr:colOff>
      <xdr:row>47</xdr:row>
      <xdr:rowOff>0</xdr:rowOff>
    </xdr:from>
    <xdr:to>
      <xdr:col>5</xdr:col>
      <xdr:colOff>250440</xdr:colOff>
      <xdr:row>49</xdr:row>
      <xdr:rowOff>44700</xdr:rowOff>
    </xdr:to>
    <xdr:grpSp>
      <xdr:nvGrpSpPr>
        <xdr:cNvPr id="46" name="Groupe 45">
          <a:extLst>
            <a:ext uri="{FF2B5EF4-FFF2-40B4-BE49-F238E27FC236}">
              <a16:creationId xmlns:a16="http://schemas.microsoft.com/office/drawing/2014/main" id="{FEA0ABBC-111C-E6D9-80FF-F6408B31FB27}"/>
            </a:ext>
          </a:extLst>
        </xdr:cNvPr>
        <xdr:cNvGrpSpPr/>
      </xdr:nvGrpSpPr>
      <xdr:grpSpPr>
        <a:xfrm>
          <a:off x="3688080" y="8923020"/>
          <a:ext cx="623820" cy="410460"/>
          <a:chOff x="3794760" y="8923020"/>
          <a:chExt cx="623820" cy="410460"/>
        </a:xfrm>
      </xdr:grpSpPr>
      <xdr:pic>
        <xdr:nvPicPr>
          <xdr:cNvPr id="4" name="Graphique 3" descr="Femme avec un remplissage uni">
            <a:extLst>
              <a:ext uri="{FF2B5EF4-FFF2-40B4-BE49-F238E27FC236}">
                <a16:creationId xmlns:a16="http://schemas.microsoft.com/office/drawing/2014/main" id="{C2B07139-E4D4-4695-90AB-DD993E6BB7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23360" y="8923020"/>
            <a:ext cx="395220" cy="395220"/>
          </a:xfrm>
          <a:prstGeom prst="rect">
            <a:avLst/>
          </a:prstGeom>
        </xdr:spPr>
      </xdr:pic>
      <xdr:pic>
        <xdr:nvPicPr>
          <xdr:cNvPr id="8" name="Graphique 7" descr="Homme avec un remplissage uni">
            <a:extLst>
              <a:ext uri="{FF2B5EF4-FFF2-40B4-BE49-F238E27FC236}">
                <a16:creationId xmlns:a16="http://schemas.microsoft.com/office/drawing/2014/main" id="{5DCB0517-210D-4AB0-A039-95C52D53C4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794760" y="8923020"/>
            <a:ext cx="410460" cy="41046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175260</xdr:colOff>
      <xdr:row>46</xdr:row>
      <xdr:rowOff>159000</xdr:rowOff>
    </xdr:from>
    <xdr:to>
      <xdr:col>7</xdr:col>
      <xdr:colOff>632460</xdr:colOff>
      <xdr:row>49</xdr:row>
      <xdr:rowOff>67560</xdr:rowOff>
    </xdr:to>
    <xdr:pic>
      <xdr:nvPicPr>
        <xdr:cNvPr id="12" name="Graphique 11" descr="Pièces avec un remplissage uni">
          <a:extLst>
            <a:ext uri="{FF2B5EF4-FFF2-40B4-BE49-F238E27FC236}">
              <a16:creationId xmlns:a16="http://schemas.microsoft.com/office/drawing/2014/main" id="{6DCDE7F6-E11C-46F2-B43B-737DF77D1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821680" y="8899140"/>
          <a:ext cx="457200" cy="457200"/>
        </a:xfrm>
        <a:prstGeom prst="rect">
          <a:avLst/>
        </a:prstGeom>
      </xdr:spPr>
    </xdr:pic>
    <xdr:clientData/>
  </xdr:twoCellAnchor>
  <xdr:twoCellAnchor>
    <xdr:from>
      <xdr:col>9</xdr:col>
      <xdr:colOff>45720</xdr:colOff>
      <xdr:row>46</xdr:row>
      <xdr:rowOff>152400</xdr:rowOff>
    </xdr:from>
    <xdr:to>
      <xdr:col>9</xdr:col>
      <xdr:colOff>762000</xdr:colOff>
      <xdr:row>49</xdr:row>
      <xdr:rowOff>38100</xdr:rowOff>
    </xdr:to>
    <xdr:grpSp>
      <xdr:nvGrpSpPr>
        <xdr:cNvPr id="41" name="Groupe 40">
          <a:extLst>
            <a:ext uri="{FF2B5EF4-FFF2-40B4-BE49-F238E27FC236}">
              <a16:creationId xmlns:a16="http://schemas.microsoft.com/office/drawing/2014/main" id="{F4BE8FE0-01D3-4DAB-B819-C093F025923A}"/>
            </a:ext>
          </a:extLst>
        </xdr:cNvPr>
        <xdr:cNvGrpSpPr/>
      </xdr:nvGrpSpPr>
      <xdr:grpSpPr>
        <a:xfrm>
          <a:off x="7277100" y="8892540"/>
          <a:ext cx="716280" cy="434340"/>
          <a:chOff x="4747260" y="2392680"/>
          <a:chExt cx="981960" cy="547620"/>
        </a:xfrm>
      </xdr:grpSpPr>
      <xdr:pic>
        <xdr:nvPicPr>
          <xdr:cNvPr id="42" name="Graphique 41" descr="Dollar avec un remplissage uni">
            <a:extLst>
              <a:ext uri="{FF2B5EF4-FFF2-40B4-BE49-F238E27FC236}">
                <a16:creationId xmlns:a16="http://schemas.microsoft.com/office/drawing/2014/main" id="{E1251B05-B792-BE70-06D7-84EACE55E0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747260" y="2400300"/>
            <a:ext cx="540000" cy="540000"/>
          </a:xfrm>
          <a:prstGeom prst="rect">
            <a:avLst/>
          </a:prstGeom>
        </xdr:spPr>
      </xdr:pic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14249B11-0856-B55F-C7F0-FF2F0C8F2E23}"/>
              </a:ext>
            </a:extLst>
          </xdr:cNvPr>
          <xdr:cNvGrpSpPr/>
        </xdr:nvGrpSpPr>
        <xdr:grpSpPr>
          <a:xfrm>
            <a:off x="4983480" y="2392680"/>
            <a:ext cx="745740" cy="547620"/>
            <a:chOff x="5676900" y="2392680"/>
            <a:chExt cx="745740" cy="547620"/>
          </a:xfrm>
        </xdr:grpSpPr>
        <xdr:pic>
          <xdr:nvPicPr>
            <xdr:cNvPr id="44" name="Graphique 43" descr="Dollar avec un remplissage uni">
              <a:extLst>
                <a:ext uri="{FF2B5EF4-FFF2-40B4-BE49-F238E27FC236}">
                  <a16:creationId xmlns:a16="http://schemas.microsoft.com/office/drawing/2014/main" id="{C02B6198-5196-F1C6-3455-78450567EC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676900" y="2392680"/>
              <a:ext cx="540000" cy="540000"/>
            </a:xfrm>
            <a:prstGeom prst="rect">
              <a:avLst/>
            </a:prstGeom>
          </xdr:spPr>
        </xdr:pic>
        <xdr:pic>
          <xdr:nvPicPr>
            <xdr:cNvPr id="45" name="Graphique 44" descr="Dollar avec un remplissage uni">
              <a:extLst>
                <a:ext uri="{FF2B5EF4-FFF2-40B4-BE49-F238E27FC236}">
                  <a16:creationId xmlns:a16="http://schemas.microsoft.com/office/drawing/2014/main" id="{9943FE4C-FABF-526F-7884-59B16B0A1C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882640" y="2400300"/>
              <a:ext cx="540000" cy="5400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4</xdr:col>
      <xdr:colOff>525780</xdr:colOff>
      <xdr:row>50</xdr:row>
      <xdr:rowOff>167640</xdr:rowOff>
    </xdr:from>
    <xdr:to>
      <xdr:col>5</xdr:col>
      <xdr:colOff>258060</xdr:colOff>
      <xdr:row>53</xdr:row>
      <xdr:rowOff>29460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837132F1-F8AD-4235-A2B6-CEBB5915F087}"/>
            </a:ext>
          </a:extLst>
        </xdr:cNvPr>
        <xdr:cNvGrpSpPr/>
      </xdr:nvGrpSpPr>
      <xdr:grpSpPr>
        <a:xfrm>
          <a:off x="3695700" y="9639300"/>
          <a:ext cx="623820" cy="410460"/>
          <a:chOff x="3794760" y="8923020"/>
          <a:chExt cx="623820" cy="410460"/>
        </a:xfrm>
      </xdr:grpSpPr>
      <xdr:pic>
        <xdr:nvPicPr>
          <xdr:cNvPr id="51" name="Graphique 50" descr="Femme avec un remplissage uni">
            <a:extLst>
              <a:ext uri="{FF2B5EF4-FFF2-40B4-BE49-F238E27FC236}">
                <a16:creationId xmlns:a16="http://schemas.microsoft.com/office/drawing/2014/main" id="{7A0A1678-3891-A843-E9C9-C518E6033C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23360" y="8923020"/>
            <a:ext cx="395220" cy="395220"/>
          </a:xfrm>
          <a:prstGeom prst="rect">
            <a:avLst/>
          </a:prstGeom>
        </xdr:spPr>
      </xdr:pic>
      <xdr:pic>
        <xdr:nvPicPr>
          <xdr:cNvPr id="52" name="Graphique 51" descr="Homme avec un remplissage uni">
            <a:extLst>
              <a:ext uri="{FF2B5EF4-FFF2-40B4-BE49-F238E27FC236}">
                <a16:creationId xmlns:a16="http://schemas.microsoft.com/office/drawing/2014/main" id="{8317480B-5FC3-FC19-DD92-3585BB52C7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794760" y="8923020"/>
            <a:ext cx="410460" cy="4104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533400</xdr:colOff>
      <xdr:row>54</xdr:row>
      <xdr:rowOff>167640</xdr:rowOff>
    </xdr:from>
    <xdr:to>
      <xdr:col>5</xdr:col>
      <xdr:colOff>265680</xdr:colOff>
      <xdr:row>57</xdr:row>
      <xdr:rowOff>29460</xdr:rowOff>
    </xdr:to>
    <xdr:grpSp>
      <xdr:nvGrpSpPr>
        <xdr:cNvPr id="53" name="Groupe 52">
          <a:extLst>
            <a:ext uri="{FF2B5EF4-FFF2-40B4-BE49-F238E27FC236}">
              <a16:creationId xmlns:a16="http://schemas.microsoft.com/office/drawing/2014/main" id="{D360A03C-2E5C-4FE9-B97D-EB0E47319E80}"/>
            </a:ext>
          </a:extLst>
        </xdr:cNvPr>
        <xdr:cNvGrpSpPr/>
      </xdr:nvGrpSpPr>
      <xdr:grpSpPr>
        <a:xfrm>
          <a:off x="3703320" y="10370820"/>
          <a:ext cx="623820" cy="410460"/>
          <a:chOff x="3794760" y="8923020"/>
          <a:chExt cx="623820" cy="410460"/>
        </a:xfrm>
      </xdr:grpSpPr>
      <xdr:pic>
        <xdr:nvPicPr>
          <xdr:cNvPr id="54" name="Graphique 53" descr="Femme avec un remplissage uni">
            <a:extLst>
              <a:ext uri="{FF2B5EF4-FFF2-40B4-BE49-F238E27FC236}">
                <a16:creationId xmlns:a16="http://schemas.microsoft.com/office/drawing/2014/main" id="{BC379F67-0CF5-888B-F9E2-632D59DC6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23360" y="8923020"/>
            <a:ext cx="395220" cy="395220"/>
          </a:xfrm>
          <a:prstGeom prst="rect">
            <a:avLst/>
          </a:prstGeom>
        </xdr:spPr>
      </xdr:pic>
      <xdr:pic>
        <xdr:nvPicPr>
          <xdr:cNvPr id="55" name="Graphique 54" descr="Homme avec un remplissage uni">
            <a:extLst>
              <a:ext uri="{FF2B5EF4-FFF2-40B4-BE49-F238E27FC236}">
                <a16:creationId xmlns:a16="http://schemas.microsoft.com/office/drawing/2014/main" id="{D4AEBCDD-24F7-68EB-50E7-09255C9DBC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794760" y="8923020"/>
            <a:ext cx="410460" cy="4104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533400</xdr:colOff>
      <xdr:row>59</xdr:row>
      <xdr:rowOff>0</xdr:rowOff>
    </xdr:from>
    <xdr:to>
      <xdr:col>5</xdr:col>
      <xdr:colOff>265680</xdr:colOff>
      <xdr:row>61</xdr:row>
      <xdr:rowOff>44700</xdr:rowOff>
    </xdr:to>
    <xdr:grpSp>
      <xdr:nvGrpSpPr>
        <xdr:cNvPr id="56" name="Groupe 55">
          <a:extLst>
            <a:ext uri="{FF2B5EF4-FFF2-40B4-BE49-F238E27FC236}">
              <a16:creationId xmlns:a16="http://schemas.microsoft.com/office/drawing/2014/main" id="{EABE51B0-D558-407C-958B-98D0AA05C3C1}"/>
            </a:ext>
          </a:extLst>
        </xdr:cNvPr>
        <xdr:cNvGrpSpPr/>
      </xdr:nvGrpSpPr>
      <xdr:grpSpPr>
        <a:xfrm>
          <a:off x="3703320" y="11209020"/>
          <a:ext cx="623820" cy="410460"/>
          <a:chOff x="3794760" y="8923020"/>
          <a:chExt cx="623820" cy="410460"/>
        </a:xfrm>
      </xdr:grpSpPr>
      <xdr:pic>
        <xdr:nvPicPr>
          <xdr:cNvPr id="57" name="Graphique 56" descr="Femme avec un remplissage uni">
            <a:extLst>
              <a:ext uri="{FF2B5EF4-FFF2-40B4-BE49-F238E27FC236}">
                <a16:creationId xmlns:a16="http://schemas.microsoft.com/office/drawing/2014/main" id="{202458E8-903F-C4C0-03C7-E91918B23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4023360" y="8923020"/>
            <a:ext cx="395220" cy="395220"/>
          </a:xfrm>
          <a:prstGeom prst="rect">
            <a:avLst/>
          </a:prstGeom>
        </xdr:spPr>
      </xdr:pic>
      <xdr:pic>
        <xdr:nvPicPr>
          <xdr:cNvPr id="58" name="Graphique 57" descr="Homme avec un remplissage uni">
            <a:extLst>
              <a:ext uri="{FF2B5EF4-FFF2-40B4-BE49-F238E27FC236}">
                <a16:creationId xmlns:a16="http://schemas.microsoft.com/office/drawing/2014/main" id="{157E7EBD-F3DC-16EC-599A-8D5EDF169A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8"/>
              </a:ext>
            </a:extLst>
          </a:blip>
          <a:stretch>
            <a:fillRect/>
          </a:stretch>
        </xdr:blipFill>
        <xdr:spPr>
          <a:xfrm>
            <a:off x="3794760" y="8923020"/>
            <a:ext cx="410460" cy="4104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60960</xdr:colOff>
      <xdr:row>50</xdr:row>
      <xdr:rowOff>114300</xdr:rowOff>
    </xdr:from>
    <xdr:to>
      <xdr:col>7</xdr:col>
      <xdr:colOff>739140</xdr:colOff>
      <xdr:row>53</xdr:row>
      <xdr:rowOff>90420</xdr:rowOff>
    </xdr:to>
    <xdr:grpSp>
      <xdr:nvGrpSpPr>
        <xdr:cNvPr id="66" name="Groupe 65">
          <a:extLst>
            <a:ext uri="{FF2B5EF4-FFF2-40B4-BE49-F238E27FC236}">
              <a16:creationId xmlns:a16="http://schemas.microsoft.com/office/drawing/2014/main" id="{AA247F85-3E5C-44D4-8405-CE79DF68147C}"/>
            </a:ext>
          </a:extLst>
        </xdr:cNvPr>
        <xdr:cNvGrpSpPr/>
      </xdr:nvGrpSpPr>
      <xdr:grpSpPr>
        <a:xfrm>
          <a:off x="5707380" y="9585960"/>
          <a:ext cx="678180" cy="524760"/>
          <a:chOff x="11193780" y="1592580"/>
          <a:chExt cx="791460" cy="639060"/>
        </a:xfrm>
      </xdr:grpSpPr>
      <xdr:pic>
        <xdr:nvPicPr>
          <xdr:cNvPr id="67" name="Graphique 66" descr="Argent avec un remplissage uni">
            <a:extLst>
              <a:ext uri="{FF2B5EF4-FFF2-40B4-BE49-F238E27FC236}">
                <a16:creationId xmlns:a16="http://schemas.microsoft.com/office/drawing/2014/main" id="{E9FE7DC3-5A8E-4F28-EC3F-0526935EF9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193780" y="1592580"/>
            <a:ext cx="525780" cy="525780"/>
          </a:xfrm>
          <a:prstGeom prst="rect">
            <a:avLst/>
          </a:prstGeom>
        </xdr:spPr>
      </xdr:pic>
      <xdr:pic>
        <xdr:nvPicPr>
          <xdr:cNvPr id="68" name="Graphique 67" descr="Argent avec un remplissage uni">
            <a:extLst>
              <a:ext uri="{FF2B5EF4-FFF2-40B4-BE49-F238E27FC236}">
                <a16:creationId xmlns:a16="http://schemas.microsoft.com/office/drawing/2014/main" id="{56E08D8E-2264-7244-88C9-A76A7FB89C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445240" y="1691640"/>
            <a:ext cx="540000" cy="5400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160020</xdr:colOff>
      <xdr:row>58</xdr:row>
      <xdr:rowOff>213360</xdr:rowOff>
    </xdr:from>
    <xdr:to>
      <xdr:col>7</xdr:col>
      <xdr:colOff>585720</xdr:colOff>
      <xdr:row>61</xdr:row>
      <xdr:rowOff>44700</xdr:rowOff>
    </xdr:to>
    <xdr:pic>
      <xdr:nvPicPr>
        <xdr:cNvPr id="73" name="Graphique 72" descr="Pièces avec un remplissage uni">
          <a:extLst>
            <a:ext uri="{FF2B5EF4-FFF2-40B4-BE49-F238E27FC236}">
              <a16:creationId xmlns:a16="http://schemas.microsoft.com/office/drawing/2014/main" id="{9887B630-F58D-4B70-BFB5-B455824BF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806440" y="11193780"/>
          <a:ext cx="425700" cy="425700"/>
        </a:xfrm>
        <a:prstGeom prst="rect">
          <a:avLst/>
        </a:prstGeom>
      </xdr:spPr>
    </xdr:pic>
    <xdr:clientData/>
  </xdr:twoCellAnchor>
  <xdr:twoCellAnchor editAs="oneCell">
    <xdr:from>
      <xdr:col>4</xdr:col>
      <xdr:colOff>548640</xdr:colOff>
      <xdr:row>62</xdr:row>
      <xdr:rowOff>30480</xdr:rowOff>
    </xdr:from>
    <xdr:to>
      <xdr:col>5</xdr:col>
      <xdr:colOff>235200</xdr:colOff>
      <xdr:row>65</xdr:row>
      <xdr:rowOff>14220</xdr:rowOff>
    </xdr:to>
    <xdr:pic>
      <xdr:nvPicPr>
        <xdr:cNvPr id="74" name="Graphique 73" descr="Enfant avec ballon avec un remplissage uni">
          <a:extLst>
            <a:ext uri="{FF2B5EF4-FFF2-40B4-BE49-F238E27FC236}">
              <a16:creationId xmlns:a16="http://schemas.microsoft.com/office/drawing/2014/main" id="{2FCE1783-10F4-4103-98F5-48FB87A17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18560" y="11833860"/>
          <a:ext cx="578100" cy="578100"/>
        </a:xfrm>
        <a:prstGeom prst="rect">
          <a:avLst/>
        </a:prstGeom>
      </xdr:spPr>
    </xdr:pic>
    <xdr:clientData/>
  </xdr:twoCellAnchor>
  <xdr:twoCellAnchor editAs="oneCell">
    <xdr:from>
      <xdr:col>4</xdr:col>
      <xdr:colOff>556260</xdr:colOff>
      <xdr:row>66</xdr:row>
      <xdr:rowOff>45720</xdr:rowOff>
    </xdr:from>
    <xdr:to>
      <xdr:col>5</xdr:col>
      <xdr:colOff>204720</xdr:colOff>
      <xdr:row>68</xdr:row>
      <xdr:rowOff>174240</xdr:rowOff>
    </xdr:to>
    <xdr:pic>
      <xdr:nvPicPr>
        <xdr:cNvPr id="75" name="Graphique 74" descr="Enfant avec ballon avec un remplissage uni">
          <a:extLst>
            <a:ext uri="{FF2B5EF4-FFF2-40B4-BE49-F238E27FC236}">
              <a16:creationId xmlns:a16="http://schemas.microsoft.com/office/drawing/2014/main" id="{76ADE778-B64B-4CAE-9135-3FD6A52C9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26180" y="12672060"/>
          <a:ext cx="540000" cy="540000"/>
        </a:xfrm>
        <a:prstGeom prst="rect">
          <a:avLst/>
        </a:prstGeom>
      </xdr:spPr>
    </xdr:pic>
    <xdr:clientData/>
  </xdr:twoCellAnchor>
  <xdr:twoCellAnchor>
    <xdr:from>
      <xdr:col>9</xdr:col>
      <xdr:colOff>15240</xdr:colOff>
      <xdr:row>50</xdr:row>
      <xdr:rowOff>137160</xdr:rowOff>
    </xdr:from>
    <xdr:to>
      <xdr:col>9</xdr:col>
      <xdr:colOff>731520</xdr:colOff>
      <xdr:row>53</xdr:row>
      <xdr:rowOff>22860</xdr:rowOff>
    </xdr:to>
    <xdr:grpSp>
      <xdr:nvGrpSpPr>
        <xdr:cNvPr id="29" name="Groupe 28">
          <a:extLst>
            <a:ext uri="{FF2B5EF4-FFF2-40B4-BE49-F238E27FC236}">
              <a16:creationId xmlns:a16="http://schemas.microsoft.com/office/drawing/2014/main" id="{B94881F0-AD7A-45D7-A662-FEE015371B0F}"/>
            </a:ext>
          </a:extLst>
        </xdr:cNvPr>
        <xdr:cNvGrpSpPr/>
      </xdr:nvGrpSpPr>
      <xdr:grpSpPr>
        <a:xfrm>
          <a:off x="7246620" y="9608820"/>
          <a:ext cx="716280" cy="434340"/>
          <a:chOff x="4747260" y="2392680"/>
          <a:chExt cx="981960" cy="547620"/>
        </a:xfrm>
      </xdr:grpSpPr>
      <xdr:pic>
        <xdr:nvPicPr>
          <xdr:cNvPr id="31" name="Graphique 30" descr="Dollar avec un remplissage uni">
            <a:extLst>
              <a:ext uri="{FF2B5EF4-FFF2-40B4-BE49-F238E27FC236}">
                <a16:creationId xmlns:a16="http://schemas.microsoft.com/office/drawing/2014/main" id="{8C8F62F0-7A91-B530-7DF0-F4C51D2EE5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747260" y="2400300"/>
            <a:ext cx="540000" cy="540000"/>
          </a:xfrm>
          <a:prstGeom prst="rect">
            <a:avLst/>
          </a:prstGeom>
        </xdr:spPr>
      </xdr:pic>
      <xdr:grpSp>
        <xdr:nvGrpSpPr>
          <xdr:cNvPr id="33" name="Groupe 32">
            <a:extLst>
              <a:ext uri="{FF2B5EF4-FFF2-40B4-BE49-F238E27FC236}">
                <a16:creationId xmlns:a16="http://schemas.microsoft.com/office/drawing/2014/main" id="{F22047B0-7881-0BE1-86C1-9116FF10BB89}"/>
              </a:ext>
            </a:extLst>
          </xdr:cNvPr>
          <xdr:cNvGrpSpPr/>
        </xdr:nvGrpSpPr>
        <xdr:grpSpPr>
          <a:xfrm>
            <a:off x="4983480" y="2392680"/>
            <a:ext cx="745740" cy="547620"/>
            <a:chOff x="5676900" y="2392680"/>
            <a:chExt cx="745740" cy="547620"/>
          </a:xfrm>
        </xdr:grpSpPr>
        <xdr:pic>
          <xdr:nvPicPr>
            <xdr:cNvPr id="34" name="Graphique 33" descr="Dollar avec un remplissage uni">
              <a:extLst>
                <a:ext uri="{FF2B5EF4-FFF2-40B4-BE49-F238E27FC236}">
                  <a16:creationId xmlns:a16="http://schemas.microsoft.com/office/drawing/2014/main" id="{227B47BD-D75B-E680-07AF-5847247962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676900" y="2392680"/>
              <a:ext cx="540000" cy="540000"/>
            </a:xfrm>
            <a:prstGeom prst="rect">
              <a:avLst/>
            </a:prstGeom>
          </xdr:spPr>
        </xdr:pic>
        <xdr:pic>
          <xdr:nvPicPr>
            <xdr:cNvPr id="35" name="Graphique 34" descr="Dollar avec un remplissage uni">
              <a:extLst>
                <a:ext uri="{FF2B5EF4-FFF2-40B4-BE49-F238E27FC236}">
                  <a16:creationId xmlns:a16="http://schemas.microsoft.com/office/drawing/2014/main" id="{09C40599-061F-3043-A7D4-751C3C4119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8"/>
                </a:ext>
              </a:extLst>
            </a:blip>
            <a:stretch>
              <a:fillRect/>
            </a:stretch>
          </xdr:blipFill>
          <xdr:spPr>
            <a:xfrm>
              <a:off x="5882640" y="2400300"/>
              <a:ext cx="540000" cy="5400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9</xdr:col>
      <xdr:colOff>91440</xdr:colOff>
      <xdr:row>54</xdr:row>
      <xdr:rowOff>175260</xdr:rowOff>
    </xdr:from>
    <xdr:to>
      <xdr:col>9</xdr:col>
      <xdr:colOff>685800</xdr:colOff>
      <xdr:row>57</xdr:row>
      <xdr:rowOff>29460</xdr:rowOff>
    </xdr:to>
    <xdr:grpSp>
      <xdr:nvGrpSpPr>
        <xdr:cNvPr id="36" name="Groupe 35">
          <a:extLst>
            <a:ext uri="{FF2B5EF4-FFF2-40B4-BE49-F238E27FC236}">
              <a16:creationId xmlns:a16="http://schemas.microsoft.com/office/drawing/2014/main" id="{26B42AA3-D09B-4547-A5D6-1BB6D4AB28B0}"/>
            </a:ext>
          </a:extLst>
        </xdr:cNvPr>
        <xdr:cNvGrpSpPr/>
      </xdr:nvGrpSpPr>
      <xdr:grpSpPr>
        <a:xfrm>
          <a:off x="7322820" y="10378440"/>
          <a:ext cx="594360" cy="402840"/>
          <a:chOff x="5455920" y="1638300"/>
          <a:chExt cx="791460" cy="540000"/>
        </a:xfrm>
      </xdr:grpSpPr>
      <xdr:pic>
        <xdr:nvPicPr>
          <xdr:cNvPr id="37" name="Graphique 36" descr="Dollar avec un remplissage uni">
            <a:extLst>
              <a:ext uri="{FF2B5EF4-FFF2-40B4-BE49-F238E27FC236}">
                <a16:creationId xmlns:a16="http://schemas.microsoft.com/office/drawing/2014/main" id="{6D1265CC-3577-428A-7CCE-2E2EC1D685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455920" y="1638300"/>
            <a:ext cx="540000" cy="540000"/>
          </a:xfrm>
          <a:prstGeom prst="rect">
            <a:avLst/>
          </a:prstGeom>
        </xdr:spPr>
      </xdr:pic>
      <xdr:pic>
        <xdr:nvPicPr>
          <xdr:cNvPr id="38" name="Graphique 37" descr="Dollar avec un remplissage uni">
            <a:extLst>
              <a:ext uri="{FF2B5EF4-FFF2-40B4-BE49-F238E27FC236}">
                <a16:creationId xmlns:a16="http://schemas.microsoft.com/office/drawing/2014/main" id="{FC45EB3C-35F2-9BF7-93FF-54C870D4B7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707380" y="1638300"/>
            <a:ext cx="540000" cy="540000"/>
          </a:xfrm>
          <a:prstGeom prst="rect">
            <a:avLst/>
          </a:prstGeom>
        </xdr:spPr>
      </xdr:pic>
    </xdr:grpSp>
    <xdr:clientData/>
  </xdr:twoCellAnchor>
  <xdr:twoCellAnchor editAs="oneCell">
    <xdr:from>
      <xdr:col>9</xdr:col>
      <xdr:colOff>121920</xdr:colOff>
      <xdr:row>58</xdr:row>
      <xdr:rowOff>197100</xdr:rowOff>
    </xdr:from>
    <xdr:to>
      <xdr:col>9</xdr:col>
      <xdr:colOff>563880</xdr:colOff>
      <xdr:row>61</xdr:row>
      <xdr:rowOff>44700</xdr:rowOff>
    </xdr:to>
    <xdr:pic>
      <xdr:nvPicPr>
        <xdr:cNvPr id="39" name="Graphique 38" descr="Dollar avec un remplissage uni">
          <a:extLst>
            <a:ext uri="{FF2B5EF4-FFF2-40B4-BE49-F238E27FC236}">
              <a16:creationId xmlns:a16="http://schemas.microsoft.com/office/drawing/2014/main" id="{EC9A4D41-2714-4CB6-8C8D-16A721A97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353300" y="11177520"/>
          <a:ext cx="441960" cy="441960"/>
        </a:xfrm>
        <a:prstGeom prst="rect">
          <a:avLst/>
        </a:prstGeom>
      </xdr:spPr>
    </xdr:pic>
    <xdr:clientData/>
  </xdr:twoCellAnchor>
  <xdr:twoCellAnchor editAs="oneCell">
    <xdr:from>
      <xdr:col>9</xdr:col>
      <xdr:colOff>114300</xdr:colOff>
      <xdr:row>62</xdr:row>
      <xdr:rowOff>205740</xdr:rowOff>
    </xdr:from>
    <xdr:to>
      <xdr:col>9</xdr:col>
      <xdr:colOff>518160</xdr:colOff>
      <xdr:row>65</xdr:row>
      <xdr:rowOff>15240</xdr:rowOff>
    </xdr:to>
    <xdr:pic>
      <xdr:nvPicPr>
        <xdr:cNvPr id="48" name="Graphique 47" descr="Dollar avec un remplissage uni">
          <a:extLst>
            <a:ext uri="{FF2B5EF4-FFF2-40B4-BE49-F238E27FC236}">
              <a16:creationId xmlns:a16="http://schemas.microsoft.com/office/drawing/2014/main" id="{1B75D352-4E6C-4550-A0AE-1837D089A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345680" y="12009120"/>
          <a:ext cx="403860" cy="403860"/>
        </a:xfrm>
        <a:prstGeom prst="rect">
          <a:avLst/>
        </a:prstGeom>
      </xdr:spPr>
    </xdr:pic>
    <xdr:clientData/>
  </xdr:twoCellAnchor>
  <xdr:twoCellAnchor>
    <xdr:from>
      <xdr:col>9</xdr:col>
      <xdr:colOff>22860</xdr:colOff>
      <xdr:row>66</xdr:row>
      <xdr:rowOff>190500</xdr:rowOff>
    </xdr:from>
    <xdr:to>
      <xdr:col>9</xdr:col>
      <xdr:colOff>723900</xdr:colOff>
      <xdr:row>69</xdr:row>
      <xdr:rowOff>29460</xdr:rowOff>
    </xdr:to>
    <xdr:grpSp>
      <xdr:nvGrpSpPr>
        <xdr:cNvPr id="49" name="Groupe 48">
          <a:extLst>
            <a:ext uri="{FF2B5EF4-FFF2-40B4-BE49-F238E27FC236}">
              <a16:creationId xmlns:a16="http://schemas.microsoft.com/office/drawing/2014/main" id="{E871AF99-4D87-4DB6-9BDC-674B9BF08B56}"/>
            </a:ext>
          </a:extLst>
        </xdr:cNvPr>
        <xdr:cNvGrpSpPr/>
      </xdr:nvGrpSpPr>
      <xdr:grpSpPr>
        <a:xfrm>
          <a:off x="7254240" y="12816840"/>
          <a:ext cx="701040" cy="433320"/>
          <a:chOff x="5455920" y="1638300"/>
          <a:chExt cx="791460" cy="540000"/>
        </a:xfrm>
      </xdr:grpSpPr>
      <xdr:pic>
        <xdr:nvPicPr>
          <xdr:cNvPr id="59" name="Graphique 58" descr="Dollar avec un remplissage uni">
            <a:extLst>
              <a:ext uri="{FF2B5EF4-FFF2-40B4-BE49-F238E27FC236}">
                <a16:creationId xmlns:a16="http://schemas.microsoft.com/office/drawing/2014/main" id="{20F90670-6C19-5BBE-A3FD-CC8039CD9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455920" y="1638300"/>
            <a:ext cx="540000" cy="540000"/>
          </a:xfrm>
          <a:prstGeom prst="rect">
            <a:avLst/>
          </a:prstGeom>
        </xdr:spPr>
      </xdr:pic>
      <xdr:pic>
        <xdr:nvPicPr>
          <xdr:cNvPr id="60" name="Graphique 59" descr="Dollar avec un remplissage uni">
            <a:extLst>
              <a:ext uri="{FF2B5EF4-FFF2-40B4-BE49-F238E27FC236}">
                <a16:creationId xmlns:a16="http://schemas.microsoft.com/office/drawing/2014/main" id="{A388542B-3D1B-5E71-FCF2-26B10C4491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5707380" y="1638300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38100</xdr:colOff>
      <xdr:row>54</xdr:row>
      <xdr:rowOff>160020</xdr:rowOff>
    </xdr:from>
    <xdr:to>
      <xdr:col>7</xdr:col>
      <xdr:colOff>746760</xdr:colOff>
      <xdr:row>57</xdr:row>
      <xdr:rowOff>75180</xdr:rowOff>
    </xdr:to>
    <xdr:grpSp>
      <xdr:nvGrpSpPr>
        <xdr:cNvPr id="64" name="Groupe 63">
          <a:extLst>
            <a:ext uri="{FF2B5EF4-FFF2-40B4-BE49-F238E27FC236}">
              <a16:creationId xmlns:a16="http://schemas.microsoft.com/office/drawing/2014/main" id="{A8A658EF-975A-4FFE-9449-0896ECAA0079}"/>
            </a:ext>
          </a:extLst>
        </xdr:cNvPr>
        <xdr:cNvGrpSpPr/>
      </xdr:nvGrpSpPr>
      <xdr:grpSpPr>
        <a:xfrm>
          <a:off x="5684520" y="10363200"/>
          <a:ext cx="708660" cy="463800"/>
          <a:chOff x="10180320" y="1714500"/>
          <a:chExt cx="913380" cy="555240"/>
        </a:xfrm>
      </xdr:grpSpPr>
      <xdr:pic>
        <xdr:nvPicPr>
          <xdr:cNvPr id="69" name="Graphique 68" descr="Pièces avec un remplissage uni">
            <a:extLst>
              <a:ext uri="{FF2B5EF4-FFF2-40B4-BE49-F238E27FC236}">
                <a16:creationId xmlns:a16="http://schemas.microsoft.com/office/drawing/2014/main" id="{691BD64B-25B1-1AA9-8EB2-2C5D9E6052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180320" y="1714500"/>
            <a:ext cx="540000" cy="540000"/>
          </a:xfrm>
          <a:prstGeom prst="rect">
            <a:avLst/>
          </a:prstGeom>
        </xdr:spPr>
      </xdr:pic>
      <xdr:pic>
        <xdr:nvPicPr>
          <xdr:cNvPr id="71" name="Graphique 70" descr="Pièces avec un remplissage uni">
            <a:extLst>
              <a:ext uri="{FF2B5EF4-FFF2-40B4-BE49-F238E27FC236}">
                <a16:creationId xmlns:a16="http://schemas.microsoft.com/office/drawing/2014/main" id="{894804A4-EEBB-20D2-31AC-C1FEB65AAF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553700" y="1729740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38100</xdr:colOff>
      <xdr:row>62</xdr:row>
      <xdr:rowOff>152400</xdr:rowOff>
    </xdr:from>
    <xdr:to>
      <xdr:col>7</xdr:col>
      <xdr:colOff>716280</xdr:colOff>
      <xdr:row>65</xdr:row>
      <xdr:rowOff>82800</xdr:rowOff>
    </xdr:to>
    <xdr:grpSp>
      <xdr:nvGrpSpPr>
        <xdr:cNvPr id="72" name="Groupe 71">
          <a:extLst>
            <a:ext uri="{FF2B5EF4-FFF2-40B4-BE49-F238E27FC236}">
              <a16:creationId xmlns:a16="http://schemas.microsoft.com/office/drawing/2014/main" id="{FD944F06-58F2-4CC8-9E34-27F406F020B1}"/>
            </a:ext>
          </a:extLst>
        </xdr:cNvPr>
        <xdr:cNvGrpSpPr/>
      </xdr:nvGrpSpPr>
      <xdr:grpSpPr>
        <a:xfrm>
          <a:off x="5684520" y="11955780"/>
          <a:ext cx="678180" cy="524760"/>
          <a:chOff x="11193780" y="1592580"/>
          <a:chExt cx="791460" cy="639060"/>
        </a:xfrm>
      </xdr:grpSpPr>
      <xdr:pic>
        <xdr:nvPicPr>
          <xdr:cNvPr id="79" name="Graphique 78" descr="Argent avec un remplissage uni">
            <a:extLst>
              <a:ext uri="{FF2B5EF4-FFF2-40B4-BE49-F238E27FC236}">
                <a16:creationId xmlns:a16="http://schemas.microsoft.com/office/drawing/2014/main" id="{FA045230-3592-E522-8DBE-542C1C053C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193780" y="1592580"/>
            <a:ext cx="525780" cy="525780"/>
          </a:xfrm>
          <a:prstGeom prst="rect">
            <a:avLst/>
          </a:prstGeom>
        </xdr:spPr>
      </xdr:pic>
      <xdr:pic>
        <xdr:nvPicPr>
          <xdr:cNvPr id="80" name="Graphique 79" descr="Argent avec un remplissage uni">
            <a:extLst>
              <a:ext uri="{FF2B5EF4-FFF2-40B4-BE49-F238E27FC236}">
                <a16:creationId xmlns:a16="http://schemas.microsoft.com/office/drawing/2014/main" id="{B96A3561-B3CB-CE76-39CF-9F3BD93C16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1445240" y="1691640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480060</xdr:colOff>
      <xdr:row>66</xdr:row>
      <xdr:rowOff>121920</xdr:rowOff>
    </xdr:from>
    <xdr:to>
      <xdr:col>8</xdr:col>
      <xdr:colOff>396240</xdr:colOff>
      <xdr:row>68</xdr:row>
      <xdr:rowOff>174240</xdr:rowOff>
    </xdr:to>
    <xdr:grpSp>
      <xdr:nvGrpSpPr>
        <xdr:cNvPr id="84" name="Groupe 83">
          <a:extLst>
            <a:ext uri="{FF2B5EF4-FFF2-40B4-BE49-F238E27FC236}">
              <a16:creationId xmlns:a16="http://schemas.microsoft.com/office/drawing/2014/main" id="{00877DDF-C02D-4F7A-96FE-25BE1874CB74}"/>
            </a:ext>
          </a:extLst>
        </xdr:cNvPr>
        <xdr:cNvGrpSpPr/>
      </xdr:nvGrpSpPr>
      <xdr:grpSpPr>
        <a:xfrm>
          <a:off x="6126480" y="12748260"/>
          <a:ext cx="708660" cy="463800"/>
          <a:chOff x="10180320" y="1714500"/>
          <a:chExt cx="913380" cy="555240"/>
        </a:xfrm>
      </xdr:grpSpPr>
      <xdr:pic>
        <xdr:nvPicPr>
          <xdr:cNvPr id="85" name="Graphique 84" descr="Pièces avec un remplissage uni">
            <a:extLst>
              <a:ext uri="{FF2B5EF4-FFF2-40B4-BE49-F238E27FC236}">
                <a16:creationId xmlns:a16="http://schemas.microsoft.com/office/drawing/2014/main" id="{E5C57725-60A5-CB4B-DAD6-8418C100FE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180320" y="1714500"/>
            <a:ext cx="540000" cy="540000"/>
          </a:xfrm>
          <a:prstGeom prst="rect">
            <a:avLst/>
          </a:prstGeom>
        </xdr:spPr>
      </xdr:pic>
      <xdr:pic>
        <xdr:nvPicPr>
          <xdr:cNvPr id="86" name="Graphique 85" descr="Pièces avec un remplissage uni">
            <a:extLst>
              <a:ext uri="{FF2B5EF4-FFF2-40B4-BE49-F238E27FC236}">
                <a16:creationId xmlns:a16="http://schemas.microsoft.com/office/drawing/2014/main" id="{B244FC00-3A8B-F42A-018B-C80A02ADB7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0553700" y="1729740"/>
            <a:ext cx="540000" cy="540000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457200</xdr:colOff>
      <xdr:row>66</xdr:row>
      <xdr:rowOff>53340</xdr:rowOff>
    </xdr:from>
    <xdr:to>
      <xdr:col>7</xdr:col>
      <xdr:colOff>204720</xdr:colOff>
      <xdr:row>68</xdr:row>
      <xdr:rowOff>181860</xdr:rowOff>
    </xdr:to>
    <xdr:pic>
      <xdr:nvPicPr>
        <xdr:cNvPr id="88" name="Graphique 87" descr="Argent avec un remplissage uni">
          <a:extLst>
            <a:ext uri="{FF2B5EF4-FFF2-40B4-BE49-F238E27FC236}">
              <a16:creationId xmlns:a16="http://schemas.microsoft.com/office/drawing/2014/main" id="{4DDB39DE-DD92-4BEF-813D-26BE9A7F5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311140" y="12679680"/>
          <a:ext cx="540000" cy="54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64770</xdr:rowOff>
    </xdr:from>
    <xdr:to>
      <xdr:col>7</xdr:col>
      <xdr:colOff>1181100</xdr:colOff>
      <xdr:row>16</xdr:row>
      <xdr:rowOff>64770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1066800</xdr:colOff>
      <xdr:row>0</xdr:row>
      <xdr:rowOff>95250</xdr:rowOff>
    </xdr:from>
    <xdr:to>
      <xdr:col>13</xdr:col>
      <xdr:colOff>457200</xdr:colOff>
      <xdr:row>15</xdr:row>
      <xdr:rowOff>95250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594360</xdr:colOff>
      <xdr:row>27</xdr:row>
      <xdr:rowOff>148590</xdr:rowOff>
    </xdr:from>
    <xdr:to>
      <xdr:col>7</xdr:col>
      <xdr:colOff>152400</xdr:colOff>
      <xdr:row>42</xdr:row>
      <xdr:rowOff>148590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594360</xdr:colOff>
      <xdr:row>12</xdr:row>
      <xdr:rowOff>19050</xdr:rowOff>
    </xdr:from>
    <xdr:to>
      <xdr:col>7</xdr:col>
      <xdr:colOff>152400</xdr:colOff>
      <xdr:row>27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876300</xdr:colOff>
      <xdr:row>18</xdr:row>
      <xdr:rowOff>11430</xdr:rowOff>
    </xdr:from>
    <xdr:to>
      <xdr:col>13</xdr:col>
      <xdr:colOff>266700</xdr:colOff>
      <xdr:row>33</xdr:row>
      <xdr:rowOff>11430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525780</xdr:colOff>
      <xdr:row>18</xdr:row>
      <xdr:rowOff>118110</xdr:rowOff>
    </xdr:from>
    <xdr:to>
      <xdr:col>12</xdr:col>
      <xdr:colOff>708660</xdr:colOff>
      <xdr:row>33</xdr:row>
      <xdr:rowOff>118110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10</xdr:row>
      <xdr:rowOff>110490</xdr:rowOff>
    </xdr:from>
    <xdr:to>
      <xdr:col>11</xdr:col>
      <xdr:colOff>274320</xdr:colOff>
      <xdr:row>27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63500</xdr:rowOff>
    </xdr:from>
    <xdr:to>
      <xdr:col>12</xdr:col>
      <xdr:colOff>171450</xdr:colOff>
      <xdr:row>22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21</xdr:row>
      <xdr:rowOff>120650</xdr:rowOff>
    </xdr:from>
    <xdr:to>
      <xdr:col>14</xdr:col>
      <xdr:colOff>177800</xdr:colOff>
      <xdr:row>36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8A318E-3BF1-D0D5-9CFB-A8AA87B2A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0.92639</cdr:x>
      <cdr:y>0.39583</cdr:y>
    </cdr:from>
    <cdr:to>
      <cdr:x>1</cdr:x>
      <cdr:y>0.48611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A8A15D4C-CA9E-CF70-98B7-F24527C94BF9}"/>
            </a:ext>
          </a:extLst>
        </cdr:cNvPr>
        <cdr:cNvSpPr txBox="1"/>
      </cdr:nvSpPr>
      <cdr:spPr>
        <a:xfrm xmlns:a="http://schemas.openxmlformats.org/drawingml/2006/main">
          <a:off x="4235450" y="1085850"/>
          <a:ext cx="3365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000" b="1"/>
            <a:t>19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121920</xdr:rowOff>
    </xdr:from>
    <xdr:to>
      <xdr:col>13</xdr:col>
      <xdr:colOff>480060</xdr:colOff>
      <xdr:row>23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23</xdr:row>
      <xdr:rowOff>114300</xdr:rowOff>
    </xdr:from>
    <xdr:to>
      <xdr:col>15</xdr:col>
      <xdr:colOff>647700</xdr:colOff>
      <xdr:row>43</xdr:row>
      <xdr:rowOff>22860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F21D465-D7C5-8BF6-6B70-AB72DBB1F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30480</xdr:rowOff>
    </xdr:from>
    <xdr:to>
      <xdr:col>15</xdr:col>
      <xdr:colOff>556260</xdr:colOff>
      <xdr:row>19</xdr:row>
      <xdr:rowOff>156210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</xdr:colOff>
      <xdr:row>20</xdr:row>
      <xdr:rowOff>45720</xdr:rowOff>
    </xdr:from>
    <xdr:to>
      <xdr:col>16</xdr:col>
      <xdr:colOff>0</xdr:colOff>
      <xdr:row>40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8C5ABE4-DCD7-12FD-DE21-86849099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792480</xdr:colOff>
      <xdr:row>2</xdr:row>
      <xdr:rowOff>175260</xdr:rowOff>
    </xdr:from>
    <xdr:to>
      <xdr:col>11</xdr:col>
      <xdr:colOff>830580</xdr:colOff>
      <xdr:row>7</xdr:row>
      <xdr:rowOff>129540</xdr:rowOff>
    </xdr:to>
    <xdr:pic>
      <xdr:nvPicPr>
        <xdr:cNvPr id="3" name="Graphique 2" descr="Profil mâle avec un remplissage uni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55480" y="5410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175260</xdr:rowOff>
    </xdr:from>
    <xdr:to>
      <xdr:col>5</xdr:col>
      <xdr:colOff>76200</xdr:colOff>
      <xdr:row>7</xdr:row>
      <xdr:rowOff>129540</xdr:rowOff>
    </xdr:to>
    <xdr:pic>
      <xdr:nvPicPr>
        <xdr:cNvPr id="4" name="Graphique 3" descr="Profil femelle avec un remplissage uni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43300" y="54102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868680</xdr:colOff>
      <xdr:row>13</xdr:row>
      <xdr:rowOff>7620</xdr:rowOff>
    </xdr:from>
    <xdr:to>
      <xdr:col>7</xdr:col>
      <xdr:colOff>15240</xdr:colOff>
      <xdr:row>28</xdr:row>
      <xdr:rowOff>160020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777240</xdr:colOff>
      <xdr:row>117</xdr:row>
      <xdr:rowOff>15240</xdr:rowOff>
    </xdr:from>
    <xdr:to>
      <xdr:col>5</xdr:col>
      <xdr:colOff>777240</xdr:colOff>
      <xdr:row>133</xdr:row>
      <xdr:rowOff>167639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861060</xdr:colOff>
      <xdr:row>140</xdr:row>
      <xdr:rowOff>22860</xdr:rowOff>
    </xdr:from>
    <xdr:to>
      <xdr:col>5</xdr:col>
      <xdr:colOff>853440</xdr:colOff>
      <xdr:row>157</xdr:row>
      <xdr:rowOff>160020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83820</xdr:colOff>
      <xdr:row>13</xdr:row>
      <xdr:rowOff>53340</xdr:rowOff>
    </xdr:from>
    <xdr:to>
      <xdr:col>15</xdr:col>
      <xdr:colOff>114300</xdr:colOff>
      <xdr:row>29</xdr:row>
      <xdr:rowOff>15240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15240</xdr:colOff>
      <xdr:row>117</xdr:row>
      <xdr:rowOff>15240</xdr:rowOff>
    </xdr:from>
    <xdr:to>
      <xdr:col>14</xdr:col>
      <xdr:colOff>7620</xdr:colOff>
      <xdr:row>134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822960</xdr:colOff>
      <xdr:row>141</xdr:row>
      <xdr:rowOff>114300</xdr:rowOff>
    </xdr:from>
    <xdr:to>
      <xdr:col>13</xdr:col>
      <xdr:colOff>838200</xdr:colOff>
      <xdr:row>158</xdr:row>
      <xdr:rowOff>167640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297180</xdr:colOff>
      <xdr:row>17</xdr:row>
      <xdr:rowOff>160020</xdr:rowOff>
    </xdr:from>
    <xdr:to>
      <xdr:col>2</xdr:col>
      <xdr:colOff>510540</xdr:colOff>
      <xdr:row>19</xdr:row>
      <xdr:rowOff>106680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D2AE9283-0A85-0570-0437-5E172954C73C}"/>
            </a:ext>
          </a:extLst>
        </xdr:cNvPr>
        <xdr:cNvSpPr txBox="1"/>
      </xdr:nvSpPr>
      <xdr:spPr>
        <a:xfrm>
          <a:off x="2049780" y="3406140"/>
          <a:ext cx="21336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1"/>
              </a:solidFill>
            </a:rPr>
            <a:t>A</a:t>
          </a:r>
        </a:p>
      </xdr:txBody>
    </xdr:sp>
    <xdr:clientData/>
  </xdr:twoCellAnchor>
  <xdr:twoCellAnchor>
    <xdr:from>
      <xdr:col>9</xdr:col>
      <xdr:colOff>800100</xdr:colOff>
      <xdr:row>21</xdr:row>
      <xdr:rowOff>45720</xdr:rowOff>
    </xdr:from>
    <xdr:to>
      <xdr:col>10</xdr:col>
      <xdr:colOff>853440</xdr:colOff>
      <xdr:row>25</xdr:row>
      <xdr:rowOff>114300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7990B413-947A-CD50-09E7-049ED35EB92E}"/>
            </a:ext>
          </a:extLst>
        </xdr:cNvPr>
        <xdr:cNvSpPr/>
      </xdr:nvSpPr>
      <xdr:spPr>
        <a:xfrm>
          <a:off x="8686800" y="4023360"/>
          <a:ext cx="929640" cy="80010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1</xdr:col>
      <xdr:colOff>175260</xdr:colOff>
      <xdr:row>120</xdr:row>
      <xdr:rowOff>38100</xdr:rowOff>
    </xdr:from>
    <xdr:to>
      <xdr:col>3</xdr:col>
      <xdr:colOff>228600</xdr:colOff>
      <xdr:row>128</xdr:row>
      <xdr:rowOff>121920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86562F85-651B-743D-5FBD-E12BC70D9A65}"/>
            </a:ext>
          </a:extLst>
        </xdr:cNvPr>
        <xdr:cNvSpPr/>
      </xdr:nvSpPr>
      <xdr:spPr>
        <a:xfrm>
          <a:off x="1927860" y="8252460"/>
          <a:ext cx="1805940" cy="154686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320040</xdr:colOff>
      <xdr:row>148</xdr:row>
      <xdr:rowOff>53340</xdr:rowOff>
    </xdr:from>
    <xdr:to>
      <xdr:col>5</xdr:col>
      <xdr:colOff>106680</xdr:colOff>
      <xdr:row>151</xdr:row>
      <xdr:rowOff>162562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0B3D98A6-A1BF-1083-7829-4DEB6D2FC6DF}"/>
            </a:ext>
          </a:extLst>
        </xdr:cNvPr>
        <xdr:cNvSpPr/>
      </xdr:nvSpPr>
      <xdr:spPr>
        <a:xfrm>
          <a:off x="4701540" y="13388340"/>
          <a:ext cx="662940" cy="657862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fr-FR" sz="1100"/>
        </a:p>
      </xdr:txBody>
    </xdr:sp>
    <xdr:clientData/>
  </xdr:twoCellAnchor>
  <xdr:twoCellAnchor>
    <xdr:from>
      <xdr:col>1</xdr:col>
      <xdr:colOff>571500</xdr:colOff>
      <xdr:row>144</xdr:row>
      <xdr:rowOff>175260</xdr:rowOff>
    </xdr:from>
    <xdr:to>
      <xdr:col>2</xdr:col>
      <xdr:colOff>502920</xdr:colOff>
      <xdr:row>154</xdr:row>
      <xdr:rowOff>53340</xdr:rowOff>
    </xdr:to>
    <xdr:sp macro="" textlink="">
      <xdr:nvSpPr>
        <xdr:cNvPr id="17" name="Ellipse 16">
          <a:extLst>
            <a:ext uri="{FF2B5EF4-FFF2-40B4-BE49-F238E27FC236}">
              <a16:creationId xmlns:a16="http://schemas.microsoft.com/office/drawing/2014/main" id="{D0CE2790-6E15-4543-A459-12B49574E6B6}"/>
            </a:ext>
          </a:extLst>
        </xdr:cNvPr>
        <xdr:cNvSpPr/>
      </xdr:nvSpPr>
      <xdr:spPr>
        <a:xfrm>
          <a:off x="2324100" y="12778740"/>
          <a:ext cx="807720" cy="170688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fr-FR" sz="1100"/>
        </a:p>
      </xdr:txBody>
    </xdr:sp>
    <xdr:clientData/>
  </xdr:twoCellAnchor>
  <xdr:twoCellAnchor>
    <xdr:from>
      <xdr:col>2</xdr:col>
      <xdr:colOff>403860</xdr:colOff>
      <xdr:row>143</xdr:row>
      <xdr:rowOff>83820</xdr:rowOff>
    </xdr:from>
    <xdr:to>
      <xdr:col>4</xdr:col>
      <xdr:colOff>266700</xdr:colOff>
      <xdr:row>153</xdr:row>
      <xdr:rowOff>175260</xdr:rowOff>
    </xdr:to>
    <xdr:sp macro="" textlink="">
      <xdr:nvSpPr>
        <xdr:cNvPr id="18" name="Ellipse 17">
          <a:extLst>
            <a:ext uri="{FF2B5EF4-FFF2-40B4-BE49-F238E27FC236}">
              <a16:creationId xmlns:a16="http://schemas.microsoft.com/office/drawing/2014/main" id="{05D504A1-5739-4362-9F54-9B5D20270260}"/>
            </a:ext>
          </a:extLst>
        </xdr:cNvPr>
        <xdr:cNvSpPr/>
      </xdr:nvSpPr>
      <xdr:spPr>
        <a:xfrm>
          <a:off x="3032760" y="12504420"/>
          <a:ext cx="1615440" cy="1920240"/>
        </a:xfrm>
        <a:prstGeom prst="ellipse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fr-FR" sz="1100"/>
        </a:p>
      </xdr:txBody>
    </xdr:sp>
    <xdr:clientData/>
  </xdr:twoCellAnchor>
  <xdr:twoCellAnchor>
    <xdr:from>
      <xdr:col>1</xdr:col>
      <xdr:colOff>822960</xdr:colOff>
      <xdr:row>146</xdr:row>
      <xdr:rowOff>30480</xdr:rowOff>
    </xdr:from>
    <xdr:to>
      <xdr:col>2</xdr:col>
      <xdr:colOff>144780</xdr:colOff>
      <xdr:row>147</xdr:row>
      <xdr:rowOff>91440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F7CF5620-AC97-2275-5A28-58B5BBC7D7FA}"/>
            </a:ext>
          </a:extLst>
        </xdr:cNvPr>
        <xdr:cNvSpPr txBox="1"/>
      </xdr:nvSpPr>
      <xdr:spPr>
        <a:xfrm>
          <a:off x="2575560" y="1299972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tx2"/>
              </a:solidFill>
            </a:rPr>
            <a:t>A</a:t>
          </a:r>
        </a:p>
      </xdr:txBody>
    </xdr:sp>
    <xdr:clientData/>
  </xdr:twoCellAnchor>
  <xdr:twoCellAnchor>
    <xdr:from>
      <xdr:col>3</xdr:col>
      <xdr:colOff>502920</xdr:colOff>
      <xdr:row>145</xdr:row>
      <xdr:rowOff>91440</xdr:rowOff>
    </xdr:from>
    <xdr:to>
      <xdr:col>3</xdr:col>
      <xdr:colOff>701040</xdr:colOff>
      <xdr:row>146</xdr:row>
      <xdr:rowOff>152400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B857AFD0-07CC-4441-BDEC-4A409CE6D5C5}"/>
            </a:ext>
          </a:extLst>
        </xdr:cNvPr>
        <xdr:cNvSpPr txBox="1"/>
      </xdr:nvSpPr>
      <xdr:spPr>
        <a:xfrm>
          <a:off x="4008120" y="1287780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tx2"/>
              </a:solidFill>
            </a:rPr>
            <a:t>B</a:t>
          </a:r>
        </a:p>
      </xdr:txBody>
    </xdr:sp>
    <xdr:clientData/>
  </xdr:twoCellAnchor>
  <xdr:twoCellAnchor>
    <xdr:from>
      <xdr:col>9</xdr:col>
      <xdr:colOff>464820</xdr:colOff>
      <xdr:row>120</xdr:row>
      <xdr:rowOff>45720</xdr:rowOff>
    </xdr:from>
    <xdr:to>
      <xdr:col>11</xdr:col>
      <xdr:colOff>457200</xdr:colOff>
      <xdr:row>127</xdr:row>
      <xdr:rowOff>167640</xdr:rowOff>
    </xdr:to>
    <xdr:sp macro="" textlink="">
      <xdr:nvSpPr>
        <xdr:cNvPr id="29" name="Ellipse 28">
          <a:extLst>
            <a:ext uri="{FF2B5EF4-FFF2-40B4-BE49-F238E27FC236}">
              <a16:creationId xmlns:a16="http://schemas.microsoft.com/office/drawing/2014/main" id="{C6E395DD-1891-1160-B4B4-E17E1B91BE67}"/>
            </a:ext>
          </a:extLst>
        </xdr:cNvPr>
        <xdr:cNvSpPr/>
      </xdr:nvSpPr>
      <xdr:spPr>
        <a:xfrm>
          <a:off x="9227820" y="8260080"/>
          <a:ext cx="1744980" cy="140208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11</xdr:col>
      <xdr:colOff>365760</xdr:colOff>
      <xdr:row>124</xdr:row>
      <xdr:rowOff>76200</xdr:rowOff>
    </xdr:from>
    <xdr:to>
      <xdr:col>13</xdr:col>
      <xdr:colOff>213360</xdr:colOff>
      <xdr:row>128</xdr:row>
      <xdr:rowOff>121920</xdr:rowOff>
    </xdr:to>
    <xdr:sp macro="" textlink="">
      <xdr:nvSpPr>
        <xdr:cNvPr id="30" name="Ellipse 29">
          <a:extLst>
            <a:ext uri="{FF2B5EF4-FFF2-40B4-BE49-F238E27FC236}">
              <a16:creationId xmlns:a16="http://schemas.microsoft.com/office/drawing/2014/main" id="{1922CC1F-E2EB-44C4-A5C8-EDC84EBAA442}"/>
            </a:ext>
          </a:extLst>
        </xdr:cNvPr>
        <xdr:cNvSpPr/>
      </xdr:nvSpPr>
      <xdr:spPr>
        <a:xfrm>
          <a:off x="10881360" y="9022080"/>
          <a:ext cx="1600200" cy="77724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9</xdr:col>
      <xdr:colOff>762000</xdr:colOff>
      <xdr:row>128</xdr:row>
      <xdr:rowOff>175260</xdr:rowOff>
    </xdr:from>
    <xdr:to>
      <xdr:col>13</xdr:col>
      <xdr:colOff>281940</xdr:colOff>
      <xdr:row>131</xdr:row>
      <xdr:rowOff>15240</xdr:rowOff>
    </xdr:to>
    <xdr:sp macro="" textlink="">
      <xdr:nvSpPr>
        <xdr:cNvPr id="31" name="Ellipse 30">
          <a:extLst>
            <a:ext uri="{FF2B5EF4-FFF2-40B4-BE49-F238E27FC236}">
              <a16:creationId xmlns:a16="http://schemas.microsoft.com/office/drawing/2014/main" id="{AEC9DABD-3C47-4983-BF1C-6722E50F155D}"/>
            </a:ext>
          </a:extLst>
        </xdr:cNvPr>
        <xdr:cNvSpPr/>
      </xdr:nvSpPr>
      <xdr:spPr>
        <a:xfrm>
          <a:off x="9525000" y="9852660"/>
          <a:ext cx="3025140" cy="38862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12</xdr:col>
      <xdr:colOff>487680</xdr:colOff>
      <xdr:row>149</xdr:row>
      <xdr:rowOff>91440</xdr:rowOff>
    </xdr:from>
    <xdr:to>
      <xdr:col>13</xdr:col>
      <xdr:colOff>281940</xdr:colOff>
      <xdr:row>153</xdr:row>
      <xdr:rowOff>114300</xdr:rowOff>
    </xdr:to>
    <xdr:sp macro="" textlink="">
      <xdr:nvSpPr>
        <xdr:cNvPr id="33" name="Ellipse 32">
          <a:extLst>
            <a:ext uri="{FF2B5EF4-FFF2-40B4-BE49-F238E27FC236}">
              <a16:creationId xmlns:a16="http://schemas.microsoft.com/office/drawing/2014/main" id="{A8276895-1D1C-4431-85DD-9E702DB6BF0B}"/>
            </a:ext>
          </a:extLst>
        </xdr:cNvPr>
        <xdr:cNvSpPr/>
      </xdr:nvSpPr>
      <xdr:spPr>
        <a:xfrm>
          <a:off x="11879580" y="13639800"/>
          <a:ext cx="670560" cy="75438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11</xdr:col>
      <xdr:colOff>662940</xdr:colOff>
      <xdr:row>16</xdr:row>
      <xdr:rowOff>53340</xdr:rowOff>
    </xdr:from>
    <xdr:to>
      <xdr:col>13</xdr:col>
      <xdr:colOff>68580</xdr:colOff>
      <xdr:row>20</xdr:row>
      <xdr:rowOff>175260</xdr:rowOff>
    </xdr:to>
    <xdr:sp macro="" textlink="">
      <xdr:nvSpPr>
        <xdr:cNvPr id="34" name="Ellipse 33">
          <a:extLst>
            <a:ext uri="{FF2B5EF4-FFF2-40B4-BE49-F238E27FC236}">
              <a16:creationId xmlns:a16="http://schemas.microsoft.com/office/drawing/2014/main" id="{C854B901-0974-413D-91FE-810D35CC28D1}"/>
            </a:ext>
          </a:extLst>
        </xdr:cNvPr>
        <xdr:cNvSpPr/>
      </xdr:nvSpPr>
      <xdr:spPr>
        <a:xfrm>
          <a:off x="10302240" y="3116580"/>
          <a:ext cx="1158240" cy="85344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11</xdr:col>
      <xdr:colOff>662940</xdr:colOff>
      <xdr:row>21</xdr:row>
      <xdr:rowOff>160020</xdr:rowOff>
    </xdr:from>
    <xdr:to>
      <xdr:col>12</xdr:col>
      <xdr:colOff>739140</xdr:colOff>
      <xdr:row>26</xdr:row>
      <xdr:rowOff>106680</xdr:rowOff>
    </xdr:to>
    <xdr:sp macro="" textlink="">
      <xdr:nvSpPr>
        <xdr:cNvPr id="35" name="Ellipse 34">
          <a:extLst>
            <a:ext uri="{FF2B5EF4-FFF2-40B4-BE49-F238E27FC236}">
              <a16:creationId xmlns:a16="http://schemas.microsoft.com/office/drawing/2014/main" id="{9B087BDC-19E2-49C5-9A5A-1812A0950E98}"/>
            </a:ext>
          </a:extLst>
        </xdr:cNvPr>
        <xdr:cNvSpPr/>
      </xdr:nvSpPr>
      <xdr:spPr>
        <a:xfrm>
          <a:off x="10302240" y="4137660"/>
          <a:ext cx="952500" cy="87630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10</xdr:col>
      <xdr:colOff>792480</xdr:colOff>
      <xdr:row>19</xdr:row>
      <xdr:rowOff>106680</xdr:rowOff>
    </xdr:from>
    <xdr:to>
      <xdr:col>11</xdr:col>
      <xdr:colOff>769620</xdr:colOff>
      <xdr:row>23</xdr:row>
      <xdr:rowOff>99060</xdr:rowOff>
    </xdr:to>
    <xdr:sp macro="" textlink="">
      <xdr:nvSpPr>
        <xdr:cNvPr id="36" name="Ellipse 35">
          <a:extLst>
            <a:ext uri="{FF2B5EF4-FFF2-40B4-BE49-F238E27FC236}">
              <a16:creationId xmlns:a16="http://schemas.microsoft.com/office/drawing/2014/main" id="{492D0D12-BC1D-4186-8B45-BD0B7ED5ADCB}"/>
            </a:ext>
          </a:extLst>
        </xdr:cNvPr>
        <xdr:cNvSpPr/>
      </xdr:nvSpPr>
      <xdr:spPr>
        <a:xfrm>
          <a:off x="9555480" y="3718560"/>
          <a:ext cx="853440" cy="72390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9</xdr:col>
      <xdr:colOff>480060</xdr:colOff>
      <xdr:row>147</xdr:row>
      <xdr:rowOff>83820</xdr:rowOff>
    </xdr:from>
    <xdr:to>
      <xdr:col>10</xdr:col>
      <xdr:colOff>182880</xdr:colOff>
      <xdr:row>156</xdr:row>
      <xdr:rowOff>68580</xdr:rowOff>
    </xdr:to>
    <xdr:sp macro="" textlink="">
      <xdr:nvSpPr>
        <xdr:cNvPr id="37" name="Ellipse 36">
          <a:extLst>
            <a:ext uri="{FF2B5EF4-FFF2-40B4-BE49-F238E27FC236}">
              <a16:creationId xmlns:a16="http://schemas.microsoft.com/office/drawing/2014/main" id="{6E20C5F7-E780-4C85-A0CA-079B136E3CDC}"/>
            </a:ext>
          </a:extLst>
        </xdr:cNvPr>
        <xdr:cNvSpPr/>
      </xdr:nvSpPr>
      <xdr:spPr>
        <a:xfrm>
          <a:off x="9243060" y="13266420"/>
          <a:ext cx="579120" cy="1630680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10</xdr:col>
      <xdr:colOff>137160</xdr:colOff>
      <xdr:row>144</xdr:row>
      <xdr:rowOff>129540</xdr:rowOff>
    </xdr:from>
    <xdr:to>
      <xdr:col>11</xdr:col>
      <xdr:colOff>126454</xdr:colOff>
      <xdr:row>156</xdr:row>
      <xdr:rowOff>54958</xdr:rowOff>
    </xdr:to>
    <xdr:sp macro="" textlink="">
      <xdr:nvSpPr>
        <xdr:cNvPr id="38" name="Ellipse 37">
          <a:extLst>
            <a:ext uri="{FF2B5EF4-FFF2-40B4-BE49-F238E27FC236}">
              <a16:creationId xmlns:a16="http://schemas.microsoft.com/office/drawing/2014/main" id="{F79E0168-944F-4B3C-A66B-D28720C423E3}"/>
            </a:ext>
          </a:extLst>
        </xdr:cNvPr>
        <xdr:cNvSpPr/>
      </xdr:nvSpPr>
      <xdr:spPr>
        <a:xfrm>
          <a:off x="9776460" y="12763500"/>
          <a:ext cx="865594" cy="2119978"/>
        </a:xfrm>
        <a:prstGeom prst="ellipse">
          <a:avLst/>
        </a:prstGeom>
        <a:noFill/>
        <a:ln>
          <a:solidFill>
            <a:schemeClr val="accent1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fr-FR">
            <a:noFill/>
          </a:endParaRPr>
        </a:p>
      </xdr:txBody>
    </xdr:sp>
    <xdr:clientData/>
  </xdr:twoCellAnchor>
  <xdr:twoCellAnchor>
    <xdr:from>
      <xdr:col>9</xdr:col>
      <xdr:colOff>731520</xdr:colOff>
      <xdr:row>148</xdr:row>
      <xdr:rowOff>91440</xdr:rowOff>
    </xdr:from>
    <xdr:to>
      <xdr:col>10</xdr:col>
      <xdr:colOff>53340</xdr:colOff>
      <xdr:row>149</xdr:row>
      <xdr:rowOff>152400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1BCA962F-5448-402E-A255-241D51065381}"/>
            </a:ext>
          </a:extLst>
        </xdr:cNvPr>
        <xdr:cNvSpPr txBox="1"/>
      </xdr:nvSpPr>
      <xdr:spPr>
        <a:xfrm>
          <a:off x="9494520" y="1345692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A</a:t>
          </a:r>
        </a:p>
      </xdr:txBody>
    </xdr:sp>
    <xdr:clientData/>
  </xdr:twoCellAnchor>
  <xdr:twoCellAnchor>
    <xdr:from>
      <xdr:col>11</xdr:col>
      <xdr:colOff>91440</xdr:colOff>
      <xdr:row>144</xdr:row>
      <xdr:rowOff>15240</xdr:rowOff>
    </xdr:from>
    <xdr:to>
      <xdr:col>11</xdr:col>
      <xdr:colOff>289560</xdr:colOff>
      <xdr:row>145</xdr:row>
      <xdr:rowOff>76200</xdr:rowOff>
    </xdr:to>
    <xdr:sp macro="" textlink="">
      <xdr:nvSpPr>
        <xdr:cNvPr id="42" name="ZoneTexte 41">
          <a:extLst>
            <a:ext uri="{FF2B5EF4-FFF2-40B4-BE49-F238E27FC236}">
              <a16:creationId xmlns:a16="http://schemas.microsoft.com/office/drawing/2014/main" id="{350B4AA8-3A28-4ACA-8AA0-728EE528E3AF}"/>
            </a:ext>
          </a:extLst>
        </xdr:cNvPr>
        <xdr:cNvSpPr txBox="1"/>
      </xdr:nvSpPr>
      <xdr:spPr>
        <a:xfrm>
          <a:off x="10607040" y="1264920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B</a:t>
          </a:r>
        </a:p>
      </xdr:txBody>
    </xdr:sp>
    <xdr:clientData/>
  </xdr:twoCellAnchor>
  <xdr:twoCellAnchor>
    <xdr:from>
      <xdr:col>9</xdr:col>
      <xdr:colOff>594360</xdr:colOff>
      <xdr:row>123</xdr:row>
      <xdr:rowOff>68580</xdr:rowOff>
    </xdr:from>
    <xdr:to>
      <xdr:col>9</xdr:col>
      <xdr:colOff>792480</xdr:colOff>
      <xdr:row>124</xdr:row>
      <xdr:rowOff>129540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1A459F49-9ED1-4356-AB14-2A45564141A5}"/>
            </a:ext>
          </a:extLst>
        </xdr:cNvPr>
        <xdr:cNvSpPr txBox="1"/>
      </xdr:nvSpPr>
      <xdr:spPr>
        <a:xfrm>
          <a:off x="9357360" y="883158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A</a:t>
          </a:r>
        </a:p>
      </xdr:txBody>
    </xdr:sp>
    <xdr:clientData/>
  </xdr:twoCellAnchor>
  <xdr:twoCellAnchor>
    <xdr:from>
      <xdr:col>11</xdr:col>
      <xdr:colOff>853440</xdr:colOff>
      <xdr:row>124</xdr:row>
      <xdr:rowOff>30480</xdr:rowOff>
    </xdr:from>
    <xdr:to>
      <xdr:col>12</xdr:col>
      <xdr:colOff>175260</xdr:colOff>
      <xdr:row>125</xdr:row>
      <xdr:rowOff>91440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2948793A-8A57-414B-94AF-6B3FBD35C447}"/>
            </a:ext>
          </a:extLst>
        </xdr:cNvPr>
        <xdr:cNvSpPr txBox="1"/>
      </xdr:nvSpPr>
      <xdr:spPr>
        <a:xfrm>
          <a:off x="11369040" y="897636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B</a:t>
          </a:r>
        </a:p>
      </xdr:txBody>
    </xdr:sp>
    <xdr:clientData/>
  </xdr:twoCellAnchor>
  <xdr:twoCellAnchor>
    <xdr:from>
      <xdr:col>10</xdr:col>
      <xdr:colOff>320040</xdr:colOff>
      <xdr:row>129</xdr:row>
      <xdr:rowOff>53340</xdr:rowOff>
    </xdr:from>
    <xdr:to>
      <xdr:col>10</xdr:col>
      <xdr:colOff>518160</xdr:colOff>
      <xdr:row>130</xdr:row>
      <xdr:rowOff>114300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C863D56B-7249-4A0D-ADC0-BF8D19791318}"/>
            </a:ext>
          </a:extLst>
        </xdr:cNvPr>
        <xdr:cNvSpPr txBox="1"/>
      </xdr:nvSpPr>
      <xdr:spPr>
        <a:xfrm>
          <a:off x="9959340" y="991362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C</a:t>
          </a:r>
        </a:p>
      </xdr:txBody>
    </xdr:sp>
    <xdr:clientData/>
  </xdr:twoCellAnchor>
  <xdr:twoCellAnchor>
    <xdr:from>
      <xdr:col>10</xdr:col>
      <xdr:colOff>60960</xdr:colOff>
      <xdr:row>22</xdr:row>
      <xdr:rowOff>129540</xdr:rowOff>
    </xdr:from>
    <xdr:to>
      <xdr:col>10</xdr:col>
      <xdr:colOff>259080</xdr:colOff>
      <xdr:row>24</xdr:row>
      <xdr:rowOff>7620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6B70503E-F05F-4D65-8269-5FA6AF0179A0}"/>
            </a:ext>
          </a:extLst>
        </xdr:cNvPr>
        <xdr:cNvSpPr txBox="1"/>
      </xdr:nvSpPr>
      <xdr:spPr>
        <a:xfrm>
          <a:off x="8823960" y="429006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B</a:t>
          </a:r>
        </a:p>
      </xdr:txBody>
    </xdr:sp>
    <xdr:clientData/>
  </xdr:twoCellAnchor>
  <xdr:twoCellAnchor>
    <xdr:from>
      <xdr:col>10</xdr:col>
      <xdr:colOff>632460</xdr:colOff>
      <xdr:row>18</xdr:row>
      <xdr:rowOff>76200</xdr:rowOff>
    </xdr:from>
    <xdr:to>
      <xdr:col>10</xdr:col>
      <xdr:colOff>830580</xdr:colOff>
      <xdr:row>19</xdr:row>
      <xdr:rowOff>137160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933A671-C6F7-4402-A62D-73F7D909B1D7}"/>
            </a:ext>
          </a:extLst>
        </xdr:cNvPr>
        <xdr:cNvSpPr txBox="1"/>
      </xdr:nvSpPr>
      <xdr:spPr>
        <a:xfrm>
          <a:off x="9395460" y="350520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A</a:t>
          </a:r>
        </a:p>
      </xdr:txBody>
    </xdr:sp>
    <xdr:clientData/>
  </xdr:twoCellAnchor>
  <xdr:twoCellAnchor>
    <xdr:from>
      <xdr:col>12</xdr:col>
      <xdr:colOff>411480</xdr:colOff>
      <xdr:row>22</xdr:row>
      <xdr:rowOff>121920</xdr:rowOff>
    </xdr:from>
    <xdr:to>
      <xdr:col>12</xdr:col>
      <xdr:colOff>609600</xdr:colOff>
      <xdr:row>24</xdr:row>
      <xdr:rowOff>0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9E73D959-7050-4B53-B148-C240F266281E}"/>
            </a:ext>
          </a:extLst>
        </xdr:cNvPr>
        <xdr:cNvSpPr txBox="1"/>
      </xdr:nvSpPr>
      <xdr:spPr>
        <a:xfrm>
          <a:off x="10927080" y="4282440"/>
          <a:ext cx="198120" cy="2438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 b="1">
              <a:solidFill>
                <a:schemeClr val="accent5">
                  <a:lumMod val="60000"/>
                  <a:lumOff val="40000"/>
                </a:schemeClr>
              </a:solidFill>
            </a:rPr>
            <a:t>E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0.14932</cdr:x>
      <cdr:y>0.2641</cdr:y>
    </cdr:from>
    <cdr:to>
      <cdr:x>0.84029</cdr:x>
      <cdr:y>0.82198</cdr:y>
    </cdr:to>
    <cdr:grpSp>
      <cdr:nvGrpSpPr>
        <cdr:cNvPr id="8" name="Groupe 7">
          <a:extLst xmlns:a="http://schemas.openxmlformats.org/drawingml/2006/main">
            <a:ext uri="{FF2B5EF4-FFF2-40B4-BE49-F238E27FC236}">
              <a16:creationId xmlns:a16="http://schemas.microsoft.com/office/drawing/2014/main" id="{DB923694-B334-16D9-C8C2-9D11B820C1B0}"/>
            </a:ext>
          </a:extLst>
        </cdr:cNvPr>
        <cdr:cNvGrpSpPr/>
      </cdr:nvGrpSpPr>
      <cdr:grpSpPr>
        <a:xfrm xmlns:a="http://schemas.openxmlformats.org/drawingml/2006/main">
          <a:off x="788508" y="784852"/>
          <a:ext cx="3648778" cy="1657908"/>
          <a:chOff x="759148" y="697726"/>
          <a:chExt cx="2384757" cy="1108052"/>
        </a:xfrm>
      </cdr:grpSpPr>
      <cdr:sp macro="" textlink="">
        <cdr:nvSpPr>
          <cdr:cNvPr id="2" name="Ellipse 1">
            <a:extLst xmlns:a="http://schemas.openxmlformats.org/drawingml/2006/main">
              <a:ext uri="{FF2B5EF4-FFF2-40B4-BE49-F238E27FC236}">
                <a16:creationId xmlns:a16="http://schemas.microsoft.com/office/drawing/2014/main" id="{597FCE24-23A3-A979-6FFD-D5F78BC190F6}"/>
              </a:ext>
            </a:extLst>
          </cdr:cNvPr>
          <cdr:cNvSpPr/>
        </cdr:nvSpPr>
        <cdr:spPr>
          <a:xfrm xmlns:a="http://schemas.openxmlformats.org/drawingml/2006/main">
            <a:off x="780446" y="697726"/>
            <a:ext cx="588580" cy="422700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>
            <a:solidFill>
              <a:schemeClr val="accent1">
                <a:lumMod val="5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fr-FR"/>
          </a:p>
        </cdr:txBody>
      </cdr:sp>
      <cdr:sp macro="" textlink="">
        <cdr:nvSpPr>
          <cdr:cNvPr id="3" name="Ellipse 2">
            <a:extLst xmlns:a="http://schemas.openxmlformats.org/drawingml/2006/main">
              <a:ext uri="{FF2B5EF4-FFF2-40B4-BE49-F238E27FC236}">
                <a16:creationId xmlns:a16="http://schemas.microsoft.com/office/drawing/2014/main" id="{45024626-E1B7-A64C-F559-E021B000DDC5}"/>
              </a:ext>
            </a:extLst>
          </cdr:cNvPr>
          <cdr:cNvSpPr/>
        </cdr:nvSpPr>
        <cdr:spPr>
          <a:xfrm xmlns:a="http://schemas.openxmlformats.org/drawingml/2006/main">
            <a:off x="759148" y="1314214"/>
            <a:ext cx="648244" cy="491564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>
            <a:solidFill>
              <a:schemeClr val="accent1">
                <a:lumMod val="5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/>
          </a:p>
        </cdr:txBody>
      </cdr:sp>
      <cdr:sp macro="" textlink="">
        <cdr:nvSpPr>
          <cdr:cNvPr id="4" name="Ellipse 3">
            <a:extLst xmlns:a="http://schemas.openxmlformats.org/drawingml/2006/main">
              <a:ext uri="{FF2B5EF4-FFF2-40B4-BE49-F238E27FC236}">
                <a16:creationId xmlns:a16="http://schemas.microsoft.com/office/drawing/2014/main" id="{45024626-E1B7-A64C-F559-E021B000DDC5}"/>
              </a:ext>
            </a:extLst>
          </cdr:cNvPr>
          <cdr:cNvSpPr/>
        </cdr:nvSpPr>
        <cdr:spPr>
          <a:xfrm xmlns:a="http://schemas.openxmlformats.org/drawingml/2006/main">
            <a:off x="1274701" y="993106"/>
            <a:ext cx="766957" cy="432885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>
            <a:solidFill>
              <a:schemeClr val="accent1">
                <a:lumMod val="5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/>
          </a:p>
        </cdr:txBody>
      </cdr:sp>
      <cdr:sp macro="" textlink="">
        <cdr:nvSpPr>
          <cdr:cNvPr id="5" name="Ellipse 4">
            <a:extLst xmlns:a="http://schemas.openxmlformats.org/drawingml/2006/main">
              <a:ext uri="{FF2B5EF4-FFF2-40B4-BE49-F238E27FC236}">
                <a16:creationId xmlns:a16="http://schemas.microsoft.com/office/drawing/2014/main" id="{45024626-E1B7-A64C-F559-E021B000DDC5}"/>
              </a:ext>
            </a:extLst>
          </cdr:cNvPr>
          <cdr:cNvSpPr/>
        </cdr:nvSpPr>
        <cdr:spPr>
          <a:xfrm xmlns:a="http://schemas.openxmlformats.org/drawingml/2006/main">
            <a:off x="2003150" y="733596"/>
            <a:ext cx="462761" cy="376643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>
            <a:solidFill>
              <a:schemeClr val="accent1">
                <a:lumMod val="5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/>
          </a:p>
        </cdr:txBody>
      </cdr:sp>
      <cdr:sp macro="" textlink="">
        <cdr:nvSpPr>
          <cdr:cNvPr id="6" name="Ellipse 5">
            <a:extLst xmlns:a="http://schemas.openxmlformats.org/drawingml/2006/main">
              <a:ext uri="{FF2B5EF4-FFF2-40B4-BE49-F238E27FC236}">
                <a16:creationId xmlns:a16="http://schemas.microsoft.com/office/drawing/2014/main" id="{45024626-E1B7-A64C-F559-E021B000DDC5}"/>
              </a:ext>
            </a:extLst>
          </cdr:cNvPr>
          <cdr:cNvSpPr/>
        </cdr:nvSpPr>
        <cdr:spPr>
          <a:xfrm xmlns:a="http://schemas.openxmlformats.org/drawingml/2006/main">
            <a:off x="1916314" y="1330752"/>
            <a:ext cx="533722" cy="433991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>
            <a:solidFill>
              <a:schemeClr val="accent1">
                <a:lumMod val="5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/>
          </a:p>
        </cdr:txBody>
      </cdr:sp>
      <cdr:sp macro="" textlink="">
        <cdr:nvSpPr>
          <cdr:cNvPr id="7" name="Ellipse 6">
            <a:extLst xmlns:a="http://schemas.openxmlformats.org/drawingml/2006/main">
              <a:ext uri="{FF2B5EF4-FFF2-40B4-BE49-F238E27FC236}">
                <a16:creationId xmlns:a16="http://schemas.microsoft.com/office/drawing/2014/main" id="{45024626-E1B7-A64C-F559-E021B000DDC5}"/>
              </a:ext>
            </a:extLst>
          </cdr:cNvPr>
          <cdr:cNvSpPr/>
        </cdr:nvSpPr>
        <cdr:spPr>
          <a:xfrm xmlns:a="http://schemas.openxmlformats.org/drawingml/2006/main">
            <a:off x="2537399" y="704827"/>
            <a:ext cx="606506" cy="507764"/>
          </a:xfrm>
          <a:prstGeom xmlns:a="http://schemas.openxmlformats.org/drawingml/2006/main" prst="ellipse">
            <a:avLst/>
          </a:prstGeom>
          <a:noFill xmlns:a="http://schemas.openxmlformats.org/drawingml/2006/main"/>
          <a:ln xmlns:a="http://schemas.openxmlformats.org/drawingml/2006/main">
            <a:solidFill>
              <a:schemeClr val="accent1">
                <a:lumMod val="5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fr-FR"/>
          </a:p>
        </cdr:txBody>
      </cdr:sp>
    </cdr:grpSp>
  </cdr:relSizeAnchor>
  <cdr:relSizeAnchor xmlns:cdr="http://schemas.openxmlformats.org/drawingml/2006/chartDrawing">
    <cdr:from>
      <cdr:x>0.66411</cdr:x>
      <cdr:y>0.56548</cdr:y>
    </cdr:from>
    <cdr:to>
      <cdr:x>0.87117</cdr:x>
      <cdr:y>0.78274</cdr:y>
    </cdr:to>
    <cdr:sp macro="" textlink="">
      <cdr:nvSpPr>
        <cdr:cNvPr id="9" name="Ellipse 8">
          <a:extLst xmlns:a="http://schemas.openxmlformats.org/drawingml/2006/main">
            <a:ext uri="{FF2B5EF4-FFF2-40B4-BE49-F238E27FC236}">
              <a16:creationId xmlns:a16="http://schemas.microsoft.com/office/drawing/2014/main" id="{45024626-E1B7-A64C-F559-E021B000DDC5}"/>
            </a:ext>
          </a:extLst>
        </cdr:cNvPr>
        <cdr:cNvSpPr/>
      </cdr:nvSpPr>
      <cdr:spPr>
        <a:xfrm xmlns:a="http://schemas.openxmlformats.org/drawingml/2006/main">
          <a:off x="3299460" y="1447800"/>
          <a:ext cx="1028699" cy="556261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0.16933</cdr:x>
      <cdr:y>0.63765</cdr:y>
    </cdr:from>
    <cdr:to>
      <cdr:x>0.20411</cdr:x>
      <cdr:y>0.70379</cdr:y>
    </cdr:to>
    <cdr:sp macro="" textlink="">
      <cdr:nvSpPr>
        <cdr:cNvPr id="42" name="ZoneTexte 41">
          <a:extLst xmlns:a="http://schemas.openxmlformats.org/drawingml/2006/main">
            <a:ext uri="{FF2B5EF4-FFF2-40B4-BE49-F238E27FC236}">
              <a16:creationId xmlns:a16="http://schemas.microsoft.com/office/drawing/2014/main" id="{2E28A8E4-9248-A01B-699D-A939F5945D68}"/>
            </a:ext>
          </a:extLst>
        </cdr:cNvPr>
        <cdr:cNvSpPr txBox="1"/>
      </cdr:nvSpPr>
      <cdr:spPr>
        <a:xfrm xmlns:a="http://schemas.openxmlformats.org/drawingml/2006/main">
          <a:off x="853440" y="1836420"/>
          <a:ext cx="17526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 b="1">
              <a:solidFill>
                <a:schemeClr val="accent1"/>
              </a:solidFill>
            </a:rPr>
            <a:t>B</a:t>
          </a:r>
        </a:p>
      </cdr:txBody>
    </cdr:sp>
  </cdr:relSizeAnchor>
  <cdr:relSizeAnchor xmlns:cdr="http://schemas.openxmlformats.org/drawingml/2006/chartDrawing">
    <cdr:from>
      <cdr:x>0.39007</cdr:x>
      <cdr:y>0.4154</cdr:y>
    </cdr:from>
    <cdr:to>
      <cdr:x>0.43089</cdr:x>
      <cdr:y>0.50271</cdr:y>
    </cdr:to>
    <cdr:sp macro="" textlink="">
      <cdr:nvSpPr>
        <cdr:cNvPr id="43" name="ZoneTexte 42">
          <a:extLst xmlns:a="http://schemas.openxmlformats.org/drawingml/2006/main">
            <a:ext uri="{FF2B5EF4-FFF2-40B4-BE49-F238E27FC236}">
              <a16:creationId xmlns:a16="http://schemas.microsoft.com/office/drawing/2014/main" id="{6D69FF78-64EB-574A-B1DE-4AC07D776C04}"/>
            </a:ext>
          </a:extLst>
        </cdr:cNvPr>
        <cdr:cNvSpPr txBox="1"/>
      </cdr:nvSpPr>
      <cdr:spPr>
        <a:xfrm xmlns:a="http://schemas.openxmlformats.org/drawingml/2006/main">
          <a:off x="1965960" y="1196340"/>
          <a:ext cx="2057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 b="1">
              <a:solidFill>
                <a:schemeClr val="accent1"/>
              </a:solidFill>
            </a:rPr>
            <a:t>C</a:t>
          </a:r>
        </a:p>
      </cdr:txBody>
    </cdr:sp>
  </cdr:relSizeAnchor>
  <cdr:relSizeAnchor xmlns:cdr="http://schemas.openxmlformats.org/drawingml/2006/chartDrawing">
    <cdr:from>
      <cdr:x>0.55968</cdr:x>
      <cdr:y>0.39835</cdr:y>
    </cdr:from>
    <cdr:to>
      <cdr:x>0.61713</cdr:x>
      <cdr:y>0.46979</cdr:y>
    </cdr:to>
    <cdr:sp macro="" textlink="">
      <cdr:nvSpPr>
        <cdr:cNvPr id="44" name="ZoneTexte 43">
          <a:extLst xmlns:a="http://schemas.openxmlformats.org/drawingml/2006/main">
            <a:ext uri="{FF2B5EF4-FFF2-40B4-BE49-F238E27FC236}">
              <a16:creationId xmlns:a16="http://schemas.microsoft.com/office/drawing/2014/main" id="{B872A23E-21F1-8E77-CDAB-129316213CAD}"/>
            </a:ext>
          </a:extLst>
        </cdr:cNvPr>
        <cdr:cNvSpPr txBox="1"/>
      </cdr:nvSpPr>
      <cdr:spPr>
        <a:xfrm xmlns:a="http://schemas.openxmlformats.org/drawingml/2006/main">
          <a:off x="2955469" y="1183805"/>
          <a:ext cx="303374" cy="212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 b="1">
              <a:solidFill>
                <a:schemeClr val="accent1"/>
              </a:solidFill>
            </a:rPr>
            <a:t>D</a:t>
          </a:r>
          <a:endParaRPr lang="fr-FR" sz="11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0.51639</cdr:x>
      <cdr:y>0.64875</cdr:y>
    </cdr:from>
    <cdr:to>
      <cdr:x>0.54663</cdr:x>
      <cdr:y>0.71755</cdr:y>
    </cdr:to>
    <cdr:sp macro="" textlink="">
      <cdr:nvSpPr>
        <cdr:cNvPr id="45" name="ZoneTexte 44">
          <a:extLst xmlns:a="http://schemas.openxmlformats.org/drawingml/2006/main">
            <a:ext uri="{FF2B5EF4-FFF2-40B4-BE49-F238E27FC236}">
              <a16:creationId xmlns:a16="http://schemas.microsoft.com/office/drawing/2014/main" id="{32BAFCF4-E524-0668-47B4-B54DE0A073CE}"/>
            </a:ext>
          </a:extLst>
        </cdr:cNvPr>
        <cdr:cNvSpPr txBox="1"/>
      </cdr:nvSpPr>
      <cdr:spPr>
        <a:xfrm xmlns:a="http://schemas.openxmlformats.org/drawingml/2006/main">
          <a:off x="2726890" y="1927945"/>
          <a:ext cx="159687" cy="204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 b="1">
              <a:solidFill>
                <a:schemeClr val="accent1"/>
              </a:solidFill>
            </a:rPr>
            <a:t>E</a:t>
          </a:r>
          <a:endParaRPr lang="fr-FR" sz="11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0.76502</cdr:x>
      <cdr:y>0.45244</cdr:y>
    </cdr:from>
    <cdr:to>
      <cdr:x>0.79829</cdr:x>
      <cdr:y>0.52123</cdr:y>
    </cdr:to>
    <cdr:sp macro="" textlink="">
      <cdr:nvSpPr>
        <cdr:cNvPr id="46" name="ZoneTexte 45">
          <a:extLst xmlns:a="http://schemas.openxmlformats.org/drawingml/2006/main">
            <a:ext uri="{FF2B5EF4-FFF2-40B4-BE49-F238E27FC236}">
              <a16:creationId xmlns:a16="http://schemas.microsoft.com/office/drawing/2014/main" id="{1D78DD46-ABF4-98E2-ED2D-94AF29F1B167}"/>
            </a:ext>
          </a:extLst>
        </cdr:cNvPr>
        <cdr:cNvSpPr txBox="1"/>
      </cdr:nvSpPr>
      <cdr:spPr>
        <a:xfrm xmlns:a="http://schemas.openxmlformats.org/drawingml/2006/main">
          <a:off x="3855720" y="1303020"/>
          <a:ext cx="167640" cy="1981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 b="1">
              <a:solidFill>
                <a:schemeClr val="accent1"/>
              </a:solidFill>
            </a:rPr>
            <a:t>F</a:t>
          </a:r>
        </a:p>
      </cdr:txBody>
    </cdr:sp>
  </cdr:relSizeAnchor>
  <cdr:relSizeAnchor xmlns:cdr="http://schemas.openxmlformats.org/drawingml/2006/chartDrawing">
    <cdr:from>
      <cdr:x>0.7499</cdr:x>
      <cdr:y>0.6006</cdr:y>
    </cdr:from>
    <cdr:to>
      <cdr:x>0.80131</cdr:x>
      <cdr:y>0.68527</cdr:y>
    </cdr:to>
    <cdr:sp macro="" textlink="">
      <cdr:nvSpPr>
        <cdr:cNvPr id="47" name="ZoneTexte 46">
          <a:extLst xmlns:a="http://schemas.openxmlformats.org/drawingml/2006/main">
            <a:ext uri="{FF2B5EF4-FFF2-40B4-BE49-F238E27FC236}">
              <a16:creationId xmlns:a16="http://schemas.microsoft.com/office/drawing/2014/main" id="{C93463AE-66D0-248D-0979-7407DA0F48DF}"/>
            </a:ext>
          </a:extLst>
        </cdr:cNvPr>
        <cdr:cNvSpPr txBox="1"/>
      </cdr:nvSpPr>
      <cdr:spPr>
        <a:xfrm xmlns:a="http://schemas.openxmlformats.org/drawingml/2006/main">
          <a:off x="3779520" y="1729740"/>
          <a:ext cx="25908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 b="1">
              <a:solidFill>
                <a:schemeClr val="accent1"/>
              </a:solidFill>
            </a:rPr>
            <a:t>G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0.46377</cdr:x>
      <cdr:y>0.3764</cdr:y>
    </cdr:from>
    <cdr:to>
      <cdr:x>0.86812</cdr:x>
      <cdr:y>0.81654</cdr:y>
    </cdr:to>
    <cdr:sp macro="" textlink="">
      <cdr:nvSpPr>
        <cdr:cNvPr id="4" name="Ellipse 3">
          <a:extLst xmlns:a="http://schemas.openxmlformats.org/drawingml/2006/main">
            <a:ext uri="{FF2B5EF4-FFF2-40B4-BE49-F238E27FC236}">
              <a16:creationId xmlns:a16="http://schemas.microsoft.com/office/drawing/2014/main" id="{86562F85-651B-743D-5FBD-E12BC70D9A65}"/>
            </a:ext>
          </a:extLst>
        </cdr:cNvPr>
        <cdr:cNvSpPr/>
      </cdr:nvSpPr>
      <cdr:spPr>
        <a:xfrm xmlns:a="http://schemas.openxmlformats.org/drawingml/2006/main">
          <a:off x="2438400" y="1109980"/>
          <a:ext cx="2125980" cy="129794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fr-FR" sz="1100"/>
        </a:p>
      </cdr:txBody>
    </cdr:sp>
  </cdr:relSizeAnchor>
  <cdr:relSizeAnchor xmlns:cdr="http://schemas.openxmlformats.org/drawingml/2006/chartDrawing">
    <cdr:from>
      <cdr:x>0.25942</cdr:x>
      <cdr:y>0.24289</cdr:y>
    </cdr:from>
    <cdr:to>
      <cdr:x>0.32899</cdr:x>
      <cdr:y>0.36951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2362709E-E685-9E81-6382-77BE4DD7A9DE}"/>
            </a:ext>
          </a:extLst>
        </cdr:cNvPr>
        <cdr:cNvSpPr txBox="1"/>
      </cdr:nvSpPr>
      <cdr:spPr>
        <a:xfrm xmlns:a="http://schemas.openxmlformats.org/drawingml/2006/main">
          <a:off x="1363980" y="716282"/>
          <a:ext cx="365760" cy="3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200" b="1">
              <a:solidFill>
                <a:schemeClr val="tx2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0.58647</cdr:x>
      <cdr:y>0.39707</cdr:y>
    </cdr:from>
    <cdr:to>
      <cdr:x>0.65604</cdr:x>
      <cdr:y>0.52369</cdr:y>
    </cdr:to>
    <cdr:sp macro="" textlink="">
      <cdr:nvSpPr>
        <cdr:cNvPr id="7" name="ZoneTexte 1">
          <a:extLst xmlns:a="http://schemas.openxmlformats.org/drawingml/2006/main">
            <a:ext uri="{FF2B5EF4-FFF2-40B4-BE49-F238E27FC236}">
              <a16:creationId xmlns:a16="http://schemas.microsoft.com/office/drawing/2014/main" id="{9940FE99-06E6-F88A-39E1-0B8C71142928}"/>
            </a:ext>
          </a:extLst>
        </cdr:cNvPr>
        <cdr:cNvSpPr txBox="1"/>
      </cdr:nvSpPr>
      <cdr:spPr>
        <a:xfrm xmlns:a="http://schemas.openxmlformats.org/drawingml/2006/main">
          <a:off x="3083560" y="1170940"/>
          <a:ext cx="365760" cy="373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200" b="1">
              <a:solidFill>
                <a:schemeClr val="tx2"/>
              </a:solidFill>
            </a:rPr>
            <a:t>B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llya" refreshedDate="45068.512394212965" createdVersion="8" refreshedVersion="8" minRefreshableVersion="3" recordCount="200" xr:uid="{00000000-000A-0000-FFFF-FFFF83000000}">
  <cacheSource type="worksheet">
    <worksheetSource name="Tableau_EXO2_clients_marketing"/>
  </cacheSource>
  <cacheFields count="5">
    <cacheField name="CustomerID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70" count="51">
        <n v="19"/>
        <n v="21"/>
        <n v="20"/>
        <n v="23"/>
        <n v="31"/>
        <n v="22"/>
        <n v="35"/>
        <n v="64"/>
        <n v="30"/>
        <n v="67"/>
        <n v="58"/>
        <n v="24"/>
        <n v="37"/>
        <n v="52"/>
        <n v="25"/>
        <n v="46"/>
        <n v="54"/>
        <n v="29"/>
        <n v="45"/>
        <n v="40"/>
        <n v="60"/>
        <n v="53"/>
        <n v="18"/>
        <n v="49"/>
        <n v="42"/>
        <n v="36"/>
        <n v="65"/>
        <n v="48"/>
        <n v="50"/>
        <n v="27"/>
        <n v="33"/>
        <n v="59"/>
        <n v="47"/>
        <n v="51"/>
        <n v="69"/>
        <n v="70"/>
        <n v="63"/>
        <n v="43"/>
        <n v="68"/>
        <n v="32"/>
        <n v="26"/>
        <n v="57"/>
        <n v="38"/>
        <n v="55"/>
        <n v="34"/>
        <n v="66"/>
        <n v="39"/>
        <n v="44"/>
        <n v="28"/>
        <n v="56"/>
        <n v="41"/>
      </sharedItems>
      <fieldGroup base="2">
        <rangePr autoStart="0" startNum="18" endNum="70" groupInterval="20"/>
        <groupItems count="5">
          <s v="&lt;18"/>
          <s v="18-37"/>
          <s v="38-57"/>
          <s v="58-77"/>
          <s v="&gt;78"/>
        </groupItems>
      </fieldGroup>
    </cacheField>
    <cacheField name="Annual Income (k$)" numFmtId="0">
      <sharedItems containsSemiMixedTypes="0" containsString="0" containsNumber="1" containsInteger="1" minValue="15" maxValue="137" count="64">
        <n v="15"/>
        <n v="16"/>
        <n v="17"/>
        <n v="18"/>
        <n v="19"/>
        <n v="20"/>
        <n v="21"/>
        <n v="23"/>
        <n v="24"/>
        <n v="25"/>
        <n v="28"/>
        <n v="29"/>
        <n v="30"/>
        <n v="33"/>
        <n v="34"/>
        <n v="37"/>
        <n v="38"/>
        <n v="39"/>
        <n v="40"/>
        <n v="42"/>
        <n v="43"/>
        <n v="44"/>
        <n v="46"/>
        <n v="47"/>
        <n v="48"/>
        <n v="49"/>
        <n v="50"/>
        <n v="54"/>
        <n v="57"/>
        <n v="58"/>
        <n v="59"/>
        <n v="60"/>
        <n v="61"/>
        <n v="62"/>
        <n v="63"/>
        <n v="64"/>
        <n v="65"/>
        <n v="67"/>
        <n v="69"/>
        <n v="70"/>
        <n v="71"/>
        <n v="72"/>
        <n v="73"/>
        <n v="74"/>
        <n v="75"/>
        <n v="76"/>
        <n v="77"/>
        <n v="78"/>
        <n v="79"/>
        <n v="81"/>
        <n v="85"/>
        <n v="86"/>
        <n v="87"/>
        <n v="88"/>
        <n v="93"/>
        <n v="97"/>
        <n v="98"/>
        <n v="99"/>
        <n v="101"/>
        <n v="103"/>
        <n v="113"/>
        <n v="120"/>
        <n v="126"/>
        <n v="137"/>
      </sharedItems>
    </cacheField>
    <cacheField name="Spending Score (1-100)" numFmtId="0">
      <sharedItems containsSemiMixedTypes="0" containsString="0" containsNumber="1" containsInteger="1" minValue="1" maxValue="99" count="84">
        <n v="39"/>
        <n v="81"/>
        <n v="6"/>
        <n v="77"/>
        <n v="40"/>
        <n v="76"/>
        <n v="94"/>
        <n v="3"/>
        <n v="72"/>
        <n v="14"/>
        <n v="99"/>
        <n v="15"/>
        <n v="13"/>
        <n v="79"/>
        <n v="35"/>
        <n v="66"/>
        <n v="29"/>
        <n v="98"/>
        <n v="73"/>
        <n v="5"/>
        <n v="82"/>
        <n v="32"/>
        <n v="61"/>
        <n v="31"/>
        <n v="87"/>
        <n v="4"/>
        <n v="92"/>
        <n v="17"/>
        <n v="26"/>
        <n v="75"/>
        <n v="36"/>
        <n v="28"/>
        <n v="65"/>
        <n v="55"/>
        <n v="47"/>
        <n v="42"/>
        <n v="52"/>
        <n v="60"/>
        <n v="54"/>
        <n v="45"/>
        <n v="41"/>
        <n v="50"/>
        <n v="46"/>
        <n v="51"/>
        <n v="56"/>
        <n v="59"/>
        <n v="48"/>
        <n v="49"/>
        <n v="53"/>
        <n v="44"/>
        <n v="57"/>
        <n v="58"/>
        <n v="43"/>
        <n v="91"/>
        <n v="95"/>
        <n v="11"/>
        <n v="9"/>
        <n v="34"/>
        <n v="71"/>
        <n v="88"/>
        <n v="7"/>
        <n v="10"/>
        <n v="93"/>
        <n v="12"/>
        <n v="97"/>
        <n v="74"/>
        <n v="22"/>
        <n v="90"/>
        <n v="20"/>
        <n v="16"/>
        <n v="89"/>
        <n v="1"/>
        <n v="78"/>
        <n v="83"/>
        <n v="27"/>
        <n v="63"/>
        <n v="86"/>
        <n v="69"/>
        <n v="24"/>
        <n v="68"/>
        <n v="85"/>
        <n v="23"/>
        <n v="8"/>
        <n v="18"/>
      </sharedItems>
      <fieldGroup base="4">
        <rangePr startNum="1" endNum="99" groupInterval="25"/>
        <groupItems count="6">
          <s v="&lt;1"/>
          <s v="1-25"/>
          <s v="26-50"/>
          <s v="51-75"/>
          <s v="76-100"/>
          <s v="&gt;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</r>
  <r>
    <x v="1"/>
    <x v="0"/>
    <x v="1"/>
    <x v="0"/>
    <x v="1"/>
  </r>
  <r>
    <x v="2"/>
    <x v="1"/>
    <x v="2"/>
    <x v="1"/>
    <x v="2"/>
  </r>
  <r>
    <x v="3"/>
    <x v="1"/>
    <x v="3"/>
    <x v="1"/>
    <x v="3"/>
  </r>
  <r>
    <x v="4"/>
    <x v="1"/>
    <x v="4"/>
    <x v="2"/>
    <x v="4"/>
  </r>
  <r>
    <x v="5"/>
    <x v="1"/>
    <x v="5"/>
    <x v="2"/>
    <x v="5"/>
  </r>
  <r>
    <x v="6"/>
    <x v="1"/>
    <x v="6"/>
    <x v="3"/>
    <x v="2"/>
  </r>
  <r>
    <x v="7"/>
    <x v="1"/>
    <x v="3"/>
    <x v="3"/>
    <x v="6"/>
  </r>
  <r>
    <x v="8"/>
    <x v="0"/>
    <x v="7"/>
    <x v="4"/>
    <x v="7"/>
  </r>
  <r>
    <x v="9"/>
    <x v="1"/>
    <x v="8"/>
    <x v="4"/>
    <x v="8"/>
  </r>
  <r>
    <x v="10"/>
    <x v="0"/>
    <x v="9"/>
    <x v="4"/>
    <x v="9"/>
  </r>
  <r>
    <x v="11"/>
    <x v="1"/>
    <x v="6"/>
    <x v="4"/>
    <x v="10"/>
  </r>
  <r>
    <x v="12"/>
    <x v="1"/>
    <x v="10"/>
    <x v="5"/>
    <x v="11"/>
  </r>
  <r>
    <x v="13"/>
    <x v="1"/>
    <x v="11"/>
    <x v="5"/>
    <x v="3"/>
  </r>
  <r>
    <x v="14"/>
    <x v="0"/>
    <x v="12"/>
    <x v="5"/>
    <x v="12"/>
  </r>
  <r>
    <x v="15"/>
    <x v="0"/>
    <x v="5"/>
    <x v="5"/>
    <x v="13"/>
  </r>
  <r>
    <x v="16"/>
    <x v="1"/>
    <x v="6"/>
    <x v="6"/>
    <x v="14"/>
  </r>
  <r>
    <x v="17"/>
    <x v="0"/>
    <x v="2"/>
    <x v="6"/>
    <x v="15"/>
  </r>
  <r>
    <x v="18"/>
    <x v="0"/>
    <x v="13"/>
    <x v="7"/>
    <x v="16"/>
  </r>
  <r>
    <x v="19"/>
    <x v="1"/>
    <x v="6"/>
    <x v="7"/>
    <x v="17"/>
  </r>
  <r>
    <x v="20"/>
    <x v="0"/>
    <x v="6"/>
    <x v="8"/>
    <x v="14"/>
  </r>
  <r>
    <x v="21"/>
    <x v="0"/>
    <x v="14"/>
    <x v="8"/>
    <x v="18"/>
  </r>
  <r>
    <x v="22"/>
    <x v="1"/>
    <x v="15"/>
    <x v="9"/>
    <x v="19"/>
  </r>
  <r>
    <x v="23"/>
    <x v="0"/>
    <x v="4"/>
    <x v="9"/>
    <x v="18"/>
  </r>
  <r>
    <x v="24"/>
    <x v="1"/>
    <x v="16"/>
    <x v="10"/>
    <x v="9"/>
  </r>
  <r>
    <x v="25"/>
    <x v="0"/>
    <x v="17"/>
    <x v="10"/>
    <x v="20"/>
  </r>
  <r>
    <x v="26"/>
    <x v="1"/>
    <x v="18"/>
    <x v="10"/>
    <x v="21"/>
  </r>
  <r>
    <x v="27"/>
    <x v="0"/>
    <x v="6"/>
    <x v="10"/>
    <x v="22"/>
  </r>
  <r>
    <x v="28"/>
    <x v="1"/>
    <x v="19"/>
    <x v="11"/>
    <x v="23"/>
  </r>
  <r>
    <x v="29"/>
    <x v="1"/>
    <x v="3"/>
    <x v="11"/>
    <x v="24"/>
  </r>
  <r>
    <x v="30"/>
    <x v="0"/>
    <x v="20"/>
    <x v="12"/>
    <x v="25"/>
  </r>
  <r>
    <x v="31"/>
    <x v="1"/>
    <x v="1"/>
    <x v="12"/>
    <x v="18"/>
  </r>
  <r>
    <x v="32"/>
    <x v="0"/>
    <x v="21"/>
    <x v="13"/>
    <x v="25"/>
  </r>
  <r>
    <x v="33"/>
    <x v="0"/>
    <x v="22"/>
    <x v="13"/>
    <x v="26"/>
  </r>
  <r>
    <x v="34"/>
    <x v="1"/>
    <x v="23"/>
    <x v="13"/>
    <x v="9"/>
  </r>
  <r>
    <x v="35"/>
    <x v="1"/>
    <x v="1"/>
    <x v="13"/>
    <x v="1"/>
  </r>
  <r>
    <x v="36"/>
    <x v="1"/>
    <x v="24"/>
    <x v="14"/>
    <x v="27"/>
  </r>
  <r>
    <x v="37"/>
    <x v="1"/>
    <x v="8"/>
    <x v="14"/>
    <x v="18"/>
  </r>
  <r>
    <x v="38"/>
    <x v="1"/>
    <x v="25"/>
    <x v="15"/>
    <x v="28"/>
  </r>
  <r>
    <x v="39"/>
    <x v="1"/>
    <x v="2"/>
    <x v="15"/>
    <x v="29"/>
  </r>
  <r>
    <x v="40"/>
    <x v="1"/>
    <x v="26"/>
    <x v="16"/>
    <x v="14"/>
  </r>
  <r>
    <x v="41"/>
    <x v="0"/>
    <x v="11"/>
    <x v="16"/>
    <x v="26"/>
  </r>
  <r>
    <x v="42"/>
    <x v="0"/>
    <x v="27"/>
    <x v="17"/>
    <x v="30"/>
  </r>
  <r>
    <x v="43"/>
    <x v="1"/>
    <x v="4"/>
    <x v="17"/>
    <x v="22"/>
  </r>
  <r>
    <x v="44"/>
    <x v="1"/>
    <x v="23"/>
    <x v="17"/>
    <x v="31"/>
  </r>
  <r>
    <x v="45"/>
    <x v="1"/>
    <x v="11"/>
    <x v="17"/>
    <x v="32"/>
  </r>
  <r>
    <x v="46"/>
    <x v="1"/>
    <x v="28"/>
    <x v="18"/>
    <x v="33"/>
  </r>
  <r>
    <x v="47"/>
    <x v="1"/>
    <x v="29"/>
    <x v="18"/>
    <x v="34"/>
  </r>
  <r>
    <x v="48"/>
    <x v="1"/>
    <x v="17"/>
    <x v="18"/>
    <x v="35"/>
  </r>
  <r>
    <x v="49"/>
    <x v="1"/>
    <x v="4"/>
    <x v="18"/>
    <x v="35"/>
  </r>
  <r>
    <x v="50"/>
    <x v="1"/>
    <x v="23"/>
    <x v="19"/>
    <x v="36"/>
  </r>
  <r>
    <x v="51"/>
    <x v="0"/>
    <x v="30"/>
    <x v="19"/>
    <x v="37"/>
  </r>
  <r>
    <x v="52"/>
    <x v="1"/>
    <x v="4"/>
    <x v="20"/>
    <x v="38"/>
  </r>
  <r>
    <x v="53"/>
    <x v="0"/>
    <x v="31"/>
    <x v="20"/>
    <x v="37"/>
  </r>
  <r>
    <x v="54"/>
    <x v="1"/>
    <x v="28"/>
    <x v="20"/>
    <x v="39"/>
  </r>
  <r>
    <x v="55"/>
    <x v="0"/>
    <x v="32"/>
    <x v="20"/>
    <x v="40"/>
  </r>
  <r>
    <x v="56"/>
    <x v="1"/>
    <x v="33"/>
    <x v="21"/>
    <x v="41"/>
  </r>
  <r>
    <x v="57"/>
    <x v="0"/>
    <x v="34"/>
    <x v="21"/>
    <x v="42"/>
  </r>
  <r>
    <x v="58"/>
    <x v="1"/>
    <x v="29"/>
    <x v="22"/>
    <x v="43"/>
  </r>
  <r>
    <x v="59"/>
    <x v="0"/>
    <x v="21"/>
    <x v="22"/>
    <x v="42"/>
  </r>
  <r>
    <x v="60"/>
    <x v="0"/>
    <x v="35"/>
    <x v="22"/>
    <x v="44"/>
  </r>
  <r>
    <x v="61"/>
    <x v="0"/>
    <x v="0"/>
    <x v="22"/>
    <x v="33"/>
  </r>
  <r>
    <x v="62"/>
    <x v="1"/>
    <x v="9"/>
    <x v="23"/>
    <x v="36"/>
  </r>
  <r>
    <x v="63"/>
    <x v="1"/>
    <x v="16"/>
    <x v="23"/>
    <x v="45"/>
  </r>
  <r>
    <x v="64"/>
    <x v="0"/>
    <x v="36"/>
    <x v="24"/>
    <x v="43"/>
  </r>
  <r>
    <x v="65"/>
    <x v="0"/>
    <x v="22"/>
    <x v="24"/>
    <x v="45"/>
  </r>
  <r>
    <x v="66"/>
    <x v="1"/>
    <x v="37"/>
    <x v="24"/>
    <x v="41"/>
  </r>
  <r>
    <x v="67"/>
    <x v="1"/>
    <x v="38"/>
    <x v="24"/>
    <x v="46"/>
  </r>
  <r>
    <x v="68"/>
    <x v="0"/>
    <x v="0"/>
    <x v="24"/>
    <x v="45"/>
  </r>
  <r>
    <x v="69"/>
    <x v="1"/>
    <x v="39"/>
    <x v="24"/>
    <x v="34"/>
  </r>
  <r>
    <x v="70"/>
    <x v="0"/>
    <x v="35"/>
    <x v="25"/>
    <x v="33"/>
  </r>
  <r>
    <x v="71"/>
    <x v="1"/>
    <x v="32"/>
    <x v="25"/>
    <x v="35"/>
  </r>
  <r>
    <x v="72"/>
    <x v="1"/>
    <x v="20"/>
    <x v="26"/>
    <x v="47"/>
  </r>
  <r>
    <x v="73"/>
    <x v="1"/>
    <x v="20"/>
    <x v="26"/>
    <x v="44"/>
  </r>
  <r>
    <x v="74"/>
    <x v="0"/>
    <x v="31"/>
    <x v="27"/>
    <x v="34"/>
  </r>
  <r>
    <x v="75"/>
    <x v="0"/>
    <x v="40"/>
    <x v="27"/>
    <x v="38"/>
  </r>
  <r>
    <x v="76"/>
    <x v="1"/>
    <x v="18"/>
    <x v="27"/>
    <x v="48"/>
  </r>
  <r>
    <x v="77"/>
    <x v="0"/>
    <x v="19"/>
    <x v="27"/>
    <x v="46"/>
  </r>
  <r>
    <x v="78"/>
    <x v="1"/>
    <x v="3"/>
    <x v="27"/>
    <x v="36"/>
  </r>
  <r>
    <x v="79"/>
    <x v="1"/>
    <x v="23"/>
    <x v="27"/>
    <x v="35"/>
  </r>
  <r>
    <x v="80"/>
    <x v="0"/>
    <x v="41"/>
    <x v="27"/>
    <x v="43"/>
  </r>
  <r>
    <x v="81"/>
    <x v="0"/>
    <x v="42"/>
    <x v="27"/>
    <x v="33"/>
  </r>
  <r>
    <x v="82"/>
    <x v="0"/>
    <x v="9"/>
    <x v="27"/>
    <x v="40"/>
  </r>
  <r>
    <x v="83"/>
    <x v="1"/>
    <x v="15"/>
    <x v="27"/>
    <x v="49"/>
  </r>
  <r>
    <x v="84"/>
    <x v="1"/>
    <x v="1"/>
    <x v="27"/>
    <x v="50"/>
  </r>
  <r>
    <x v="85"/>
    <x v="0"/>
    <x v="27"/>
    <x v="27"/>
    <x v="42"/>
  </r>
  <r>
    <x v="86"/>
    <x v="1"/>
    <x v="43"/>
    <x v="28"/>
    <x v="51"/>
  </r>
  <r>
    <x v="87"/>
    <x v="1"/>
    <x v="5"/>
    <x v="28"/>
    <x v="33"/>
  </r>
  <r>
    <x v="88"/>
    <x v="1"/>
    <x v="44"/>
    <x v="29"/>
    <x v="37"/>
  </r>
  <r>
    <x v="89"/>
    <x v="1"/>
    <x v="28"/>
    <x v="29"/>
    <x v="42"/>
  </r>
  <r>
    <x v="90"/>
    <x v="1"/>
    <x v="38"/>
    <x v="30"/>
    <x v="33"/>
  </r>
  <r>
    <x v="91"/>
    <x v="0"/>
    <x v="22"/>
    <x v="30"/>
    <x v="40"/>
  </r>
  <r>
    <x v="92"/>
    <x v="0"/>
    <x v="27"/>
    <x v="31"/>
    <x v="47"/>
  </r>
  <r>
    <x v="93"/>
    <x v="1"/>
    <x v="19"/>
    <x v="31"/>
    <x v="4"/>
  </r>
  <r>
    <x v="94"/>
    <x v="1"/>
    <x v="39"/>
    <x v="31"/>
    <x v="35"/>
  </r>
  <r>
    <x v="95"/>
    <x v="0"/>
    <x v="11"/>
    <x v="31"/>
    <x v="36"/>
  </r>
  <r>
    <x v="96"/>
    <x v="1"/>
    <x v="32"/>
    <x v="31"/>
    <x v="34"/>
  </r>
  <r>
    <x v="97"/>
    <x v="1"/>
    <x v="29"/>
    <x v="31"/>
    <x v="41"/>
  </r>
  <r>
    <x v="98"/>
    <x v="0"/>
    <x v="27"/>
    <x v="32"/>
    <x v="35"/>
  </r>
  <r>
    <x v="99"/>
    <x v="0"/>
    <x v="2"/>
    <x v="32"/>
    <x v="47"/>
  </r>
  <r>
    <x v="100"/>
    <x v="1"/>
    <x v="3"/>
    <x v="33"/>
    <x v="40"/>
  </r>
  <r>
    <x v="101"/>
    <x v="1"/>
    <x v="23"/>
    <x v="33"/>
    <x v="46"/>
  </r>
  <r>
    <x v="102"/>
    <x v="0"/>
    <x v="9"/>
    <x v="33"/>
    <x v="45"/>
  </r>
  <r>
    <x v="103"/>
    <x v="0"/>
    <x v="40"/>
    <x v="33"/>
    <x v="33"/>
  </r>
  <r>
    <x v="104"/>
    <x v="0"/>
    <x v="23"/>
    <x v="33"/>
    <x v="44"/>
  </r>
  <r>
    <x v="105"/>
    <x v="1"/>
    <x v="1"/>
    <x v="33"/>
    <x v="35"/>
  </r>
  <r>
    <x v="106"/>
    <x v="1"/>
    <x v="45"/>
    <x v="34"/>
    <x v="41"/>
  </r>
  <r>
    <x v="107"/>
    <x v="0"/>
    <x v="16"/>
    <x v="34"/>
    <x v="42"/>
  </r>
  <r>
    <x v="108"/>
    <x v="0"/>
    <x v="38"/>
    <x v="34"/>
    <x v="52"/>
  </r>
  <r>
    <x v="109"/>
    <x v="0"/>
    <x v="45"/>
    <x v="34"/>
    <x v="46"/>
  </r>
  <r>
    <x v="110"/>
    <x v="0"/>
    <x v="26"/>
    <x v="34"/>
    <x v="36"/>
  </r>
  <r>
    <x v="111"/>
    <x v="1"/>
    <x v="0"/>
    <x v="34"/>
    <x v="38"/>
  </r>
  <r>
    <x v="112"/>
    <x v="1"/>
    <x v="42"/>
    <x v="35"/>
    <x v="35"/>
  </r>
  <r>
    <x v="113"/>
    <x v="0"/>
    <x v="0"/>
    <x v="35"/>
    <x v="42"/>
  </r>
  <r>
    <x v="114"/>
    <x v="1"/>
    <x v="22"/>
    <x v="36"/>
    <x v="46"/>
  </r>
  <r>
    <x v="115"/>
    <x v="1"/>
    <x v="0"/>
    <x v="36"/>
    <x v="41"/>
  </r>
  <r>
    <x v="116"/>
    <x v="1"/>
    <x v="36"/>
    <x v="36"/>
    <x v="52"/>
  </r>
  <r>
    <x v="117"/>
    <x v="1"/>
    <x v="23"/>
    <x v="36"/>
    <x v="45"/>
  </r>
  <r>
    <x v="118"/>
    <x v="1"/>
    <x v="33"/>
    <x v="37"/>
    <x v="52"/>
  </r>
  <r>
    <x v="119"/>
    <x v="1"/>
    <x v="28"/>
    <x v="37"/>
    <x v="50"/>
  </r>
  <r>
    <x v="120"/>
    <x v="0"/>
    <x v="29"/>
    <x v="37"/>
    <x v="44"/>
  </r>
  <r>
    <x v="121"/>
    <x v="1"/>
    <x v="42"/>
    <x v="37"/>
    <x v="4"/>
  </r>
  <r>
    <x v="122"/>
    <x v="1"/>
    <x v="19"/>
    <x v="38"/>
    <x v="51"/>
  </r>
  <r>
    <x v="123"/>
    <x v="0"/>
    <x v="46"/>
    <x v="38"/>
    <x v="53"/>
  </r>
  <r>
    <x v="124"/>
    <x v="1"/>
    <x v="3"/>
    <x v="39"/>
    <x v="16"/>
  </r>
  <r>
    <x v="125"/>
    <x v="1"/>
    <x v="4"/>
    <x v="39"/>
    <x v="3"/>
  </r>
  <r>
    <x v="126"/>
    <x v="0"/>
    <x v="37"/>
    <x v="40"/>
    <x v="14"/>
  </r>
  <r>
    <x v="127"/>
    <x v="0"/>
    <x v="19"/>
    <x v="40"/>
    <x v="54"/>
  </r>
  <r>
    <x v="128"/>
    <x v="0"/>
    <x v="31"/>
    <x v="40"/>
    <x v="55"/>
  </r>
  <r>
    <x v="129"/>
    <x v="0"/>
    <x v="42"/>
    <x v="40"/>
    <x v="29"/>
  </r>
  <r>
    <x v="130"/>
    <x v="0"/>
    <x v="32"/>
    <x v="40"/>
    <x v="56"/>
  </r>
  <r>
    <x v="131"/>
    <x v="0"/>
    <x v="46"/>
    <x v="40"/>
    <x v="29"/>
  </r>
  <r>
    <x v="132"/>
    <x v="1"/>
    <x v="14"/>
    <x v="41"/>
    <x v="57"/>
  </r>
  <r>
    <x v="133"/>
    <x v="1"/>
    <x v="4"/>
    <x v="41"/>
    <x v="58"/>
  </r>
  <r>
    <x v="134"/>
    <x v="0"/>
    <x v="2"/>
    <x v="42"/>
    <x v="19"/>
  </r>
  <r>
    <x v="135"/>
    <x v="1"/>
    <x v="17"/>
    <x v="42"/>
    <x v="59"/>
  </r>
  <r>
    <x v="136"/>
    <x v="1"/>
    <x v="47"/>
    <x v="42"/>
    <x v="60"/>
  </r>
  <r>
    <x v="137"/>
    <x v="0"/>
    <x v="39"/>
    <x v="42"/>
    <x v="18"/>
  </r>
  <r>
    <x v="138"/>
    <x v="0"/>
    <x v="0"/>
    <x v="43"/>
    <x v="61"/>
  </r>
  <r>
    <x v="139"/>
    <x v="1"/>
    <x v="6"/>
    <x v="43"/>
    <x v="8"/>
  </r>
  <r>
    <x v="140"/>
    <x v="1"/>
    <x v="41"/>
    <x v="44"/>
    <x v="19"/>
  </r>
  <r>
    <x v="141"/>
    <x v="0"/>
    <x v="39"/>
    <x v="44"/>
    <x v="62"/>
  </r>
  <r>
    <x v="142"/>
    <x v="1"/>
    <x v="48"/>
    <x v="45"/>
    <x v="4"/>
  </r>
  <r>
    <x v="143"/>
    <x v="1"/>
    <x v="39"/>
    <x v="45"/>
    <x v="24"/>
  </r>
  <r>
    <x v="144"/>
    <x v="0"/>
    <x v="14"/>
    <x v="46"/>
    <x v="63"/>
  </r>
  <r>
    <x v="145"/>
    <x v="0"/>
    <x v="48"/>
    <x v="46"/>
    <x v="64"/>
  </r>
  <r>
    <x v="146"/>
    <x v="0"/>
    <x v="27"/>
    <x v="46"/>
    <x v="30"/>
  </r>
  <r>
    <x v="147"/>
    <x v="1"/>
    <x v="39"/>
    <x v="46"/>
    <x v="65"/>
  </r>
  <r>
    <x v="148"/>
    <x v="1"/>
    <x v="44"/>
    <x v="47"/>
    <x v="66"/>
  </r>
  <r>
    <x v="149"/>
    <x v="0"/>
    <x v="44"/>
    <x v="47"/>
    <x v="67"/>
  </r>
  <r>
    <x v="150"/>
    <x v="0"/>
    <x v="37"/>
    <x v="47"/>
    <x v="27"/>
  </r>
  <r>
    <x v="151"/>
    <x v="0"/>
    <x v="46"/>
    <x v="47"/>
    <x v="59"/>
  </r>
  <r>
    <x v="152"/>
    <x v="1"/>
    <x v="47"/>
    <x v="47"/>
    <x v="68"/>
  </r>
  <r>
    <x v="153"/>
    <x v="1"/>
    <x v="42"/>
    <x v="47"/>
    <x v="5"/>
  </r>
  <r>
    <x v="154"/>
    <x v="1"/>
    <x v="32"/>
    <x v="47"/>
    <x v="69"/>
  </r>
  <r>
    <x v="155"/>
    <x v="1"/>
    <x v="29"/>
    <x v="47"/>
    <x v="70"/>
  </r>
  <r>
    <x v="156"/>
    <x v="0"/>
    <x v="12"/>
    <x v="47"/>
    <x v="71"/>
  </r>
  <r>
    <x v="157"/>
    <x v="1"/>
    <x v="8"/>
    <x v="47"/>
    <x v="72"/>
  </r>
  <r>
    <x v="158"/>
    <x v="0"/>
    <x v="44"/>
    <x v="47"/>
    <x v="71"/>
  </r>
  <r>
    <x v="159"/>
    <x v="1"/>
    <x v="8"/>
    <x v="47"/>
    <x v="18"/>
  </r>
  <r>
    <x v="160"/>
    <x v="1"/>
    <x v="49"/>
    <x v="48"/>
    <x v="14"/>
  </r>
  <r>
    <x v="161"/>
    <x v="1"/>
    <x v="17"/>
    <x v="48"/>
    <x v="73"/>
  </r>
  <r>
    <x v="162"/>
    <x v="0"/>
    <x v="0"/>
    <x v="49"/>
    <x v="19"/>
  </r>
  <r>
    <x v="163"/>
    <x v="1"/>
    <x v="4"/>
    <x v="49"/>
    <x v="62"/>
  </r>
  <r>
    <x v="164"/>
    <x v="0"/>
    <x v="28"/>
    <x v="50"/>
    <x v="28"/>
  </r>
  <r>
    <x v="165"/>
    <x v="1"/>
    <x v="25"/>
    <x v="50"/>
    <x v="29"/>
  </r>
  <r>
    <x v="166"/>
    <x v="0"/>
    <x v="24"/>
    <x v="51"/>
    <x v="68"/>
  </r>
  <r>
    <x v="167"/>
    <x v="1"/>
    <x v="30"/>
    <x v="51"/>
    <x v="54"/>
  </r>
  <r>
    <x v="168"/>
    <x v="1"/>
    <x v="25"/>
    <x v="52"/>
    <x v="74"/>
  </r>
  <r>
    <x v="169"/>
    <x v="0"/>
    <x v="39"/>
    <x v="52"/>
    <x v="75"/>
  </r>
  <r>
    <x v="170"/>
    <x v="0"/>
    <x v="19"/>
    <x v="52"/>
    <x v="12"/>
  </r>
  <r>
    <x v="171"/>
    <x v="0"/>
    <x v="48"/>
    <x v="52"/>
    <x v="29"/>
  </r>
  <r>
    <x v="172"/>
    <x v="0"/>
    <x v="25"/>
    <x v="52"/>
    <x v="61"/>
  </r>
  <r>
    <x v="173"/>
    <x v="0"/>
    <x v="25"/>
    <x v="52"/>
    <x v="26"/>
  </r>
  <r>
    <x v="174"/>
    <x v="1"/>
    <x v="13"/>
    <x v="53"/>
    <x v="12"/>
  </r>
  <r>
    <x v="175"/>
    <x v="1"/>
    <x v="8"/>
    <x v="53"/>
    <x v="76"/>
  </r>
  <r>
    <x v="176"/>
    <x v="0"/>
    <x v="10"/>
    <x v="53"/>
    <x v="11"/>
  </r>
  <r>
    <x v="177"/>
    <x v="0"/>
    <x v="29"/>
    <x v="53"/>
    <x v="77"/>
  </r>
  <r>
    <x v="178"/>
    <x v="0"/>
    <x v="31"/>
    <x v="54"/>
    <x v="9"/>
  </r>
  <r>
    <x v="179"/>
    <x v="0"/>
    <x v="6"/>
    <x v="54"/>
    <x v="67"/>
  </r>
  <r>
    <x v="180"/>
    <x v="1"/>
    <x v="12"/>
    <x v="55"/>
    <x v="21"/>
  </r>
  <r>
    <x v="181"/>
    <x v="1"/>
    <x v="39"/>
    <x v="55"/>
    <x v="76"/>
  </r>
  <r>
    <x v="182"/>
    <x v="0"/>
    <x v="15"/>
    <x v="56"/>
    <x v="11"/>
  </r>
  <r>
    <x v="183"/>
    <x v="1"/>
    <x v="17"/>
    <x v="56"/>
    <x v="59"/>
  </r>
  <r>
    <x v="184"/>
    <x v="1"/>
    <x v="50"/>
    <x v="57"/>
    <x v="0"/>
  </r>
  <r>
    <x v="185"/>
    <x v="0"/>
    <x v="8"/>
    <x v="57"/>
    <x v="64"/>
  </r>
  <r>
    <x v="186"/>
    <x v="1"/>
    <x v="16"/>
    <x v="58"/>
    <x v="78"/>
  </r>
  <r>
    <x v="187"/>
    <x v="0"/>
    <x v="48"/>
    <x v="58"/>
    <x v="79"/>
  </r>
  <r>
    <x v="188"/>
    <x v="1"/>
    <x v="50"/>
    <x v="59"/>
    <x v="27"/>
  </r>
  <r>
    <x v="189"/>
    <x v="1"/>
    <x v="25"/>
    <x v="59"/>
    <x v="80"/>
  </r>
  <r>
    <x v="190"/>
    <x v="1"/>
    <x v="44"/>
    <x v="59"/>
    <x v="81"/>
  </r>
  <r>
    <x v="191"/>
    <x v="1"/>
    <x v="39"/>
    <x v="59"/>
    <x v="77"/>
  </r>
  <r>
    <x v="192"/>
    <x v="0"/>
    <x v="30"/>
    <x v="60"/>
    <x v="82"/>
  </r>
  <r>
    <x v="193"/>
    <x v="1"/>
    <x v="42"/>
    <x v="60"/>
    <x v="53"/>
  </r>
  <r>
    <x v="194"/>
    <x v="1"/>
    <x v="32"/>
    <x v="61"/>
    <x v="69"/>
  </r>
  <r>
    <x v="195"/>
    <x v="1"/>
    <x v="6"/>
    <x v="61"/>
    <x v="13"/>
  </r>
  <r>
    <x v="196"/>
    <x v="1"/>
    <x v="18"/>
    <x v="62"/>
    <x v="31"/>
  </r>
  <r>
    <x v="197"/>
    <x v="0"/>
    <x v="39"/>
    <x v="62"/>
    <x v="65"/>
  </r>
  <r>
    <x v="198"/>
    <x v="0"/>
    <x v="39"/>
    <x v="63"/>
    <x v="83"/>
  </r>
  <r>
    <x v="199"/>
    <x v="0"/>
    <x v="8"/>
    <x v="63"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Genre">
  <location ref="A12:C15" firstHeaderRow="0" firstDataRow="1" firstDataCol="1"/>
  <pivotFields count="5">
    <pivotField dataField="1" showAll="0"/>
    <pivotField axis="axisRow" dataField="1" showAll="0">
      <items count="3">
        <item x="1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% de personnes" fld="0" subtotal="count" showDataAs="percentOfTotal" baseField="1" baseItem="0" numFmtId="10"/>
    <dataField name="Nombre de Gender" fld="1" subtotal="count" baseField="1" baseItem="0"/>
  </dataFields>
  <formats count="18">
    <format dxfId="43">
      <pivotArea collapsedLevelsAreSubtotals="1" fieldPosition="0">
        <references count="1">
          <reference field="1" count="0"/>
        </references>
      </pivotArea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dataOnly="0" labelOnly="1" outline="0" axis="axisValues" fieldPosition="0"/>
    </format>
    <format dxfId="36">
      <pivotArea dataOnly="0" outline="0" axis="axisValues" fieldPosition="0"/>
    </format>
    <format dxfId="35">
      <pivotArea dataOnly="0" outline="0" axis="axisValues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outline="0" collapsedLevelsAreSubtotals="1" fieldPosition="0"/>
    </format>
    <format dxfId="30">
      <pivotArea collapsedLevelsAreSubtotals="1" fieldPosition="0">
        <references count="1">
          <reference field="1" count="0"/>
        </references>
      </pivotArea>
    </format>
    <format dxfId="29">
      <pivotArea grandRow="1" outline="0" collapsedLevelsAreSubtotals="1" fieldPosition="0"/>
    </format>
    <format dxfId="28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 rowHeaderCaption="Age">
  <location ref="A76:B80" firstHeaderRow="1" firstDataRow="1" firstDataCol="1"/>
  <pivotFields count="5">
    <pivotField dataField="1" showAll="0"/>
    <pivotField showAll="0"/>
    <pivotField axis="axisRow" showAll="0">
      <items count="6">
        <item x="0"/>
        <item x="1"/>
        <item n="1" x="2"/>
        <item x="3"/>
        <item x="4"/>
        <item t="default"/>
      </items>
    </pivotField>
    <pivotField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Nb de personnes" fld="0" subtotal="count" showDataAs="percentOfTotal" baseField="2" baseItem="1" numFmtId="10"/>
  </dataFields>
  <formats count="12">
    <format dxfId="25">
      <pivotArea grandRow="1" outline="0" collapsedLevelsAreSubtotals="1" fieldPosition="0"/>
    </format>
    <format dxfId="24">
      <pivotArea grandRow="1" outline="0" collapsedLevelsAreSubtotals="1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2" type="button" dataOnly="0" labelOnly="1" outline="0" axis="axisRow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2" type="button" dataOnly="0" labelOnly="1" outline="0" axis="axisRow" fieldPosition="0"/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B56B8-3B75-4050-B44B-CE52F3A793CC}" name="Tableau croisé dynamique1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Renenu annuel (k$)">
  <location ref="A75:B140" firstHeaderRow="1" firstDataRow="1" firstDataCol="1"/>
  <pivotFields count="5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Nb de personne" fld="0" subtotal="count" baseField="3" baseItem="1"/>
  </dataFields>
  <formats count="6">
    <format dxfId="13">
      <pivotArea outline="0" collapsedLevelsAreSubtotals="1" fieldPosition="0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dataOnly="0" labelOnly="1" grandRow="1" outline="0" fieldPosition="0"/>
    </format>
    <format dxfId="9">
      <pivotArea field="3" type="button" dataOnly="0" labelOnly="1" outline="0" axis="axisRow" fieldPosition="0"/>
    </format>
    <format dxfId="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Tableau croisé dynamique1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 rowHeaderCaption="Score">
  <location ref="A83:B88" firstHeaderRow="1" firstDataRow="1" firstDataCol="1"/>
  <pivotFields count="5">
    <pivotField dataField="1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b de personne" fld="0" subtotal="count" baseField="4" baseItem="1"/>
  </dataFields>
  <formats count="6"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grandRow="1" outline="0" fieldPosition="0"/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2679A-EF0C-4D19-A6A7-0E225FF084D7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C93:F96" firstHeaderRow="0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dataField="1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oyenne de Age" fld="2" subtotal="average" baseField="1" baseItem="0"/>
    <dataField name="Moyenne de Annual Income (k$)" fld="3" subtotal="average" baseField="1" baseItem="0"/>
    <dataField name="Moyenne de Spending Score (1-100)" fld="4" subtotal="average" baseField="1" baseItem="0"/>
  </dataFields>
  <formats count="2">
    <format dxfId="1">
      <pivotArea collapsedLevelsAreSubtotals="1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ustomerID" tableColumnId="1"/>
      <queryTableField id="2" name="Gender" tableColumnId="2"/>
      <queryTableField id="3" name="Age" tableColumnId="3"/>
      <queryTableField id="4" name="Annual Income (k$)" tableColumnId="4"/>
      <queryTableField id="5" name="Spending Score (1-100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D127AA3B-D9E7-45F4-A406-06FAAE534EC1}" autoFormatId="16" applyNumberFormats="0" applyBorderFormats="0" applyFontFormats="0" applyPatternFormats="0" applyAlignmentFormats="0" applyWidthHeightFormats="0">
  <queryTableRefresh nextId="7">
    <queryTableFields count="6">
      <queryTableField id="1" name="Genre" tableColumnId="1"/>
      <queryTableField id="2" name="Age" tableColumnId="2"/>
      <queryTableField id="3" name="salaire" tableColumnId="3"/>
      <queryTableField id="4" name="Score" tableColumnId="4"/>
      <queryTableField id="5" name="Kmeans_clusters" tableColumnId="5"/>
      <queryTableField id="6" name="CAH_cluster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_EXO2_clients_marketing" displayName="Tableau_EXO2_clients_marketing" ref="A1:E201" tableType="queryTable" totalsRowShown="0">
  <autoFilter ref="A1:E201" xr:uid="{00000000-0009-0000-0100-000001000000}"/>
  <tableColumns count="5">
    <tableColumn id="1" xr3:uid="{00000000-0010-0000-0000-000001000000}" uniqueName="1" name="CustomerID" queryTableFieldId="1"/>
    <tableColumn id="2" xr3:uid="{00000000-0010-0000-0000-000002000000}" uniqueName="2" name="Gender" queryTableFieldId="2" dataDxfId="44"/>
    <tableColumn id="3" xr3:uid="{00000000-0010-0000-0000-000003000000}" uniqueName="3" name="Age" queryTableFieldId="3"/>
    <tableColumn id="4" xr3:uid="{00000000-0010-0000-0000-000004000000}" uniqueName="4" name="Annual Income (k$)" queryTableFieldId="4"/>
    <tableColumn id="5" xr3:uid="{00000000-0010-0000-0000-000005000000}" uniqueName="5" name="Spending Score (1-100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32E55D-645D-4EA6-A02A-0E7A0D38AADB}" name="Tableau_EXO2_segmentation_client" displayName="Tableau_EXO2_segmentation_client" ref="A1:F199" tableType="queryTable" totalsRowShown="0">
  <autoFilter ref="A1:F199" xr:uid="{FB32E55D-645D-4EA6-A02A-0E7A0D38AADB}"/>
  <tableColumns count="6">
    <tableColumn id="1" xr3:uid="{46CA224E-DA53-433F-857E-24B4B2024EA4}" uniqueName="1" name="Genre" queryTableFieldId="1"/>
    <tableColumn id="2" xr3:uid="{A4FA0F75-90D9-4517-8CF3-0964EBFC801D}" uniqueName="2" name="Age" queryTableFieldId="2"/>
    <tableColumn id="3" xr3:uid="{42596914-904A-498C-8561-765AE32C7556}" uniqueName="3" name="salaire" queryTableFieldId="3"/>
    <tableColumn id="4" xr3:uid="{079B144C-0923-43B9-89AF-97DB9ABC447B}" uniqueName="4" name="Score" queryTableFieldId="4"/>
    <tableColumn id="5" xr3:uid="{F3FACD3E-5942-4C4C-849D-B66D80B36BFA}" uniqueName="5" name="Kmeans_clusters" queryTableFieldId="5"/>
    <tableColumn id="6" xr3:uid="{2D16AA13-A041-416D-9F2C-E8E93DDB68FC}" uniqueName="6" name="CAH_cluster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opLeftCell="B1" workbookViewId="0">
      <selection activeCell="E40" sqref="E40"/>
    </sheetView>
  </sheetViews>
  <sheetFormatPr baseColWidth="10" defaultRowHeight="14.4" x14ac:dyDescent="0.3"/>
  <cols>
    <col min="1" max="1" width="13.109375" bestFit="1" customWidth="1"/>
    <col min="2" max="2" width="9.33203125" bestFit="1" customWidth="1"/>
    <col min="3" max="3" width="6.44140625" bestFit="1" customWidth="1"/>
    <col min="4" max="4" width="19.88671875" bestFit="1" customWidth="1"/>
    <col min="5" max="5" width="22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</v>
      </c>
      <c r="B2" t="s">
        <v>5</v>
      </c>
      <c r="C2">
        <v>19</v>
      </c>
      <c r="D2">
        <v>15</v>
      </c>
      <c r="E2">
        <v>39</v>
      </c>
    </row>
    <row r="3" spans="1:8" x14ac:dyDescent="0.3">
      <c r="A3">
        <v>2</v>
      </c>
      <c r="B3" t="s">
        <v>5</v>
      </c>
      <c r="C3">
        <v>21</v>
      </c>
      <c r="D3">
        <v>15</v>
      </c>
      <c r="E3">
        <v>81</v>
      </c>
      <c r="H3">
        <f>AVERAGE(Tableau_EXO2_clients_marketing[Age])</f>
        <v>38.85</v>
      </c>
    </row>
    <row r="4" spans="1:8" x14ac:dyDescent="0.3">
      <c r="A4">
        <v>3</v>
      </c>
      <c r="B4" t="s">
        <v>6</v>
      </c>
      <c r="C4">
        <v>20</v>
      </c>
      <c r="D4">
        <v>16</v>
      </c>
      <c r="E4">
        <v>6</v>
      </c>
    </row>
    <row r="5" spans="1:8" x14ac:dyDescent="0.3">
      <c r="A5">
        <v>4</v>
      </c>
      <c r="B5" t="s">
        <v>6</v>
      </c>
      <c r="C5">
        <v>23</v>
      </c>
      <c r="D5">
        <v>16</v>
      </c>
      <c r="E5">
        <v>77</v>
      </c>
    </row>
    <row r="6" spans="1:8" x14ac:dyDescent="0.3">
      <c r="A6">
        <v>5</v>
      </c>
      <c r="B6" t="s">
        <v>6</v>
      </c>
      <c r="C6">
        <v>31</v>
      </c>
      <c r="D6">
        <v>17</v>
      </c>
      <c r="E6">
        <v>40</v>
      </c>
    </row>
    <row r="7" spans="1:8" x14ac:dyDescent="0.3">
      <c r="A7">
        <v>6</v>
      </c>
      <c r="B7" t="s">
        <v>6</v>
      </c>
      <c r="C7">
        <v>22</v>
      </c>
      <c r="D7">
        <v>17</v>
      </c>
      <c r="E7">
        <v>76</v>
      </c>
    </row>
    <row r="8" spans="1:8" x14ac:dyDescent="0.3">
      <c r="A8">
        <v>7</v>
      </c>
      <c r="B8" t="s">
        <v>6</v>
      </c>
      <c r="C8">
        <v>35</v>
      </c>
      <c r="D8">
        <v>18</v>
      </c>
      <c r="E8">
        <v>6</v>
      </c>
    </row>
    <row r="9" spans="1:8" x14ac:dyDescent="0.3">
      <c r="A9">
        <v>8</v>
      </c>
      <c r="B9" t="s">
        <v>6</v>
      </c>
      <c r="C9">
        <v>23</v>
      </c>
      <c r="D9">
        <v>18</v>
      </c>
      <c r="E9">
        <v>94</v>
      </c>
    </row>
    <row r="10" spans="1:8" x14ac:dyDescent="0.3">
      <c r="A10">
        <v>9</v>
      </c>
      <c r="B10" t="s">
        <v>5</v>
      </c>
      <c r="C10">
        <v>64</v>
      </c>
      <c r="D10">
        <v>19</v>
      </c>
      <c r="E10">
        <v>3</v>
      </c>
    </row>
    <row r="11" spans="1:8" x14ac:dyDescent="0.3">
      <c r="A11">
        <v>10</v>
      </c>
      <c r="B11" t="s">
        <v>6</v>
      </c>
      <c r="C11">
        <v>30</v>
      </c>
      <c r="D11">
        <v>19</v>
      </c>
      <c r="E11">
        <v>72</v>
      </c>
    </row>
    <row r="12" spans="1:8" x14ac:dyDescent="0.3">
      <c r="A12">
        <v>11</v>
      </c>
      <c r="B12" t="s">
        <v>5</v>
      </c>
      <c r="C12">
        <v>67</v>
      </c>
      <c r="D12">
        <v>19</v>
      </c>
      <c r="E12">
        <v>14</v>
      </c>
    </row>
    <row r="13" spans="1:8" x14ac:dyDescent="0.3">
      <c r="A13">
        <v>12</v>
      </c>
      <c r="B13" t="s">
        <v>6</v>
      </c>
      <c r="C13">
        <v>35</v>
      </c>
      <c r="D13">
        <v>19</v>
      </c>
      <c r="E13">
        <v>99</v>
      </c>
    </row>
    <row r="14" spans="1:8" x14ac:dyDescent="0.3">
      <c r="A14">
        <v>13</v>
      </c>
      <c r="B14" t="s">
        <v>6</v>
      </c>
      <c r="C14">
        <v>58</v>
      </c>
      <c r="D14">
        <v>20</v>
      </c>
      <c r="E14">
        <v>15</v>
      </c>
    </row>
    <row r="15" spans="1:8" x14ac:dyDescent="0.3">
      <c r="A15">
        <v>14</v>
      </c>
      <c r="B15" t="s">
        <v>6</v>
      </c>
      <c r="C15">
        <v>24</v>
      </c>
      <c r="D15">
        <v>20</v>
      </c>
      <c r="E15">
        <v>77</v>
      </c>
    </row>
    <row r="16" spans="1:8" x14ac:dyDescent="0.3">
      <c r="A16">
        <v>15</v>
      </c>
      <c r="B16" t="s">
        <v>5</v>
      </c>
      <c r="C16">
        <v>37</v>
      </c>
      <c r="D16">
        <v>20</v>
      </c>
      <c r="E16">
        <v>13</v>
      </c>
    </row>
    <row r="17" spans="1:5" x14ac:dyDescent="0.3">
      <c r="A17">
        <v>16</v>
      </c>
      <c r="B17" t="s">
        <v>5</v>
      </c>
      <c r="C17">
        <v>22</v>
      </c>
      <c r="D17">
        <v>20</v>
      </c>
      <c r="E17">
        <v>79</v>
      </c>
    </row>
    <row r="18" spans="1:5" x14ac:dyDescent="0.3">
      <c r="A18">
        <v>17</v>
      </c>
      <c r="B18" t="s">
        <v>6</v>
      </c>
      <c r="C18">
        <v>35</v>
      </c>
      <c r="D18">
        <v>21</v>
      </c>
      <c r="E18">
        <v>35</v>
      </c>
    </row>
    <row r="19" spans="1:5" x14ac:dyDescent="0.3">
      <c r="A19">
        <v>18</v>
      </c>
      <c r="B19" t="s">
        <v>5</v>
      </c>
      <c r="C19">
        <v>20</v>
      </c>
      <c r="D19">
        <v>21</v>
      </c>
      <c r="E19">
        <v>66</v>
      </c>
    </row>
    <row r="20" spans="1:5" x14ac:dyDescent="0.3">
      <c r="A20">
        <v>19</v>
      </c>
      <c r="B20" t="s">
        <v>5</v>
      </c>
      <c r="C20">
        <v>52</v>
      </c>
      <c r="D20">
        <v>23</v>
      </c>
      <c r="E20">
        <v>29</v>
      </c>
    </row>
    <row r="21" spans="1:5" x14ac:dyDescent="0.3">
      <c r="A21">
        <v>20</v>
      </c>
      <c r="B21" t="s">
        <v>6</v>
      </c>
      <c r="C21">
        <v>35</v>
      </c>
      <c r="D21">
        <v>23</v>
      </c>
      <c r="E21">
        <v>98</v>
      </c>
    </row>
    <row r="22" spans="1:5" x14ac:dyDescent="0.3">
      <c r="A22">
        <v>21</v>
      </c>
      <c r="B22" t="s">
        <v>5</v>
      </c>
      <c r="C22">
        <v>35</v>
      </c>
      <c r="D22">
        <v>24</v>
      </c>
      <c r="E22">
        <v>35</v>
      </c>
    </row>
    <row r="23" spans="1:5" x14ac:dyDescent="0.3">
      <c r="A23">
        <v>22</v>
      </c>
      <c r="B23" t="s">
        <v>5</v>
      </c>
      <c r="C23">
        <v>25</v>
      </c>
      <c r="D23">
        <v>24</v>
      </c>
      <c r="E23">
        <v>73</v>
      </c>
    </row>
    <row r="24" spans="1:5" x14ac:dyDescent="0.3">
      <c r="A24">
        <v>23</v>
      </c>
      <c r="B24" t="s">
        <v>6</v>
      </c>
      <c r="C24">
        <v>46</v>
      </c>
      <c r="D24">
        <v>25</v>
      </c>
      <c r="E24">
        <v>5</v>
      </c>
    </row>
    <row r="25" spans="1:5" x14ac:dyDescent="0.3">
      <c r="A25">
        <v>24</v>
      </c>
      <c r="B25" t="s">
        <v>5</v>
      </c>
      <c r="C25">
        <v>31</v>
      </c>
      <c r="D25">
        <v>25</v>
      </c>
      <c r="E25">
        <v>73</v>
      </c>
    </row>
    <row r="26" spans="1:5" x14ac:dyDescent="0.3">
      <c r="A26">
        <v>25</v>
      </c>
      <c r="B26" t="s">
        <v>6</v>
      </c>
      <c r="C26">
        <v>54</v>
      </c>
      <c r="D26">
        <v>28</v>
      </c>
      <c r="E26">
        <v>14</v>
      </c>
    </row>
    <row r="27" spans="1:5" x14ac:dyDescent="0.3">
      <c r="A27">
        <v>26</v>
      </c>
      <c r="B27" t="s">
        <v>5</v>
      </c>
      <c r="C27">
        <v>29</v>
      </c>
      <c r="D27">
        <v>28</v>
      </c>
      <c r="E27">
        <v>82</v>
      </c>
    </row>
    <row r="28" spans="1:5" x14ac:dyDescent="0.3">
      <c r="A28">
        <v>27</v>
      </c>
      <c r="B28" t="s">
        <v>6</v>
      </c>
      <c r="C28">
        <v>45</v>
      </c>
      <c r="D28">
        <v>28</v>
      </c>
      <c r="E28">
        <v>32</v>
      </c>
    </row>
    <row r="29" spans="1:5" x14ac:dyDescent="0.3">
      <c r="A29">
        <v>28</v>
      </c>
      <c r="B29" t="s">
        <v>5</v>
      </c>
      <c r="C29">
        <v>35</v>
      </c>
      <c r="D29">
        <v>28</v>
      </c>
      <c r="E29">
        <v>61</v>
      </c>
    </row>
    <row r="30" spans="1:5" x14ac:dyDescent="0.3">
      <c r="A30">
        <v>29</v>
      </c>
      <c r="B30" t="s">
        <v>6</v>
      </c>
      <c r="C30">
        <v>40</v>
      </c>
      <c r="D30">
        <v>29</v>
      </c>
      <c r="E30">
        <v>31</v>
      </c>
    </row>
    <row r="31" spans="1:5" x14ac:dyDescent="0.3">
      <c r="A31">
        <v>30</v>
      </c>
      <c r="B31" t="s">
        <v>6</v>
      </c>
      <c r="C31">
        <v>23</v>
      </c>
      <c r="D31">
        <v>29</v>
      </c>
      <c r="E31">
        <v>87</v>
      </c>
    </row>
    <row r="32" spans="1:5" x14ac:dyDescent="0.3">
      <c r="A32">
        <v>31</v>
      </c>
      <c r="B32" t="s">
        <v>5</v>
      </c>
      <c r="C32">
        <v>60</v>
      </c>
      <c r="D32">
        <v>30</v>
      </c>
      <c r="E32">
        <v>4</v>
      </c>
    </row>
    <row r="33" spans="1:5" x14ac:dyDescent="0.3">
      <c r="A33">
        <v>32</v>
      </c>
      <c r="B33" t="s">
        <v>6</v>
      </c>
      <c r="C33">
        <v>21</v>
      </c>
      <c r="D33">
        <v>30</v>
      </c>
      <c r="E33">
        <v>73</v>
      </c>
    </row>
    <row r="34" spans="1:5" x14ac:dyDescent="0.3">
      <c r="A34">
        <v>33</v>
      </c>
      <c r="B34" t="s">
        <v>5</v>
      </c>
      <c r="C34">
        <v>53</v>
      </c>
      <c r="D34">
        <v>33</v>
      </c>
      <c r="E34">
        <v>4</v>
      </c>
    </row>
    <row r="35" spans="1:5" x14ac:dyDescent="0.3">
      <c r="A35">
        <v>34</v>
      </c>
      <c r="B35" t="s">
        <v>5</v>
      </c>
      <c r="C35">
        <v>18</v>
      </c>
      <c r="D35">
        <v>33</v>
      </c>
      <c r="E35">
        <v>92</v>
      </c>
    </row>
    <row r="36" spans="1:5" x14ac:dyDescent="0.3">
      <c r="A36">
        <v>35</v>
      </c>
      <c r="B36" t="s">
        <v>6</v>
      </c>
      <c r="C36">
        <v>49</v>
      </c>
      <c r="D36">
        <v>33</v>
      </c>
      <c r="E36">
        <v>14</v>
      </c>
    </row>
    <row r="37" spans="1:5" x14ac:dyDescent="0.3">
      <c r="A37">
        <v>36</v>
      </c>
      <c r="B37" t="s">
        <v>6</v>
      </c>
      <c r="C37">
        <v>21</v>
      </c>
      <c r="D37">
        <v>33</v>
      </c>
      <c r="E37">
        <v>81</v>
      </c>
    </row>
    <row r="38" spans="1:5" x14ac:dyDescent="0.3">
      <c r="A38">
        <v>37</v>
      </c>
      <c r="B38" t="s">
        <v>6</v>
      </c>
      <c r="C38">
        <v>42</v>
      </c>
      <c r="D38">
        <v>34</v>
      </c>
      <c r="E38">
        <v>17</v>
      </c>
    </row>
    <row r="39" spans="1:5" x14ac:dyDescent="0.3">
      <c r="A39">
        <v>38</v>
      </c>
      <c r="B39" t="s">
        <v>6</v>
      </c>
      <c r="C39">
        <v>30</v>
      </c>
      <c r="D39">
        <v>34</v>
      </c>
      <c r="E39">
        <v>73</v>
      </c>
    </row>
    <row r="40" spans="1:5" x14ac:dyDescent="0.3">
      <c r="A40">
        <v>39</v>
      </c>
      <c r="B40" t="s">
        <v>6</v>
      </c>
      <c r="C40">
        <v>36</v>
      </c>
      <c r="D40">
        <v>37</v>
      </c>
      <c r="E40">
        <v>26</v>
      </c>
    </row>
    <row r="41" spans="1:5" x14ac:dyDescent="0.3">
      <c r="A41">
        <v>40</v>
      </c>
      <c r="B41" t="s">
        <v>6</v>
      </c>
      <c r="C41">
        <v>20</v>
      </c>
      <c r="D41">
        <v>37</v>
      </c>
      <c r="E41">
        <v>75</v>
      </c>
    </row>
    <row r="42" spans="1:5" x14ac:dyDescent="0.3">
      <c r="A42">
        <v>41</v>
      </c>
      <c r="B42" t="s">
        <v>6</v>
      </c>
      <c r="C42">
        <v>65</v>
      </c>
      <c r="D42">
        <v>38</v>
      </c>
      <c r="E42">
        <v>35</v>
      </c>
    </row>
    <row r="43" spans="1:5" x14ac:dyDescent="0.3">
      <c r="A43">
        <v>42</v>
      </c>
      <c r="B43" t="s">
        <v>5</v>
      </c>
      <c r="C43">
        <v>24</v>
      </c>
      <c r="D43">
        <v>38</v>
      </c>
      <c r="E43">
        <v>92</v>
      </c>
    </row>
    <row r="44" spans="1:5" x14ac:dyDescent="0.3">
      <c r="A44">
        <v>43</v>
      </c>
      <c r="B44" t="s">
        <v>5</v>
      </c>
      <c r="C44">
        <v>48</v>
      </c>
      <c r="D44">
        <v>39</v>
      </c>
      <c r="E44">
        <v>36</v>
      </c>
    </row>
    <row r="45" spans="1:5" x14ac:dyDescent="0.3">
      <c r="A45">
        <v>44</v>
      </c>
      <c r="B45" t="s">
        <v>6</v>
      </c>
      <c r="C45">
        <v>31</v>
      </c>
      <c r="D45">
        <v>39</v>
      </c>
      <c r="E45">
        <v>61</v>
      </c>
    </row>
    <row r="46" spans="1:5" x14ac:dyDescent="0.3">
      <c r="A46">
        <v>45</v>
      </c>
      <c r="B46" t="s">
        <v>6</v>
      </c>
      <c r="C46">
        <v>49</v>
      </c>
      <c r="D46">
        <v>39</v>
      </c>
      <c r="E46">
        <v>28</v>
      </c>
    </row>
    <row r="47" spans="1:5" x14ac:dyDescent="0.3">
      <c r="A47">
        <v>46</v>
      </c>
      <c r="B47" t="s">
        <v>6</v>
      </c>
      <c r="C47">
        <v>24</v>
      </c>
      <c r="D47">
        <v>39</v>
      </c>
      <c r="E47">
        <v>65</v>
      </c>
    </row>
    <row r="48" spans="1:5" x14ac:dyDescent="0.3">
      <c r="A48">
        <v>47</v>
      </c>
      <c r="B48" t="s">
        <v>6</v>
      </c>
      <c r="C48">
        <v>50</v>
      </c>
      <c r="D48">
        <v>40</v>
      </c>
      <c r="E48">
        <v>55</v>
      </c>
    </row>
    <row r="49" spans="1:5" x14ac:dyDescent="0.3">
      <c r="A49">
        <v>48</v>
      </c>
      <c r="B49" t="s">
        <v>6</v>
      </c>
      <c r="C49">
        <v>27</v>
      </c>
      <c r="D49">
        <v>40</v>
      </c>
      <c r="E49">
        <v>47</v>
      </c>
    </row>
    <row r="50" spans="1:5" x14ac:dyDescent="0.3">
      <c r="A50">
        <v>49</v>
      </c>
      <c r="B50" t="s">
        <v>6</v>
      </c>
      <c r="C50">
        <v>29</v>
      </c>
      <c r="D50">
        <v>40</v>
      </c>
      <c r="E50">
        <v>42</v>
      </c>
    </row>
    <row r="51" spans="1:5" x14ac:dyDescent="0.3">
      <c r="A51">
        <v>50</v>
      </c>
      <c r="B51" t="s">
        <v>6</v>
      </c>
      <c r="C51">
        <v>31</v>
      </c>
      <c r="D51">
        <v>40</v>
      </c>
      <c r="E51">
        <v>42</v>
      </c>
    </row>
    <row r="52" spans="1:5" x14ac:dyDescent="0.3">
      <c r="A52">
        <v>51</v>
      </c>
      <c r="B52" t="s">
        <v>6</v>
      </c>
      <c r="C52">
        <v>49</v>
      </c>
      <c r="D52">
        <v>42</v>
      </c>
      <c r="E52">
        <v>52</v>
      </c>
    </row>
    <row r="53" spans="1:5" x14ac:dyDescent="0.3">
      <c r="A53">
        <v>52</v>
      </c>
      <c r="B53" t="s">
        <v>5</v>
      </c>
      <c r="C53">
        <v>33</v>
      </c>
      <c r="D53">
        <v>42</v>
      </c>
      <c r="E53">
        <v>60</v>
      </c>
    </row>
    <row r="54" spans="1:5" x14ac:dyDescent="0.3">
      <c r="A54">
        <v>53</v>
      </c>
      <c r="B54" t="s">
        <v>6</v>
      </c>
      <c r="C54">
        <v>31</v>
      </c>
      <c r="D54">
        <v>43</v>
      </c>
      <c r="E54">
        <v>54</v>
      </c>
    </row>
    <row r="55" spans="1:5" x14ac:dyDescent="0.3">
      <c r="A55">
        <v>54</v>
      </c>
      <c r="B55" t="s">
        <v>5</v>
      </c>
      <c r="C55">
        <v>59</v>
      </c>
      <c r="D55">
        <v>43</v>
      </c>
      <c r="E55">
        <v>60</v>
      </c>
    </row>
    <row r="56" spans="1:5" x14ac:dyDescent="0.3">
      <c r="A56">
        <v>55</v>
      </c>
      <c r="B56" t="s">
        <v>6</v>
      </c>
      <c r="C56">
        <v>50</v>
      </c>
      <c r="D56">
        <v>43</v>
      </c>
      <c r="E56">
        <v>45</v>
      </c>
    </row>
    <row r="57" spans="1:5" x14ac:dyDescent="0.3">
      <c r="A57">
        <v>56</v>
      </c>
      <c r="B57" t="s">
        <v>5</v>
      </c>
      <c r="C57">
        <v>47</v>
      </c>
      <c r="D57">
        <v>43</v>
      </c>
      <c r="E57">
        <v>41</v>
      </c>
    </row>
    <row r="58" spans="1:5" x14ac:dyDescent="0.3">
      <c r="A58">
        <v>57</v>
      </c>
      <c r="B58" t="s">
        <v>6</v>
      </c>
      <c r="C58">
        <v>51</v>
      </c>
      <c r="D58">
        <v>44</v>
      </c>
      <c r="E58">
        <v>50</v>
      </c>
    </row>
    <row r="59" spans="1:5" x14ac:dyDescent="0.3">
      <c r="A59">
        <v>58</v>
      </c>
      <c r="B59" t="s">
        <v>5</v>
      </c>
      <c r="C59">
        <v>69</v>
      </c>
      <c r="D59">
        <v>44</v>
      </c>
      <c r="E59">
        <v>46</v>
      </c>
    </row>
    <row r="60" spans="1:5" x14ac:dyDescent="0.3">
      <c r="A60">
        <v>59</v>
      </c>
      <c r="B60" t="s">
        <v>6</v>
      </c>
      <c r="C60">
        <v>27</v>
      </c>
      <c r="D60">
        <v>46</v>
      </c>
      <c r="E60">
        <v>51</v>
      </c>
    </row>
    <row r="61" spans="1:5" x14ac:dyDescent="0.3">
      <c r="A61">
        <v>60</v>
      </c>
      <c r="B61" t="s">
        <v>5</v>
      </c>
      <c r="C61">
        <v>53</v>
      </c>
      <c r="D61">
        <v>46</v>
      </c>
      <c r="E61">
        <v>46</v>
      </c>
    </row>
    <row r="62" spans="1:5" x14ac:dyDescent="0.3">
      <c r="A62">
        <v>61</v>
      </c>
      <c r="B62" t="s">
        <v>5</v>
      </c>
      <c r="C62">
        <v>70</v>
      </c>
      <c r="D62">
        <v>46</v>
      </c>
      <c r="E62">
        <v>56</v>
      </c>
    </row>
    <row r="63" spans="1:5" x14ac:dyDescent="0.3">
      <c r="A63">
        <v>62</v>
      </c>
      <c r="B63" t="s">
        <v>5</v>
      </c>
      <c r="C63">
        <v>19</v>
      </c>
      <c r="D63">
        <v>46</v>
      </c>
      <c r="E63">
        <v>55</v>
      </c>
    </row>
    <row r="64" spans="1:5" x14ac:dyDescent="0.3">
      <c r="A64">
        <v>63</v>
      </c>
      <c r="B64" t="s">
        <v>6</v>
      </c>
      <c r="C64">
        <v>67</v>
      </c>
      <c r="D64">
        <v>47</v>
      </c>
      <c r="E64">
        <v>52</v>
      </c>
    </row>
    <row r="65" spans="1:5" x14ac:dyDescent="0.3">
      <c r="A65">
        <v>64</v>
      </c>
      <c r="B65" t="s">
        <v>6</v>
      </c>
      <c r="C65">
        <v>54</v>
      </c>
      <c r="D65">
        <v>47</v>
      </c>
      <c r="E65">
        <v>59</v>
      </c>
    </row>
    <row r="66" spans="1:5" x14ac:dyDescent="0.3">
      <c r="A66">
        <v>65</v>
      </c>
      <c r="B66" t="s">
        <v>5</v>
      </c>
      <c r="C66">
        <v>63</v>
      </c>
      <c r="D66">
        <v>48</v>
      </c>
      <c r="E66">
        <v>51</v>
      </c>
    </row>
    <row r="67" spans="1:5" x14ac:dyDescent="0.3">
      <c r="A67">
        <v>66</v>
      </c>
      <c r="B67" t="s">
        <v>5</v>
      </c>
      <c r="C67">
        <v>18</v>
      </c>
      <c r="D67">
        <v>48</v>
      </c>
      <c r="E67">
        <v>59</v>
      </c>
    </row>
    <row r="68" spans="1:5" x14ac:dyDescent="0.3">
      <c r="A68">
        <v>67</v>
      </c>
      <c r="B68" t="s">
        <v>6</v>
      </c>
      <c r="C68">
        <v>43</v>
      </c>
      <c r="D68">
        <v>48</v>
      </c>
      <c r="E68">
        <v>50</v>
      </c>
    </row>
    <row r="69" spans="1:5" x14ac:dyDescent="0.3">
      <c r="A69">
        <v>68</v>
      </c>
      <c r="B69" t="s">
        <v>6</v>
      </c>
      <c r="C69">
        <v>68</v>
      </c>
      <c r="D69">
        <v>48</v>
      </c>
      <c r="E69">
        <v>48</v>
      </c>
    </row>
    <row r="70" spans="1:5" x14ac:dyDescent="0.3">
      <c r="A70">
        <v>69</v>
      </c>
      <c r="B70" t="s">
        <v>5</v>
      </c>
      <c r="C70">
        <v>19</v>
      </c>
      <c r="D70">
        <v>48</v>
      </c>
      <c r="E70">
        <v>59</v>
      </c>
    </row>
    <row r="71" spans="1:5" x14ac:dyDescent="0.3">
      <c r="A71">
        <v>70</v>
      </c>
      <c r="B71" t="s">
        <v>6</v>
      </c>
      <c r="C71">
        <v>32</v>
      </c>
      <c r="D71">
        <v>48</v>
      </c>
      <c r="E71">
        <v>47</v>
      </c>
    </row>
    <row r="72" spans="1:5" x14ac:dyDescent="0.3">
      <c r="A72">
        <v>71</v>
      </c>
      <c r="B72" t="s">
        <v>5</v>
      </c>
      <c r="C72">
        <v>70</v>
      </c>
      <c r="D72">
        <v>49</v>
      </c>
      <c r="E72">
        <v>55</v>
      </c>
    </row>
    <row r="73" spans="1:5" x14ac:dyDescent="0.3">
      <c r="A73">
        <v>72</v>
      </c>
      <c r="B73" t="s">
        <v>6</v>
      </c>
      <c r="C73">
        <v>47</v>
      </c>
      <c r="D73">
        <v>49</v>
      </c>
      <c r="E73">
        <v>42</v>
      </c>
    </row>
    <row r="74" spans="1:5" x14ac:dyDescent="0.3">
      <c r="A74">
        <v>73</v>
      </c>
      <c r="B74" t="s">
        <v>6</v>
      </c>
      <c r="C74">
        <v>60</v>
      </c>
      <c r="D74">
        <v>50</v>
      </c>
      <c r="E74">
        <v>49</v>
      </c>
    </row>
    <row r="75" spans="1:5" x14ac:dyDescent="0.3">
      <c r="A75">
        <v>74</v>
      </c>
      <c r="B75" t="s">
        <v>6</v>
      </c>
      <c r="C75">
        <v>60</v>
      </c>
      <c r="D75">
        <v>50</v>
      </c>
      <c r="E75">
        <v>56</v>
      </c>
    </row>
    <row r="76" spans="1:5" x14ac:dyDescent="0.3">
      <c r="A76">
        <v>75</v>
      </c>
      <c r="B76" t="s">
        <v>5</v>
      </c>
      <c r="C76">
        <v>59</v>
      </c>
      <c r="D76">
        <v>54</v>
      </c>
      <c r="E76">
        <v>47</v>
      </c>
    </row>
    <row r="77" spans="1:5" x14ac:dyDescent="0.3">
      <c r="A77">
        <v>76</v>
      </c>
      <c r="B77" t="s">
        <v>5</v>
      </c>
      <c r="C77">
        <v>26</v>
      </c>
      <c r="D77">
        <v>54</v>
      </c>
      <c r="E77">
        <v>54</v>
      </c>
    </row>
    <row r="78" spans="1:5" x14ac:dyDescent="0.3">
      <c r="A78">
        <v>77</v>
      </c>
      <c r="B78" t="s">
        <v>6</v>
      </c>
      <c r="C78">
        <v>45</v>
      </c>
      <c r="D78">
        <v>54</v>
      </c>
      <c r="E78">
        <v>53</v>
      </c>
    </row>
    <row r="79" spans="1:5" x14ac:dyDescent="0.3">
      <c r="A79">
        <v>78</v>
      </c>
      <c r="B79" t="s">
        <v>5</v>
      </c>
      <c r="C79">
        <v>40</v>
      </c>
      <c r="D79">
        <v>54</v>
      </c>
      <c r="E79">
        <v>48</v>
      </c>
    </row>
    <row r="80" spans="1:5" x14ac:dyDescent="0.3">
      <c r="A80">
        <v>79</v>
      </c>
      <c r="B80" t="s">
        <v>6</v>
      </c>
      <c r="C80">
        <v>23</v>
      </c>
      <c r="D80">
        <v>54</v>
      </c>
      <c r="E80">
        <v>52</v>
      </c>
    </row>
    <row r="81" spans="1:5" x14ac:dyDescent="0.3">
      <c r="A81">
        <v>80</v>
      </c>
      <c r="B81" t="s">
        <v>6</v>
      </c>
      <c r="C81">
        <v>49</v>
      </c>
      <c r="D81">
        <v>54</v>
      </c>
      <c r="E81">
        <v>42</v>
      </c>
    </row>
    <row r="82" spans="1:5" x14ac:dyDescent="0.3">
      <c r="A82">
        <v>81</v>
      </c>
      <c r="B82" t="s">
        <v>5</v>
      </c>
      <c r="C82">
        <v>57</v>
      </c>
      <c r="D82">
        <v>54</v>
      </c>
      <c r="E82">
        <v>51</v>
      </c>
    </row>
    <row r="83" spans="1:5" x14ac:dyDescent="0.3">
      <c r="A83">
        <v>82</v>
      </c>
      <c r="B83" t="s">
        <v>5</v>
      </c>
      <c r="C83">
        <v>38</v>
      </c>
      <c r="D83">
        <v>54</v>
      </c>
      <c r="E83">
        <v>55</v>
      </c>
    </row>
    <row r="84" spans="1:5" x14ac:dyDescent="0.3">
      <c r="A84">
        <v>83</v>
      </c>
      <c r="B84" t="s">
        <v>5</v>
      </c>
      <c r="C84">
        <v>67</v>
      </c>
      <c r="D84">
        <v>54</v>
      </c>
      <c r="E84">
        <v>41</v>
      </c>
    </row>
    <row r="85" spans="1:5" x14ac:dyDescent="0.3">
      <c r="A85">
        <v>84</v>
      </c>
      <c r="B85" t="s">
        <v>6</v>
      </c>
      <c r="C85">
        <v>46</v>
      </c>
      <c r="D85">
        <v>54</v>
      </c>
      <c r="E85">
        <v>44</v>
      </c>
    </row>
    <row r="86" spans="1:5" x14ac:dyDescent="0.3">
      <c r="A86">
        <v>85</v>
      </c>
      <c r="B86" t="s">
        <v>6</v>
      </c>
      <c r="C86">
        <v>21</v>
      </c>
      <c r="D86">
        <v>54</v>
      </c>
      <c r="E86">
        <v>57</v>
      </c>
    </row>
    <row r="87" spans="1:5" x14ac:dyDescent="0.3">
      <c r="A87">
        <v>86</v>
      </c>
      <c r="B87" t="s">
        <v>5</v>
      </c>
      <c r="C87">
        <v>48</v>
      </c>
      <c r="D87">
        <v>54</v>
      </c>
      <c r="E87">
        <v>46</v>
      </c>
    </row>
    <row r="88" spans="1:5" x14ac:dyDescent="0.3">
      <c r="A88">
        <v>87</v>
      </c>
      <c r="B88" t="s">
        <v>6</v>
      </c>
      <c r="C88">
        <v>55</v>
      </c>
      <c r="D88">
        <v>57</v>
      </c>
      <c r="E88">
        <v>58</v>
      </c>
    </row>
    <row r="89" spans="1:5" x14ac:dyDescent="0.3">
      <c r="A89">
        <v>88</v>
      </c>
      <c r="B89" t="s">
        <v>6</v>
      </c>
      <c r="C89">
        <v>22</v>
      </c>
      <c r="D89">
        <v>57</v>
      </c>
      <c r="E89">
        <v>55</v>
      </c>
    </row>
    <row r="90" spans="1:5" x14ac:dyDescent="0.3">
      <c r="A90">
        <v>89</v>
      </c>
      <c r="B90" t="s">
        <v>6</v>
      </c>
      <c r="C90">
        <v>34</v>
      </c>
      <c r="D90">
        <v>58</v>
      </c>
      <c r="E90">
        <v>60</v>
      </c>
    </row>
    <row r="91" spans="1:5" x14ac:dyDescent="0.3">
      <c r="A91">
        <v>90</v>
      </c>
      <c r="B91" t="s">
        <v>6</v>
      </c>
      <c r="C91">
        <v>50</v>
      </c>
      <c r="D91">
        <v>58</v>
      </c>
      <c r="E91">
        <v>46</v>
      </c>
    </row>
    <row r="92" spans="1:5" x14ac:dyDescent="0.3">
      <c r="A92">
        <v>91</v>
      </c>
      <c r="B92" t="s">
        <v>6</v>
      </c>
      <c r="C92">
        <v>68</v>
      </c>
      <c r="D92">
        <v>59</v>
      </c>
      <c r="E92">
        <v>55</v>
      </c>
    </row>
    <row r="93" spans="1:5" x14ac:dyDescent="0.3">
      <c r="A93">
        <v>92</v>
      </c>
      <c r="B93" t="s">
        <v>5</v>
      </c>
      <c r="C93">
        <v>18</v>
      </c>
      <c r="D93">
        <v>59</v>
      </c>
      <c r="E93">
        <v>41</v>
      </c>
    </row>
    <row r="94" spans="1:5" x14ac:dyDescent="0.3">
      <c r="A94">
        <v>93</v>
      </c>
      <c r="B94" t="s">
        <v>5</v>
      </c>
      <c r="C94">
        <v>48</v>
      </c>
      <c r="D94">
        <v>60</v>
      </c>
      <c r="E94">
        <v>49</v>
      </c>
    </row>
    <row r="95" spans="1:5" x14ac:dyDescent="0.3">
      <c r="A95">
        <v>94</v>
      </c>
      <c r="B95" t="s">
        <v>6</v>
      </c>
      <c r="C95">
        <v>40</v>
      </c>
      <c r="D95">
        <v>60</v>
      </c>
      <c r="E95">
        <v>40</v>
      </c>
    </row>
    <row r="96" spans="1:5" x14ac:dyDescent="0.3">
      <c r="A96">
        <v>95</v>
      </c>
      <c r="B96" t="s">
        <v>6</v>
      </c>
      <c r="C96">
        <v>32</v>
      </c>
      <c r="D96">
        <v>60</v>
      </c>
      <c r="E96">
        <v>42</v>
      </c>
    </row>
    <row r="97" spans="1:5" x14ac:dyDescent="0.3">
      <c r="A97">
        <v>96</v>
      </c>
      <c r="B97" t="s">
        <v>5</v>
      </c>
      <c r="C97">
        <v>24</v>
      </c>
      <c r="D97">
        <v>60</v>
      </c>
      <c r="E97">
        <v>52</v>
      </c>
    </row>
    <row r="98" spans="1:5" x14ac:dyDescent="0.3">
      <c r="A98">
        <v>97</v>
      </c>
      <c r="B98" t="s">
        <v>6</v>
      </c>
      <c r="C98">
        <v>47</v>
      </c>
      <c r="D98">
        <v>60</v>
      </c>
      <c r="E98">
        <v>47</v>
      </c>
    </row>
    <row r="99" spans="1:5" x14ac:dyDescent="0.3">
      <c r="A99">
        <v>98</v>
      </c>
      <c r="B99" t="s">
        <v>6</v>
      </c>
      <c r="C99">
        <v>27</v>
      </c>
      <c r="D99">
        <v>60</v>
      </c>
      <c r="E99">
        <v>50</v>
      </c>
    </row>
    <row r="100" spans="1:5" x14ac:dyDescent="0.3">
      <c r="A100">
        <v>99</v>
      </c>
      <c r="B100" t="s">
        <v>5</v>
      </c>
      <c r="C100">
        <v>48</v>
      </c>
      <c r="D100">
        <v>61</v>
      </c>
      <c r="E100">
        <v>42</v>
      </c>
    </row>
    <row r="101" spans="1:5" x14ac:dyDescent="0.3">
      <c r="A101">
        <v>100</v>
      </c>
      <c r="B101" t="s">
        <v>5</v>
      </c>
      <c r="C101">
        <v>20</v>
      </c>
      <c r="D101">
        <v>61</v>
      </c>
      <c r="E101">
        <v>49</v>
      </c>
    </row>
    <row r="102" spans="1:5" x14ac:dyDescent="0.3">
      <c r="A102">
        <v>101</v>
      </c>
      <c r="B102" t="s">
        <v>6</v>
      </c>
      <c r="C102">
        <v>23</v>
      </c>
      <c r="D102">
        <v>62</v>
      </c>
      <c r="E102">
        <v>41</v>
      </c>
    </row>
    <row r="103" spans="1:5" x14ac:dyDescent="0.3">
      <c r="A103">
        <v>102</v>
      </c>
      <c r="B103" t="s">
        <v>6</v>
      </c>
      <c r="C103">
        <v>49</v>
      </c>
      <c r="D103">
        <v>62</v>
      </c>
      <c r="E103">
        <v>48</v>
      </c>
    </row>
    <row r="104" spans="1:5" x14ac:dyDescent="0.3">
      <c r="A104">
        <v>103</v>
      </c>
      <c r="B104" t="s">
        <v>5</v>
      </c>
      <c r="C104">
        <v>67</v>
      </c>
      <c r="D104">
        <v>62</v>
      </c>
      <c r="E104">
        <v>59</v>
      </c>
    </row>
    <row r="105" spans="1:5" x14ac:dyDescent="0.3">
      <c r="A105">
        <v>104</v>
      </c>
      <c r="B105" t="s">
        <v>5</v>
      </c>
      <c r="C105">
        <v>26</v>
      </c>
      <c r="D105">
        <v>62</v>
      </c>
      <c r="E105">
        <v>55</v>
      </c>
    </row>
    <row r="106" spans="1:5" x14ac:dyDescent="0.3">
      <c r="A106">
        <v>105</v>
      </c>
      <c r="B106" t="s">
        <v>5</v>
      </c>
      <c r="C106">
        <v>49</v>
      </c>
      <c r="D106">
        <v>62</v>
      </c>
      <c r="E106">
        <v>56</v>
      </c>
    </row>
    <row r="107" spans="1:5" x14ac:dyDescent="0.3">
      <c r="A107">
        <v>106</v>
      </c>
      <c r="B107" t="s">
        <v>6</v>
      </c>
      <c r="C107">
        <v>21</v>
      </c>
      <c r="D107">
        <v>62</v>
      </c>
      <c r="E107">
        <v>42</v>
      </c>
    </row>
    <row r="108" spans="1:5" x14ac:dyDescent="0.3">
      <c r="A108">
        <v>107</v>
      </c>
      <c r="B108" t="s">
        <v>6</v>
      </c>
      <c r="C108">
        <v>66</v>
      </c>
      <c r="D108">
        <v>63</v>
      </c>
      <c r="E108">
        <v>50</v>
      </c>
    </row>
    <row r="109" spans="1:5" x14ac:dyDescent="0.3">
      <c r="A109">
        <v>108</v>
      </c>
      <c r="B109" t="s">
        <v>5</v>
      </c>
      <c r="C109">
        <v>54</v>
      </c>
      <c r="D109">
        <v>63</v>
      </c>
      <c r="E109">
        <v>46</v>
      </c>
    </row>
    <row r="110" spans="1:5" x14ac:dyDescent="0.3">
      <c r="A110">
        <v>109</v>
      </c>
      <c r="B110" t="s">
        <v>5</v>
      </c>
      <c r="C110">
        <v>68</v>
      </c>
      <c r="D110">
        <v>63</v>
      </c>
      <c r="E110">
        <v>43</v>
      </c>
    </row>
    <row r="111" spans="1:5" x14ac:dyDescent="0.3">
      <c r="A111">
        <v>110</v>
      </c>
      <c r="B111" t="s">
        <v>5</v>
      </c>
      <c r="C111">
        <v>66</v>
      </c>
      <c r="D111">
        <v>63</v>
      </c>
      <c r="E111">
        <v>48</v>
      </c>
    </row>
    <row r="112" spans="1:5" x14ac:dyDescent="0.3">
      <c r="A112">
        <v>111</v>
      </c>
      <c r="B112" t="s">
        <v>5</v>
      </c>
      <c r="C112">
        <v>65</v>
      </c>
      <c r="D112">
        <v>63</v>
      </c>
      <c r="E112">
        <v>52</v>
      </c>
    </row>
    <row r="113" spans="1:5" x14ac:dyDescent="0.3">
      <c r="A113">
        <v>112</v>
      </c>
      <c r="B113" t="s">
        <v>6</v>
      </c>
      <c r="C113">
        <v>19</v>
      </c>
      <c r="D113">
        <v>63</v>
      </c>
      <c r="E113">
        <v>54</v>
      </c>
    </row>
    <row r="114" spans="1:5" x14ac:dyDescent="0.3">
      <c r="A114">
        <v>113</v>
      </c>
      <c r="B114" t="s">
        <v>6</v>
      </c>
      <c r="C114">
        <v>38</v>
      </c>
      <c r="D114">
        <v>64</v>
      </c>
      <c r="E114">
        <v>42</v>
      </c>
    </row>
    <row r="115" spans="1:5" x14ac:dyDescent="0.3">
      <c r="A115">
        <v>114</v>
      </c>
      <c r="B115" t="s">
        <v>5</v>
      </c>
      <c r="C115">
        <v>19</v>
      </c>
      <c r="D115">
        <v>64</v>
      </c>
      <c r="E115">
        <v>46</v>
      </c>
    </row>
    <row r="116" spans="1:5" x14ac:dyDescent="0.3">
      <c r="A116">
        <v>115</v>
      </c>
      <c r="B116" t="s">
        <v>6</v>
      </c>
      <c r="C116">
        <v>18</v>
      </c>
      <c r="D116">
        <v>65</v>
      </c>
      <c r="E116">
        <v>48</v>
      </c>
    </row>
    <row r="117" spans="1:5" x14ac:dyDescent="0.3">
      <c r="A117">
        <v>116</v>
      </c>
      <c r="B117" t="s">
        <v>6</v>
      </c>
      <c r="C117">
        <v>19</v>
      </c>
      <c r="D117">
        <v>65</v>
      </c>
      <c r="E117">
        <v>50</v>
      </c>
    </row>
    <row r="118" spans="1:5" x14ac:dyDescent="0.3">
      <c r="A118">
        <v>117</v>
      </c>
      <c r="B118" t="s">
        <v>6</v>
      </c>
      <c r="C118">
        <v>63</v>
      </c>
      <c r="D118">
        <v>65</v>
      </c>
      <c r="E118">
        <v>43</v>
      </c>
    </row>
    <row r="119" spans="1:5" x14ac:dyDescent="0.3">
      <c r="A119">
        <v>118</v>
      </c>
      <c r="B119" t="s">
        <v>6</v>
      </c>
      <c r="C119">
        <v>49</v>
      </c>
      <c r="D119">
        <v>65</v>
      </c>
      <c r="E119">
        <v>59</v>
      </c>
    </row>
    <row r="120" spans="1:5" x14ac:dyDescent="0.3">
      <c r="A120">
        <v>119</v>
      </c>
      <c r="B120" t="s">
        <v>6</v>
      </c>
      <c r="C120">
        <v>51</v>
      </c>
      <c r="D120">
        <v>67</v>
      </c>
      <c r="E120">
        <v>43</v>
      </c>
    </row>
    <row r="121" spans="1:5" x14ac:dyDescent="0.3">
      <c r="A121">
        <v>120</v>
      </c>
      <c r="B121" t="s">
        <v>6</v>
      </c>
      <c r="C121">
        <v>50</v>
      </c>
      <c r="D121">
        <v>67</v>
      </c>
      <c r="E121">
        <v>57</v>
      </c>
    </row>
    <row r="122" spans="1:5" x14ac:dyDescent="0.3">
      <c r="A122">
        <v>121</v>
      </c>
      <c r="B122" t="s">
        <v>5</v>
      </c>
      <c r="C122">
        <v>27</v>
      </c>
      <c r="D122">
        <v>67</v>
      </c>
      <c r="E122">
        <v>56</v>
      </c>
    </row>
    <row r="123" spans="1:5" x14ac:dyDescent="0.3">
      <c r="A123">
        <v>122</v>
      </c>
      <c r="B123" t="s">
        <v>6</v>
      </c>
      <c r="C123">
        <v>38</v>
      </c>
      <c r="D123">
        <v>67</v>
      </c>
      <c r="E123">
        <v>40</v>
      </c>
    </row>
    <row r="124" spans="1:5" x14ac:dyDescent="0.3">
      <c r="A124">
        <v>123</v>
      </c>
      <c r="B124" t="s">
        <v>6</v>
      </c>
      <c r="C124">
        <v>40</v>
      </c>
      <c r="D124">
        <v>69</v>
      </c>
      <c r="E124">
        <v>58</v>
      </c>
    </row>
    <row r="125" spans="1:5" x14ac:dyDescent="0.3">
      <c r="A125">
        <v>124</v>
      </c>
      <c r="B125" t="s">
        <v>5</v>
      </c>
      <c r="C125">
        <v>39</v>
      </c>
      <c r="D125">
        <v>69</v>
      </c>
      <c r="E125">
        <v>91</v>
      </c>
    </row>
    <row r="126" spans="1:5" x14ac:dyDescent="0.3">
      <c r="A126">
        <v>125</v>
      </c>
      <c r="B126" t="s">
        <v>6</v>
      </c>
      <c r="C126">
        <v>23</v>
      </c>
      <c r="D126">
        <v>70</v>
      </c>
      <c r="E126">
        <v>29</v>
      </c>
    </row>
    <row r="127" spans="1:5" x14ac:dyDescent="0.3">
      <c r="A127">
        <v>126</v>
      </c>
      <c r="B127" t="s">
        <v>6</v>
      </c>
      <c r="C127">
        <v>31</v>
      </c>
      <c r="D127">
        <v>70</v>
      </c>
      <c r="E127">
        <v>77</v>
      </c>
    </row>
    <row r="128" spans="1:5" x14ac:dyDescent="0.3">
      <c r="A128">
        <v>127</v>
      </c>
      <c r="B128" t="s">
        <v>5</v>
      </c>
      <c r="C128">
        <v>43</v>
      </c>
      <c r="D128">
        <v>71</v>
      </c>
      <c r="E128">
        <v>35</v>
      </c>
    </row>
    <row r="129" spans="1:5" x14ac:dyDescent="0.3">
      <c r="A129">
        <v>128</v>
      </c>
      <c r="B129" t="s">
        <v>5</v>
      </c>
      <c r="C129">
        <v>40</v>
      </c>
      <c r="D129">
        <v>71</v>
      </c>
      <c r="E129">
        <v>95</v>
      </c>
    </row>
    <row r="130" spans="1:5" x14ac:dyDescent="0.3">
      <c r="A130">
        <v>129</v>
      </c>
      <c r="B130" t="s">
        <v>5</v>
      </c>
      <c r="C130">
        <v>59</v>
      </c>
      <c r="D130">
        <v>71</v>
      </c>
      <c r="E130">
        <v>11</v>
      </c>
    </row>
    <row r="131" spans="1:5" x14ac:dyDescent="0.3">
      <c r="A131">
        <v>130</v>
      </c>
      <c r="B131" t="s">
        <v>5</v>
      </c>
      <c r="C131">
        <v>38</v>
      </c>
      <c r="D131">
        <v>71</v>
      </c>
      <c r="E131">
        <v>75</v>
      </c>
    </row>
    <row r="132" spans="1:5" x14ac:dyDescent="0.3">
      <c r="A132">
        <v>131</v>
      </c>
      <c r="B132" t="s">
        <v>5</v>
      </c>
      <c r="C132">
        <v>47</v>
      </c>
      <c r="D132">
        <v>71</v>
      </c>
      <c r="E132">
        <v>9</v>
      </c>
    </row>
    <row r="133" spans="1:5" x14ac:dyDescent="0.3">
      <c r="A133">
        <v>132</v>
      </c>
      <c r="B133" t="s">
        <v>5</v>
      </c>
      <c r="C133">
        <v>39</v>
      </c>
      <c r="D133">
        <v>71</v>
      </c>
      <c r="E133">
        <v>75</v>
      </c>
    </row>
    <row r="134" spans="1:5" x14ac:dyDescent="0.3">
      <c r="A134">
        <v>133</v>
      </c>
      <c r="B134" t="s">
        <v>6</v>
      </c>
      <c r="C134">
        <v>25</v>
      </c>
      <c r="D134">
        <v>72</v>
      </c>
      <c r="E134">
        <v>34</v>
      </c>
    </row>
    <row r="135" spans="1:5" x14ac:dyDescent="0.3">
      <c r="A135">
        <v>134</v>
      </c>
      <c r="B135" t="s">
        <v>6</v>
      </c>
      <c r="C135">
        <v>31</v>
      </c>
      <c r="D135">
        <v>72</v>
      </c>
      <c r="E135">
        <v>71</v>
      </c>
    </row>
    <row r="136" spans="1:5" x14ac:dyDescent="0.3">
      <c r="A136">
        <v>135</v>
      </c>
      <c r="B136" t="s">
        <v>5</v>
      </c>
      <c r="C136">
        <v>20</v>
      </c>
      <c r="D136">
        <v>73</v>
      </c>
      <c r="E136">
        <v>5</v>
      </c>
    </row>
    <row r="137" spans="1:5" x14ac:dyDescent="0.3">
      <c r="A137">
        <v>136</v>
      </c>
      <c r="B137" t="s">
        <v>6</v>
      </c>
      <c r="C137">
        <v>29</v>
      </c>
      <c r="D137">
        <v>73</v>
      </c>
      <c r="E137">
        <v>88</v>
      </c>
    </row>
    <row r="138" spans="1:5" x14ac:dyDescent="0.3">
      <c r="A138">
        <v>137</v>
      </c>
      <c r="B138" t="s">
        <v>6</v>
      </c>
      <c r="C138">
        <v>44</v>
      </c>
      <c r="D138">
        <v>73</v>
      </c>
      <c r="E138">
        <v>7</v>
      </c>
    </row>
    <row r="139" spans="1:5" x14ac:dyDescent="0.3">
      <c r="A139">
        <v>138</v>
      </c>
      <c r="B139" t="s">
        <v>5</v>
      </c>
      <c r="C139">
        <v>32</v>
      </c>
      <c r="D139">
        <v>73</v>
      </c>
      <c r="E139">
        <v>73</v>
      </c>
    </row>
    <row r="140" spans="1:5" x14ac:dyDescent="0.3">
      <c r="A140">
        <v>139</v>
      </c>
      <c r="B140" t="s">
        <v>5</v>
      </c>
      <c r="C140">
        <v>19</v>
      </c>
      <c r="D140">
        <v>74</v>
      </c>
      <c r="E140">
        <v>10</v>
      </c>
    </row>
    <row r="141" spans="1:5" x14ac:dyDescent="0.3">
      <c r="A141">
        <v>140</v>
      </c>
      <c r="B141" t="s">
        <v>6</v>
      </c>
      <c r="C141">
        <v>35</v>
      </c>
      <c r="D141">
        <v>74</v>
      </c>
      <c r="E141">
        <v>72</v>
      </c>
    </row>
    <row r="142" spans="1:5" x14ac:dyDescent="0.3">
      <c r="A142">
        <v>141</v>
      </c>
      <c r="B142" t="s">
        <v>6</v>
      </c>
      <c r="C142">
        <v>57</v>
      </c>
      <c r="D142">
        <v>75</v>
      </c>
      <c r="E142">
        <v>5</v>
      </c>
    </row>
    <row r="143" spans="1:5" x14ac:dyDescent="0.3">
      <c r="A143">
        <v>142</v>
      </c>
      <c r="B143" t="s">
        <v>5</v>
      </c>
      <c r="C143">
        <v>32</v>
      </c>
      <c r="D143">
        <v>75</v>
      </c>
      <c r="E143">
        <v>93</v>
      </c>
    </row>
    <row r="144" spans="1:5" x14ac:dyDescent="0.3">
      <c r="A144">
        <v>143</v>
      </c>
      <c r="B144" t="s">
        <v>6</v>
      </c>
      <c r="C144">
        <v>28</v>
      </c>
      <c r="D144">
        <v>76</v>
      </c>
      <c r="E144">
        <v>40</v>
      </c>
    </row>
    <row r="145" spans="1:5" x14ac:dyDescent="0.3">
      <c r="A145">
        <v>144</v>
      </c>
      <c r="B145" t="s">
        <v>6</v>
      </c>
      <c r="C145">
        <v>32</v>
      </c>
      <c r="D145">
        <v>76</v>
      </c>
      <c r="E145">
        <v>87</v>
      </c>
    </row>
    <row r="146" spans="1:5" x14ac:dyDescent="0.3">
      <c r="A146">
        <v>145</v>
      </c>
      <c r="B146" t="s">
        <v>5</v>
      </c>
      <c r="C146">
        <v>25</v>
      </c>
      <c r="D146">
        <v>77</v>
      </c>
      <c r="E146">
        <v>12</v>
      </c>
    </row>
    <row r="147" spans="1:5" x14ac:dyDescent="0.3">
      <c r="A147">
        <v>146</v>
      </c>
      <c r="B147" t="s">
        <v>5</v>
      </c>
      <c r="C147">
        <v>28</v>
      </c>
      <c r="D147">
        <v>77</v>
      </c>
      <c r="E147">
        <v>97</v>
      </c>
    </row>
    <row r="148" spans="1:5" x14ac:dyDescent="0.3">
      <c r="A148">
        <v>147</v>
      </c>
      <c r="B148" t="s">
        <v>5</v>
      </c>
      <c r="C148">
        <v>48</v>
      </c>
      <c r="D148">
        <v>77</v>
      </c>
      <c r="E148">
        <v>36</v>
      </c>
    </row>
    <row r="149" spans="1:5" x14ac:dyDescent="0.3">
      <c r="A149">
        <v>148</v>
      </c>
      <c r="B149" t="s">
        <v>6</v>
      </c>
      <c r="C149">
        <v>32</v>
      </c>
      <c r="D149">
        <v>77</v>
      </c>
      <c r="E149">
        <v>74</v>
      </c>
    </row>
    <row r="150" spans="1:5" x14ac:dyDescent="0.3">
      <c r="A150">
        <v>149</v>
      </c>
      <c r="B150" t="s">
        <v>6</v>
      </c>
      <c r="C150">
        <v>34</v>
      </c>
      <c r="D150">
        <v>78</v>
      </c>
      <c r="E150">
        <v>22</v>
      </c>
    </row>
    <row r="151" spans="1:5" x14ac:dyDescent="0.3">
      <c r="A151">
        <v>150</v>
      </c>
      <c r="B151" t="s">
        <v>5</v>
      </c>
      <c r="C151">
        <v>34</v>
      </c>
      <c r="D151">
        <v>78</v>
      </c>
      <c r="E151">
        <v>90</v>
      </c>
    </row>
    <row r="152" spans="1:5" x14ac:dyDescent="0.3">
      <c r="A152">
        <v>151</v>
      </c>
      <c r="B152" t="s">
        <v>5</v>
      </c>
      <c r="C152">
        <v>43</v>
      </c>
      <c r="D152">
        <v>78</v>
      </c>
      <c r="E152">
        <v>17</v>
      </c>
    </row>
    <row r="153" spans="1:5" x14ac:dyDescent="0.3">
      <c r="A153">
        <v>152</v>
      </c>
      <c r="B153" t="s">
        <v>5</v>
      </c>
      <c r="C153">
        <v>39</v>
      </c>
      <c r="D153">
        <v>78</v>
      </c>
      <c r="E153">
        <v>88</v>
      </c>
    </row>
    <row r="154" spans="1:5" x14ac:dyDescent="0.3">
      <c r="A154">
        <v>153</v>
      </c>
      <c r="B154" t="s">
        <v>6</v>
      </c>
      <c r="C154">
        <v>44</v>
      </c>
      <c r="D154">
        <v>78</v>
      </c>
      <c r="E154">
        <v>20</v>
      </c>
    </row>
    <row r="155" spans="1:5" x14ac:dyDescent="0.3">
      <c r="A155">
        <v>154</v>
      </c>
      <c r="B155" t="s">
        <v>6</v>
      </c>
      <c r="C155">
        <v>38</v>
      </c>
      <c r="D155">
        <v>78</v>
      </c>
      <c r="E155">
        <v>76</v>
      </c>
    </row>
    <row r="156" spans="1:5" x14ac:dyDescent="0.3">
      <c r="A156">
        <v>155</v>
      </c>
      <c r="B156" t="s">
        <v>6</v>
      </c>
      <c r="C156">
        <v>47</v>
      </c>
      <c r="D156">
        <v>78</v>
      </c>
      <c r="E156">
        <v>16</v>
      </c>
    </row>
    <row r="157" spans="1:5" x14ac:dyDescent="0.3">
      <c r="A157">
        <v>156</v>
      </c>
      <c r="B157" t="s">
        <v>6</v>
      </c>
      <c r="C157">
        <v>27</v>
      </c>
      <c r="D157">
        <v>78</v>
      </c>
      <c r="E157">
        <v>89</v>
      </c>
    </row>
    <row r="158" spans="1:5" x14ac:dyDescent="0.3">
      <c r="A158">
        <v>157</v>
      </c>
      <c r="B158" t="s">
        <v>5</v>
      </c>
      <c r="C158">
        <v>37</v>
      </c>
      <c r="D158">
        <v>78</v>
      </c>
      <c r="E158">
        <v>1</v>
      </c>
    </row>
    <row r="159" spans="1:5" x14ac:dyDescent="0.3">
      <c r="A159">
        <v>158</v>
      </c>
      <c r="B159" t="s">
        <v>6</v>
      </c>
      <c r="C159">
        <v>30</v>
      </c>
      <c r="D159">
        <v>78</v>
      </c>
      <c r="E159">
        <v>78</v>
      </c>
    </row>
    <row r="160" spans="1:5" x14ac:dyDescent="0.3">
      <c r="A160">
        <v>159</v>
      </c>
      <c r="B160" t="s">
        <v>5</v>
      </c>
      <c r="C160">
        <v>34</v>
      </c>
      <c r="D160">
        <v>78</v>
      </c>
      <c r="E160">
        <v>1</v>
      </c>
    </row>
    <row r="161" spans="1:5" x14ac:dyDescent="0.3">
      <c r="A161">
        <v>160</v>
      </c>
      <c r="B161" t="s">
        <v>6</v>
      </c>
      <c r="C161">
        <v>30</v>
      </c>
      <c r="D161">
        <v>78</v>
      </c>
      <c r="E161">
        <v>73</v>
      </c>
    </row>
    <row r="162" spans="1:5" x14ac:dyDescent="0.3">
      <c r="A162">
        <v>161</v>
      </c>
      <c r="B162" t="s">
        <v>6</v>
      </c>
      <c r="C162">
        <v>56</v>
      </c>
      <c r="D162">
        <v>79</v>
      </c>
      <c r="E162">
        <v>35</v>
      </c>
    </row>
    <row r="163" spans="1:5" x14ac:dyDescent="0.3">
      <c r="A163">
        <v>162</v>
      </c>
      <c r="B163" t="s">
        <v>6</v>
      </c>
      <c r="C163">
        <v>29</v>
      </c>
      <c r="D163">
        <v>79</v>
      </c>
      <c r="E163">
        <v>83</v>
      </c>
    </row>
    <row r="164" spans="1:5" x14ac:dyDescent="0.3">
      <c r="A164">
        <v>163</v>
      </c>
      <c r="B164" t="s">
        <v>5</v>
      </c>
      <c r="C164">
        <v>19</v>
      </c>
      <c r="D164">
        <v>81</v>
      </c>
      <c r="E164">
        <v>5</v>
      </c>
    </row>
    <row r="165" spans="1:5" x14ac:dyDescent="0.3">
      <c r="A165">
        <v>164</v>
      </c>
      <c r="B165" t="s">
        <v>6</v>
      </c>
      <c r="C165">
        <v>31</v>
      </c>
      <c r="D165">
        <v>81</v>
      </c>
      <c r="E165">
        <v>93</v>
      </c>
    </row>
    <row r="166" spans="1:5" x14ac:dyDescent="0.3">
      <c r="A166">
        <v>165</v>
      </c>
      <c r="B166" t="s">
        <v>5</v>
      </c>
      <c r="C166">
        <v>50</v>
      </c>
      <c r="D166">
        <v>85</v>
      </c>
      <c r="E166">
        <v>26</v>
      </c>
    </row>
    <row r="167" spans="1:5" x14ac:dyDescent="0.3">
      <c r="A167">
        <v>166</v>
      </c>
      <c r="B167" t="s">
        <v>6</v>
      </c>
      <c r="C167">
        <v>36</v>
      </c>
      <c r="D167">
        <v>85</v>
      </c>
      <c r="E167">
        <v>75</v>
      </c>
    </row>
    <row r="168" spans="1:5" x14ac:dyDescent="0.3">
      <c r="A168">
        <v>167</v>
      </c>
      <c r="B168" t="s">
        <v>5</v>
      </c>
      <c r="C168">
        <v>42</v>
      </c>
      <c r="D168">
        <v>86</v>
      </c>
      <c r="E168">
        <v>20</v>
      </c>
    </row>
    <row r="169" spans="1:5" x14ac:dyDescent="0.3">
      <c r="A169">
        <v>168</v>
      </c>
      <c r="B169" t="s">
        <v>6</v>
      </c>
      <c r="C169">
        <v>33</v>
      </c>
      <c r="D169">
        <v>86</v>
      </c>
      <c r="E169">
        <v>95</v>
      </c>
    </row>
    <row r="170" spans="1:5" x14ac:dyDescent="0.3">
      <c r="A170">
        <v>169</v>
      </c>
      <c r="B170" t="s">
        <v>6</v>
      </c>
      <c r="C170">
        <v>36</v>
      </c>
      <c r="D170">
        <v>87</v>
      </c>
      <c r="E170">
        <v>27</v>
      </c>
    </row>
    <row r="171" spans="1:5" x14ac:dyDescent="0.3">
      <c r="A171">
        <v>170</v>
      </c>
      <c r="B171" t="s">
        <v>5</v>
      </c>
      <c r="C171">
        <v>32</v>
      </c>
      <c r="D171">
        <v>87</v>
      </c>
      <c r="E171">
        <v>63</v>
      </c>
    </row>
    <row r="172" spans="1:5" x14ac:dyDescent="0.3">
      <c r="A172">
        <v>171</v>
      </c>
      <c r="B172" t="s">
        <v>5</v>
      </c>
      <c r="C172">
        <v>40</v>
      </c>
      <c r="D172">
        <v>87</v>
      </c>
      <c r="E172">
        <v>13</v>
      </c>
    </row>
    <row r="173" spans="1:5" x14ac:dyDescent="0.3">
      <c r="A173">
        <v>172</v>
      </c>
      <c r="B173" t="s">
        <v>5</v>
      </c>
      <c r="C173">
        <v>28</v>
      </c>
      <c r="D173">
        <v>87</v>
      </c>
      <c r="E173">
        <v>75</v>
      </c>
    </row>
    <row r="174" spans="1:5" x14ac:dyDescent="0.3">
      <c r="A174">
        <v>173</v>
      </c>
      <c r="B174" t="s">
        <v>5</v>
      </c>
      <c r="C174">
        <v>36</v>
      </c>
      <c r="D174">
        <v>87</v>
      </c>
      <c r="E174">
        <v>10</v>
      </c>
    </row>
    <row r="175" spans="1:5" x14ac:dyDescent="0.3">
      <c r="A175">
        <v>174</v>
      </c>
      <c r="B175" t="s">
        <v>5</v>
      </c>
      <c r="C175">
        <v>36</v>
      </c>
      <c r="D175">
        <v>87</v>
      </c>
      <c r="E175">
        <v>92</v>
      </c>
    </row>
    <row r="176" spans="1:5" x14ac:dyDescent="0.3">
      <c r="A176">
        <v>175</v>
      </c>
      <c r="B176" t="s">
        <v>6</v>
      </c>
      <c r="C176">
        <v>52</v>
      </c>
      <c r="D176">
        <v>88</v>
      </c>
      <c r="E176">
        <v>13</v>
      </c>
    </row>
    <row r="177" spans="1:5" x14ac:dyDescent="0.3">
      <c r="A177">
        <v>176</v>
      </c>
      <c r="B177" t="s">
        <v>6</v>
      </c>
      <c r="C177">
        <v>30</v>
      </c>
      <c r="D177">
        <v>88</v>
      </c>
      <c r="E177">
        <v>86</v>
      </c>
    </row>
    <row r="178" spans="1:5" x14ac:dyDescent="0.3">
      <c r="A178">
        <v>177</v>
      </c>
      <c r="B178" t="s">
        <v>5</v>
      </c>
      <c r="C178">
        <v>58</v>
      </c>
      <c r="D178">
        <v>88</v>
      </c>
      <c r="E178">
        <v>15</v>
      </c>
    </row>
    <row r="179" spans="1:5" x14ac:dyDescent="0.3">
      <c r="A179">
        <v>178</v>
      </c>
      <c r="B179" t="s">
        <v>5</v>
      </c>
      <c r="C179">
        <v>27</v>
      </c>
      <c r="D179">
        <v>88</v>
      </c>
      <c r="E179">
        <v>69</v>
      </c>
    </row>
    <row r="180" spans="1:5" x14ac:dyDescent="0.3">
      <c r="A180">
        <v>179</v>
      </c>
      <c r="B180" t="s">
        <v>5</v>
      </c>
      <c r="C180">
        <v>59</v>
      </c>
      <c r="D180">
        <v>93</v>
      </c>
      <c r="E180">
        <v>14</v>
      </c>
    </row>
    <row r="181" spans="1:5" x14ac:dyDescent="0.3">
      <c r="A181">
        <v>180</v>
      </c>
      <c r="B181" t="s">
        <v>5</v>
      </c>
      <c r="C181">
        <v>35</v>
      </c>
      <c r="D181">
        <v>93</v>
      </c>
      <c r="E181">
        <v>90</v>
      </c>
    </row>
    <row r="182" spans="1:5" x14ac:dyDescent="0.3">
      <c r="A182">
        <v>181</v>
      </c>
      <c r="B182" t="s">
        <v>6</v>
      </c>
      <c r="C182">
        <v>37</v>
      </c>
      <c r="D182">
        <v>97</v>
      </c>
      <c r="E182">
        <v>32</v>
      </c>
    </row>
    <row r="183" spans="1:5" x14ac:dyDescent="0.3">
      <c r="A183">
        <v>182</v>
      </c>
      <c r="B183" t="s">
        <v>6</v>
      </c>
      <c r="C183">
        <v>32</v>
      </c>
      <c r="D183">
        <v>97</v>
      </c>
      <c r="E183">
        <v>86</v>
      </c>
    </row>
    <row r="184" spans="1:5" x14ac:dyDescent="0.3">
      <c r="A184">
        <v>183</v>
      </c>
      <c r="B184" t="s">
        <v>5</v>
      </c>
      <c r="C184">
        <v>46</v>
      </c>
      <c r="D184">
        <v>98</v>
      </c>
      <c r="E184">
        <v>15</v>
      </c>
    </row>
    <row r="185" spans="1:5" x14ac:dyDescent="0.3">
      <c r="A185">
        <v>184</v>
      </c>
      <c r="B185" t="s">
        <v>6</v>
      </c>
      <c r="C185">
        <v>29</v>
      </c>
      <c r="D185">
        <v>98</v>
      </c>
      <c r="E185">
        <v>88</v>
      </c>
    </row>
    <row r="186" spans="1:5" x14ac:dyDescent="0.3">
      <c r="A186">
        <v>185</v>
      </c>
      <c r="B186" t="s">
        <v>6</v>
      </c>
      <c r="C186">
        <v>41</v>
      </c>
      <c r="D186">
        <v>99</v>
      </c>
      <c r="E186">
        <v>39</v>
      </c>
    </row>
    <row r="187" spans="1:5" x14ac:dyDescent="0.3">
      <c r="A187">
        <v>186</v>
      </c>
      <c r="B187" t="s">
        <v>5</v>
      </c>
      <c r="C187">
        <v>30</v>
      </c>
      <c r="D187">
        <v>99</v>
      </c>
      <c r="E187">
        <v>97</v>
      </c>
    </row>
    <row r="188" spans="1:5" x14ac:dyDescent="0.3">
      <c r="A188">
        <v>187</v>
      </c>
      <c r="B188" t="s">
        <v>6</v>
      </c>
      <c r="C188">
        <v>54</v>
      </c>
      <c r="D188">
        <v>101</v>
      </c>
      <c r="E188">
        <v>24</v>
      </c>
    </row>
    <row r="189" spans="1:5" x14ac:dyDescent="0.3">
      <c r="A189">
        <v>188</v>
      </c>
      <c r="B189" t="s">
        <v>5</v>
      </c>
      <c r="C189">
        <v>28</v>
      </c>
      <c r="D189">
        <v>101</v>
      </c>
      <c r="E189">
        <v>68</v>
      </c>
    </row>
    <row r="190" spans="1:5" x14ac:dyDescent="0.3">
      <c r="A190">
        <v>189</v>
      </c>
      <c r="B190" t="s">
        <v>6</v>
      </c>
      <c r="C190">
        <v>41</v>
      </c>
      <c r="D190">
        <v>103</v>
      </c>
      <c r="E190">
        <v>17</v>
      </c>
    </row>
    <row r="191" spans="1:5" x14ac:dyDescent="0.3">
      <c r="A191">
        <v>190</v>
      </c>
      <c r="B191" t="s">
        <v>6</v>
      </c>
      <c r="C191">
        <v>36</v>
      </c>
      <c r="D191">
        <v>103</v>
      </c>
      <c r="E191">
        <v>85</v>
      </c>
    </row>
    <row r="192" spans="1:5" x14ac:dyDescent="0.3">
      <c r="A192">
        <v>191</v>
      </c>
      <c r="B192" t="s">
        <v>6</v>
      </c>
      <c r="C192">
        <v>34</v>
      </c>
      <c r="D192">
        <v>103</v>
      </c>
      <c r="E192">
        <v>23</v>
      </c>
    </row>
    <row r="193" spans="1:5" x14ac:dyDescent="0.3">
      <c r="A193">
        <v>192</v>
      </c>
      <c r="B193" t="s">
        <v>6</v>
      </c>
      <c r="C193">
        <v>32</v>
      </c>
      <c r="D193">
        <v>103</v>
      </c>
      <c r="E193">
        <v>69</v>
      </c>
    </row>
    <row r="194" spans="1:5" x14ac:dyDescent="0.3">
      <c r="A194">
        <v>193</v>
      </c>
      <c r="B194" t="s">
        <v>5</v>
      </c>
      <c r="C194">
        <v>33</v>
      </c>
      <c r="D194">
        <v>113</v>
      </c>
      <c r="E194">
        <v>8</v>
      </c>
    </row>
    <row r="195" spans="1:5" x14ac:dyDescent="0.3">
      <c r="A195">
        <v>194</v>
      </c>
      <c r="B195" t="s">
        <v>6</v>
      </c>
      <c r="C195">
        <v>38</v>
      </c>
      <c r="D195">
        <v>113</v>
      </c>
      <c r="E195">
        <v>91</v>
      </c>
    </row>
    <row r="196" spans="1:5" x14ac:dyDescent="0.3">
      <c r="A196">
        <v>195</v>
      </c>
      <c r="B196" t="s">
        <v>6</v>
      </c>
      <c r="C196">
        <v>47</v>
      </c>
      <c r="D196">
        <v>120</v>
      </c>
      <c r="E196">
        <v>16</v>
      </c>
    </row>
    <row r="197" spans="1:5" x14ac:dyDescent="0.3">
      <c r="A197">
        <v>196</v>
      </c>
      <c r="B197" t="s">
        <v>6</v>
      </c>
      <c r="C197">
        <v>35</v>
      </c>
      <c r="D197">
        <v>120</v>
      </c>
      <c r="E197">
        <v>79</v>
      </c>
    </row>
    <row r="198" spans="1:5" x14ac:dyDescent="0.3">
      <c r="A198">
        <v>197</v>
      </c>
      <c r="B198" t="s">
        <v>6</v>
      </c>
      <c r="C198">
        <v>45</v>
      </c>
      <c r="D198">
        <v>126</v>
      </c>
      <c r="E198">
        <v>28</v>
      </c>
    </row>
    <row r="199" spans="1:5" x14ac:dyDescent="0.3">
      <c r="A199">
        <v>198</v>
      </c>
      <c r="B199" t="s">
        <v>5</v>
      </c>
      <c r="C199">
        <v>32</v>
      </c>
      <c r="D199">
        <v>126</v>
      </c>
      <c r="E199">
        <v>74</v>
      </c>
    </row>
    <row r="200" spans="1:5" x14ac:dyDescent="0.3">
      <c r="A200">
        <v>199</v>
      </c>
      <c r="B200" t="s">
        <v>5</v>
      </c>
      <c r="C200">
        <v>32</v>
      </c>
      <c r="D200">
        <v>137</v>
      </c>
      <c r="E200">
        <v>18</v>
      </c>
    </row>
    <row r="201" spans="1:5" x14ac:dyDescent="0.3">
      <c r="A201">
        <v>200</v>
      </c>
      <c r="B201" t="s">
        <v>5</v>
      </c>
      <c r="C201">
        <v>30</v>
      </c>
      <c r="D201">
        <v>137</v>
      </c>
      <c r="E201">
        <v>83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100-21DA-430D-8CAC-81FD8BCDACE3}">
  <sheetPr>
    <tabColor theme="0" tint="-0.34998626667073579"/>
  </sheetPr>
  <dimension ref="A1:S75"/>
  <sheetViews>
    <sheetView showGridLines="0" showRowColHeaders="0" tabSelected="1" topLeftCell="A45" workbookViewId="0">
      <selection activeCell="P17" sqref="P17"/>
    </sheetView>
  </sheetViews>
  <sheetFormatPr baseColWidth="10" defaultRowHeight="14.4" x14ac:dyDescent="0.3"/>
  <cols>
    <col min="4" max="4" width="11.5546875" customWidth="1"/>
    <col min="5" max="5" width="13" customWidth="1"/>
    <col min="6" max="7" width="11.5546875" customWidth="1"/>
    <col min="13" max="14" width="11.5546875" customWidth="1"/>
    <col min="15" max="15" width="12.21875" customWidth="1"/>
    <col min="16" max="16" width="13.5546875" customWidth="1"/>
  </cols>
  <sheetData>
    <row r="1" spans="1:19" ht="14.4" customHeight="1" x14ac:dyDescent="0.3">
      <c r="A1" s="82" t="s">
        <v>131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</row>
    <row r="2" spans="1:19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/>
      <c r="B4" s="1"/>
      <c r="C4" s="1" t="s">
        <v>122</v>
      </c>
      <c r="D4" s="1"/>
      <c r="E4" s="1"/>
      <c r="F4" s="1"/>
      <c r="G4" s="1"/>
      <c r="H4" s="1" t="s">
        <v>123</v>
      </c>
      <c r="I4" s="1"/>
      <c r="J4" s="1"/>
      <c r="K4" s="1"/>
      <c r="L4" s="1"/>
      <c r="M4" s="1"/>
      <c r="N4" s="1" t="s">
        <v>127</v>
      </c>
      <c r="O4" s="1"/>
      <c r="P4" s="1"/>
      <c r="Q4" s="1"/>
      <c r="R4" s="1"/>
      <c r="S4" s="1"/>
    </row>
    <row r="5" spans="1:1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 t="s">
        <v>116</v>
      </c>
      <c r="D7" s="1" t="s">
        <v>117</v>
      </c>
      <c r="E7" s="1"/>
      <c r="F7" s="1"/>
      <c r="G7" s="1"/>
      <c r="H7" s="1" t="s">
        <v>124</v>
      </c>
      <c r="I7" s="1" t="s">
        <v>176</v>
      </c>
      <c r="J7" s="1"/>
      <c r="K7" s="1"/>
      <c r="L7" s="1"/>
      <c r="M7" s="1" t="s">
        <v>128</v>
      </c>
      <c r="N7" s="1" t="s">
        <v>164</v>
      </c>
      <c r="O7" s="1"/>
      <c r="P7" s="1" t="s">
        <v>167</v>
      </c>
      <c r="Q7" s="1" t="s">
        <v>169</v>
      </c>
      <c r="R7" s="1"/>
      <c r="S7" s="1"/>
    </row>
    <row r="8" spans="1:19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/>
      <c r="B11" s="1"/>
      <c r="C11" s="1" t="s">
        <v>118</v>
      </c>
      <c r="D11" s="1" t="s">
        <v>119</v>
      </c>
      <c r="E11" s="1"/>
      <c r="F11" s="1"/>
      <c r="G11" s="1"/>
      <c r="H11" s="1" t="s">
        <v>125</v>
      </c>
      <c r="I11" s="1" t="s">
        <v>177</v>
      </c>
      <c r="J11" s="1"/>
      <c r="K11" s="1"/>
      <c r="L11" s="1"/>
      <c r="M11" s="1" t="s">
        <v>166</v>
      </c>
      <c r="N11" s="1" t="s">
        <v>168</v>
      </c>
      <c r="O11" s="1"/>
      <c r="P11" s="1" t="s">
        <v>129</v>
      </c>
      <c r="Q11" s="1" t="s">
        <v>165</v>
      </c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1"/>
      <c r="C15" s="1" t="s">
        <v>120</v>
      </c>
      <c r="D15" s="1" t="s">
        <v>121</v>
      </c>
      <c r="E15" s="1"/>
      <c r="F15" s="1"/>
      <c r="G15" s="1"/>
      <c r="H15" s="1" t="s">
        <v>126</v>
      </c>
      <c r="I15" s="1" t="s">
        <v>178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1"/>
      <c r="C18" s="1"/>
      <c r="D18" s="1"/>
      <c r="E18" s="1" t="s">
        <v>114</v>
      </c>
      <c r="F18" s="1"/>
      <c r="G18" s="1"/>
      <c r="H18" s="1"/>
      <c r="I18" s="1"/>
      <c r="J18" s="1"/>
      <c r="K18" s="1"/>
      <c r="L18" s="1"/>
      <c r="M18" s="1" t="s">
        <v>115</v>
      </c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5" thickBot="1" x14ac:dyDescent="0.35">
      <c r="A20" s="1"/>
      <c r="B20" s="1"/>
      <c r="C20" s="44" t="s">
        <v>107</v>
      </c>
      <c r="D20" s="1"/>
      <c r="E20" s="1"/>
      <c r="F20" s="1"/>
      <c r="G20" s="1"/>
      <c r="H20" s="1"/>
      <c r="I20" s="1"/>
      <c r="J20" s="1"/>
      <c r="K20" s="39" t="s">
        <v>107</v>
      </c>
      <c r="L20" s="39"/>
      <c r="M20" s="39"/>
      <c r="N20" s="39"/>
      <c r="O20" s="39"/>
      <c r="P20" s="1"/>
      <c r="Q20" s="1"/>
      <c r="R20" s="1"/>
      <c r="S20" s="1"/>
    </row>
    <row r="21" spans="1:19" ht="15" thickBot="1" x14ac:dyDescent="0.35">
      <c r="A21" s="1"/>
      <c r="B21" s="1"/>
      <c r="C21" s="45" t="s">
        <v>108</v>
      </c>
      <c r="D21" s="46" t="s">
        <v>109</v>
      </c>
      <c r="E21" s="46" t="s">
        <v>133</v>
      </c>
      <c r="F21" s="46" t="s">
        <v>134</v>
      </c>
      <c r="G21" s="47" t="s">
        <v>135</v>
      </c>
      <c r="H21" s="1"/>
      <c r="I21" s="1"/>
      <c r="J21" s="1"/>
      <c r="K21" s="48" t="s">
        <v>110</v>
      </c>
      <c r="L21" s="49" t="s">
        <v>111</v>
      </c>
      <c r="M21" s="49" t="s">
        <v>133</v>
      </c>
      <c r="N21" s="49" t="s">
        <v>134</v>
      </c>
      <c r="O21" s="50" t="s">
        <v>135</v>
      </c>
      <c r="P21" s="1"/>
      <c r="Q21" s="1"/>
      <c r="R21" s="1"/>
      <c r="S21" s="1"/>
    </row>
    <row r="22" spans="1:19" x14ac:dyDescent="0.3">
      <c r="A22" s="1"/>
      <c r="B22" s="1"/>
      <c r="C22" s="51">
        <v>0</v>
      </c>
      <c r="D22" s="52">
        <v>19</v>
      </c>
      <c r="E22" s="53">
        <v>39.89473684210526</v>
      </c>
      <c r="F22" s="53">
        <v>13.842105263157896</v>
      </c>
      <c r="G22" s="53">
        <v>82.421052631578945</v>
      </c>
      <c r="H22" s="1"/>
      <c r="I22" s="1"/>
      <c r="J22" s="1"/>
      <c r="K22" s="54">
        <v>0</v>
      </c>
      <c r="L22" s="55">
        <v>19</v>
      </c>
      <c r="M22" s="56">
        <v>39.89473684210526</v>
      </c>
      <c r="N22" s="56">
        <v>13.842105263157896</v>
      </c>
      <c r="O22" s="56">
        <v>82.421052631578945</v>
      </c>
      <c r="P22" s="1"/>
      <c r="Q22" s="1"/>
      <c r="R22" s="1"/>
      <c r="S22" s="1"/>
    </row>
    <row r="23" spans="1:19" x14ac:dyDescent="0.3">
      <c r="A23" s="1"/>
      <c r="B23" s="1"/>
      <c r="C23" s="51">
        <v>1</v>
      </c>
      <c r="D23" s="52">
        <v>17</v>
      </c>
      <c r="E23" s="53">
        <v>33.470588235294116</v>
      </c>
      <c r="F23" s="53">
        <v>82.647058823529406</v>
      </c>
      <c r="G23" s="53">
        <v>84.17647058823529</v>
      </c>
      <c r="H23" s="1"/>
      <c r="I23" s="1"/>
      <c r="J23" s="1"/>
      <c r="K23" s="54">
        <v>1</v>
      </c>
      <c r="L23" s="55">
        <v>17</v>
      </c>
      <c r="M23" s="56">
        <v>33.470588235294116</v>
      </c>
      <c r="N23" s="56">
        <v>82.647058823529406</v>
      </c>
      <c r="O23" s="56">
        <v>84.17647058823529</v>
      </c>
      <c r="P23" s="1"/>
      <c r="Q23" s="81" t="s">
        <v>130</v>
      </c>
      <c r="R23" s="81"/>
      <c r="S23" s="81"/>
    </row>
    <row r="24" spans="1:19" x14ac:dyDescent="0.3">
      <c r="A24" s="1" t="s">
        <v>137</v>
      </c>
      <c r="B24" s="1"/>
      <c r="C24" s="51">
        <v>2</v>
      </c>
      <c r="D24" s="52">
        <v>20</v>
      </c>
      <c r="E24" s="53">
        <v>58.75</v>
      </c>
      <c r="F24" s="53">
        <v>48.55</v>
      </c>
      <c r="G24" s="53">
        <v>53.55</v>
      </c>
      <c r="H24" s="1"/>
      <c r="I24" s="1"/>
      <c r="J24" s="1"/>
      <c r="K24" s="54">
        <v>2</v>
      </c>
      <c r="L24" s="55">
        <v>21</v>
      </c>
      <c r="M24" s="56">
        <v>57.38095238095238</v>
      </c>
      <c r="N24" s="56">
        <v>49.428571428571431</v>
      </c>
      <c r="O24" s="56">
        <v>54.285714285714285</v>
      </c>
      <c r="P24" s="1"/>
      <c r="Q24" s="81"/>
      <c r="R24" s="81"/>
      <c r="S24" s="81"/>
    </row>
    <row r="25" spans="1:19" x14ac:dyDescent="0.3">
      <c r="A25" s="1"/>
      <c r="B25" s="1"/>
      <c r="C25" s="51">
        <v>3</v>
      </c>
      <c r="D25" s="52">
        <v>8</v>
      </c>
      <c r="E25" s="53">
        <v>48.375</v>
      </c>
      <c r="F25" s="53">
        <v>17.625</v>
      </c>
      <c r="G25" s="53">
        <v>22.875</v>
      </c>
      <c r="H25" s="1"/>
      <c r="I25" s="1"/>
      <c r="J25" s="1"/>
      <c r="K25" s="54">
        <v>3</v>
      </c>
      <c r="L25" s="55">
        <v>9</v>
      </c>
      <c r="M25" s="56">
        <v>48.333333333333336</v>
      </c>
      <c r="N25" s="56">
        <v>19.666666666666668</v>
      </c>
      <c r="O25" s="56">
        <v>24.666666666666668</v>
      </c>
      <c r="P25" s="1"/>
      <c r="Q25" s="81"/>
      <c r="R25" s="81"/>
      <c r="S25" s="81"/>
    </row>
    <row r="26" spans="1:19" ht="14.4" customHeight="1" x14ac:dyDescent="0.3">
      <c r="A26" s="1"/>
      <c r="B26" s="1"/>
      <c r="C26" s="51">
        <v>4</v>
      </c>
      <c r="D26" s="52">
        <v>9</v>
      </c>
      <c r="E26" s="53">
        <v>25</v>
      </c>
      <c r="F26" s="53">
        <v>77.666666666666671</v>
      </c>
      <c r="G26" s="53">
        <v>25.777777777777779</v>
      </c>
      <c r="H26" s="1"/>
      <c r="I26" s="32">
        <v>86</v>
      </c>
      <c r="J26" s="1"/>
      <c r="K26" s="54">
        <v>4</v>
      </c>
      <c r="L26" s="55">
        <v>8</v>
      </c>
      <c r="M26" s="56">
        <v>23.75</v>
      </c>
      <c r="N26" s="56">
        <v>79.75</v>
      </c>
      <c r="O26" s="56">
        <v>25.5</v>
      </c>
      <c r="P26" s="1"/>
      <c r="Q26" s="1"/>
      <c r="R26" s="1"/>
      <c r="S26" s="1"/>
    </row>
    <row r="27" spans="1:19" ht="21.6" thickBot="1" x14ac:dyDescent="0.35">
      <c r="A27" s="1"/>
      <c r="B27" s="1"/>
      <c r="C27" s="51">
        <v>5</v>
      </c>
      <c r="D27" s="52">
        <v>13</v>
      </c>
      <c r="E27" s="53">
        <v>25.153846153846153</v>
      </c>
      <c r="F27" s="53">
        <v>53</v>
      </c>
      <c r="G27" s="53">
        <v>55.307692307692307</v>
      </c>
      <c r="H27" s="1"/>
      <c r="I27" s="32"/>
      <c r="J27" s="1"/>
      <c r="K27" s="54">
        <v>5</v>
      </c>
      <c r="L27" s="55">
        <v>12</v>
      </c>
      <c r="M27" s="56">
        <v>23.666666666666668</v>
      </c>
      <c r="N27" s="56">
        <v>53.916666666666664</v>
      </c>
      <c r="O27" s="56">
        <v>53.25</v>
      </c>
      <c r="P27" s="1"/>
      <c r="Q27" s="1"/>
      <c r="R27" s="1"/>
      <c r="S27" s="1"/>
    </row>
    <row r="28" spans="1:19" ht="15" thickBot="1" x14ac:dyDescent="0.35">
      <c r="A28" s="1"/>
      <c r="B28" s="1"/>
      <c r="C28" s="45" t="s">
        <v>7</v>
      </c>
      <c r="D28" s="46">
        <v>86</v>
      </c>
      <c r="E28" s="57">
        <v>40.011627906976742</v>
      </c>
      <c r="F28" s="57">
        <v>48.465116279069768</v>
      </c>
      <c r="G28" s="58">
        <v>60.488372093023258</v>
      </c>
      <c r="H28" s="1"/>
      <c r="I28" s="1"/>
      <c r="J28" s="1"/>
      <c r="K28" s="48" t="s">
        <v>7</v>
      </c>
      <c r="L28" s="49">
        <v>86</v>
      </c>
      <c r="M28" s="59">
        <v>40.011627906976742</v>
      </c>
      <c r="N28" s="59">
        <v>48.465116279069768</v>
      </c>
      <c r="O28" s="60">
        <v>60.488372093023258</v>
      </c>
      <c r="P28" s="1"/>
      <c r="Q28" s="1"/>
      <c r="R28" s="1"/>
      <c r="S28" s="1"/>
    </row>
    <row r="29" spans="1:19" ht="14.4" customHeight="1" x14ac:dyDescent="0.3">
      <c r="A29" s="1"/>
      <c r="B29" s="1"/>
      <c r="C29" s="39"/>
      <c r="D29" s="39"/>
      <c r="E29" s="39"/>
      <c r="F29" s="39"/>
      <c r="G29" s="3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5" customHeight="1" x14ac:dyDescent="0.3">
      <c r="A30" s="1"/>
      <c r="B30" s="1"/>
      <c r="C30" s="39"/>
      <c r="D30" s="39"/>
      <c r="E30" s="39"/>
      <c r="F30" s="39"/>
      <c r="G30" s="39"/>
      <c r="H30" s="1"/>
      <c r="I30" s="1"/>
      <c r="J30" s="1"/>
      <c r="K30" s="39"/>
      <c r="L30" s="39"/>
      <c r="M30" s="39"/>
      <c r="N30" s="39"/>
      <c r="O30" s="39"/>
      <c r="P30" s="1"/>
      <c r="Q30" s="1"/>
      <c r="R30" s="1"/>
      <c r="S30" s="1"/>
    </row>
    <row r="31" spans="1:19" ht="15" thickBot="1" x14ac:dyDescent="0.35">
      <c r="A31" s="1"/>
      <c r="B31" s="1"/>
      <c r="C31" s="61" t="s">
        <v>112</v>
      </c>
      <c r="D31" s="39"/>
      <c r="E31" s="39"/>
      <c r="F31" s="39"/>
      <c r="G31" s="39"/>
      <c r="H31" s="1"/>
      <c r="I31" s="1"/>
      <c r="J31" s="1"/>
      <c r="K31" s="39" t="s">
        <v>112</v>
      </c>
      <c r="L31" s="39"/>
      <c r="M31" s="39"/>
      <c r="N31" s="39"/>
      <c r="O31" s="39"/>
      <c r="P31" s="1"/>
      <c r="Q31" s="1"/>
      <c r="R31" s="1"/>
      <c r="S31" s="1"/>
    </row>
    <row r="32" spans="1:19" ht="15" thickBot="1" x14ac:dyDescent="0.35">
      <c r="A32" s="1"/>
      <c r="B32" s="1"/>
      <c r="C32" s="45" t="s">
        <v>108</v>
      </c>
      <c r="D32" s="46" t="s">
        <v>111</v>
      </c>
      <c r="E32" s="46" t="s">
        <v>133</v>
      </c>
      <c r="F32" s="46" t="s">
        <v>134</v>
      </c>
      <c r="G32" s="47" t="s">
        <v>135</v>
      </c>
      <c r="H32" s="1"/>
      <c r="I32" s="1"/>
      <c r="J32" s="1"/>
      <c r="K32" s="48" t="s">
        <v>113</v>
      </c>
      <c r="L32" s="49" t="s">
        <v>111</v>
      </c>
      <c r="M32" s="49" t="s">
        <v>133</v>
      </c>
      <c r="N32" s="49" t="s">
        <v>136</v>
      </c>
      <c r="O32" s="50" t="s">
        <v>135</v>
      </c>
      <c r="P32" s="1"/>
      <c r="Q32" s="1"/>
      <c r="R32" s="1"/>
      <c r="S32" s="1"/>
    </row>
    <row r="33" spans="1:19" x14ac:dyDescent="0.3">
      <c r="A33" s="1"/>
      <c r="B33" s="1"/>
      <c r="C33" s="51">
        <v>0</v>
      </c>
      <c r="D33" s="52">
        <v>15</v>
      </c>
      <c r="E33" s="53">
        <v>44.6</v>
      </c>
      <c r="F33" s="53">
        <v>21.6</v>
      </c>
      <c r="G33" s="53">
        <v>92.333333333333329</v>
      </c>
      <c r="H33" s="1"/>
      <c r="I33" s="1"/>
      <c r="J33" s="1"/>
      <c r="K33" s="54">
        <v>0</v>
      </c>
      <c r="L33" s="62">
        <v>15</v>
      </c>
      <c r="M33" s="56">
        <v>44.6</v>
      </c>
      <c r="N33" s="56">
        <v>21.6</v>
      </c>
      <c r="O33" s="56">
        <v>92.333333333333329</v>
      </c>
      <c r="P33" s="1"/>
      <c r="Q33" s="1"/>
      <c r="R33" s="1"/>
      <c r="S33" s="1"/>
    </row>
    <row r="34" spans="1:19" x14ac:dyDescent="0.3">
      <c r="A34" s="1"/>
      <c r="B34" s="1"/>
      <c r="C34" s="51">
        <v>1</v>
      </c>
      <c r="D34" s="52">
        <v>21</v>
      </c>
      <c r="E34" s="53">
        <v>32.19047619047619</v>
      </c>
      <c r="F34" s="53">
        <v>81.666666666666671</v>
      </c>
      <c r="G34" s="53">
        <v>86.047619047619051</v>
      </c>
      <c r="H34" s="1"/>
      <c r="I34" s="1"/>
      <c r="J34" s="1"/>
      <c r="K34" s="54">
        <v>1</v>
      </c>
      <c r="L34" s="62">
        <v>21</v>
      </c>
      <c r="M34" s="56">
        <v>32.19047619047619</v>
      </c>
      <c r="N34" s="56">
        <v>81.666666666666671</v>
      </c>
      <c r="O34" s="56">
        <v>86.047619047619051</v>
      </c>
      <c r="P34" s="1"/>
      <c r="Q34" s="1"/>
      <c r="R34" s="1"/>
      <c r="S34" s="1"/>
    </row>
    <row r="35" spans="1:19" x14ac:dyDescent="0.3">
      <c r="A35" s="1"/>
      <c r="B35" s="1"/>
      <c r="C35" s="51">
        <v>2</v>
      </c>
      <c r="D35" s="52">
        <v>25</v>
      </c>
      <c r="E35" s="53">
        <v>54.08</v>
      </c>
      <c r="F35" s="53">
        <v>49.52</v>
      </c>
      <c r="G35" s="53">
        <v>53.24</v>
      </c>
      <c r="H35" s="1"/>
      <c r="I35" s="1"/>
      <c r="J35" s="1"/>
      <c r="K35" s="54">
        <v>2</v>
      </c>
      <c r="L35" s="62">
        <v>30</v>
      </c>
      <c r="M35" s="56">
        <v>50.3</v>
      </c>
      <c r="N35" s="56">
        <v>49.5</v>
      </c>
      <c r="O35" s="56">
        <v>55.7</v>
      </c>
      <c r="P35" s="1"/>
      <c r="Q35" s="1"/>
      <c r="R35" s="1"/>
      <c r="S35" s="1"/>
    </row>
    <row r="36" spans="1:19" x14ac:dyDescent="0.3">
      <c r="A36" s="1"/>
      <c r="B36" s="1"/>
      <c r="C36" s="51">
        <v>3</v>
      </c>
      <c r="D36" s="52">
        <v>13</v>
      </c>
      <c r="E36" s="53">
        <v>41.53846153846154</v>
      </c>
      <c r="F36" s="53">
        <v>20.692307692307693</v>
      </c>
      <c r="G36" s="53">
        <v>26.53846153846154</v>
      </c>
      <c r="H36" s="1"/>
      <c r="I36" s="1"/>
      <c r="J36" s="1"/>
      <c r="K36" s="54">
        <v>3</v>
      </c>
      <c r="L36" s="62">
        <v>14</v>
      </c>
      <c r="M36" s="56">
        <v>43.214285714285715</v>
      </c>
      <c r="N36" s="56">
        <v>21.714285714285715</v>
      </c>
      <c r="O36" s="56">
        <v>27.357142857142858</v>
      </c>
      <c r="P36" s="1"/>
      <c r="Q36" s="1"/>
      <c r="R36" s="1"/>
      <c r="S36" s="1"/>
    </row>
    <row r="37" spans="1:19" ht="21" x14ac:dyDescent="0.3">
      <c r="A37" s="1"/>
      <c r="B37" s="1"/>
      <c r="C37" s="51">
        <v>4</v>
      </c>
      <c r="D37" s="52">
        <v>13</v>
      </c>
      <c r="E37" s="53">
        <v>25.46153846153846</v>
      </c>
      <c r="F37" s="53">
        <v>80.538461538461533</v>
      </c>
      <c r="G37" s="53">
        <v>25.692307692307693</v>
      </c>
      <c r="H37" s="1"/>
      <c r="I37" s="31">
        <v>112</v>
      </c>
      <c r="J37" s="1"/>
      <c r="K37" s="54">
        <v>4</v>
      </c>
      <c r="L37" s="62">
        <v>12</v>
      </c>
      <c r="M37" s="56">
        <v>25.583333333333332</v>
      </c>
      <c r="N37" s="56">
        <v>81.833333333333329</v>
      </c>
      <c r="O37" s="56">
        <v>24.583333333333332</v>
      </c>
      <c r="P37" s="1"/>
      <c r="Q37" s="1"/>
      <c r="R37" s="1"/>
      <c r="S37" s="1"/>
    </row>
    <row r="38" spans="1:19" ht="21.6" thickBot="1" x14ac:dyDescent="0.35">
      <c r="A38" s="1"/>
      <c r="B38" s="1"/>
      <c r="C38" s="51">
        <v>5</v>
      </c>
      <c r="D38" s="52">
        <v>25</v>
      </c>
      <c r="E38" s="53">
        <v>27.96</v>
      </c>
      <c r="F38" s="53">
        <v>47.12</v>
      </c>
      <c r="G38" s="53">
        <v>57.36</v>
      </c>
      <c r="H38" s="1"/>
      <c r="I38" s="31"/>
      <c r="J38" s="1"/>
      <c r="K38" s="54">
        <v>5</v>
      </c>
      <c r="L38" s="62">
        <v>20</v>
      </c>
      <c r="M38" s="56">
        <v>25.05</v>
      </c>
      <c r="N38" s="56">
        <v>48.05</v>
      </c>
      <c r="O38" s="56">
        <v>54.75</v>
      </c>
      <c r="P38" s="1"/>
      <c r="Q38" s="1"/>
      <c r="R38" s="1"/>
      <c r="S38" s="1"/>
    </row>
    <row r="39" spans="1:19" ht="15" thickBot="1" x14ac:dyDescent="0.35">
      <c r="A39" s="1"/>
      <c r="B39" s="1"/>
      <c r="C39" s="45" t="s">
        <v>7</v>
      </c>
      <c r="D39" s="46">
        <v>112</v>
      </c>
      <c r="E39" s="57">
        <v>38.098214285714285</v>
      </c>
      <c r="F39" s="57">
        <v>51.526785714285715</v>
      </c>
      <c r="G39" s="58">
        <v>59.25</v>
      </c>
      <c r="H39" s="1"/>
      <c r="I39" s="1"/>
      <c r="J39" s="1"/>
      <c r="K39" s="48" t="s">
        <v>7</v>
      </c>
      <c r="L39" s="49">
        <v>112</v>
      </c>
      <c r="M39" s="59">
        <v>38.098214285714285</v>
      </c>
      <c r="N39" s="59">
        <v>51.526785714285715</v>
      </c>
      <c r="O39" s="60">
        <v>59.25</v>
      </c>
      <c r="P39" s="1"/>
      <c r="Q39" s="1"/>
      <c r="R39" s="1"/>
      <c r="S39" s="1"/>
    </row>
    <row r="40" spans="1:19" ht="14.4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3">
      <c r="A42" s="1"/>
      <c r="B42" s="1"/>
      <c r="C42" s="1"/>
      <c r="D42" s="1" t="s">
        <v>132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3">
      <c r="A43" s="1"/>
      <c r="B43" s="1"/>
      <c r="C43" s="1"/>
      <c r="D43" s="1" t="s">
        <v>234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3">
      <c r="A44" s="1"/>
      <c r="B44" s="1"/>
      <c r="C44" s="1"/>
      <c r="D44" s="1" t="s">
        <v>235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3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3">
      <c r="A46" s="1"/>
      <c r="B46" s="1"/>
      <c r="C46" s="1"/>
      <c r="D46" s="1"/>
      <c r="E46" s="1"/>
      <c r="F46" s="38" t="s">
        <v>122</v>
      </c>
      <c r="G46" s="38"/>
      <c r="H46" s="38" t="s">
        <v>179</v>
      </c>
      <c r="I46" s="38"/>
      <c r="J46" s="38" t="s">
        <v>180</v>
      </c>
      <c r="K46" s="1"/>
      <c r="L46" s="1" t="s">
        <v>181</v>
      </c>
      <c r="M46" s="1"/>
      <c r="N46" s="1"/>
      <c r="O46" s="63"/>
      <c r="P46" s="1"/>
      <c r="Q46" s="1"/>
      <c r="R46" s="1"/>
      <c r="S46" s="1"/>
    </row>
    <row r="47" spans="1:19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3">
      <c r="A48" s="1"/>
      <c r="B48" s="1"/>
      <c r="C48" s="79" t="s">
        <v>138</v>
      </c>
      <c r="D48" s="1"/>
      <c r="E48" s="1"/>
      <c r="F48" s="78" t="s">
        <v>183</v>
      </c>
      <c r="G48" s="1"/>
      <c r="H48" s="1"/>
      <c r="I48" s="1"/>
      <c r="J48" s="1"/>
      <c r="K48" s="1"/>
      <c r="L48" s="1" t="s">
        <v>188</v>
      </c>
      <c r="M48" s="1"/>
      <c r="N48" s="1"/>
      <c r="O48" s="1"/>
      <c r="P48" s="1"/>
      <c r="Q48" s="1"/>
      <c r="R48" s="1"/>
      <c r="S48" s="1"/>
    </row>
    <row r="49" spans="1:19" x14ac:dyDescent="0.3">
      <c r="A49" s="1"/>
      <c r="B49" s="1"/>
      <c r="C49" s="80"/>
      <c r="D49" s="1"/>
      <c r="E49" s="1"/>
      <c r="F49" s="8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4.4" customHeight="1" x14ac:dyDescent="0.3">
      <c r="A52" s="1"/>
      <c r="B52" s="1"/>
      <c r="C52" s="79" t="s">
        <v>140</v>
      </c>
      <c r="D52" s="1"/>
      <c r="E52" s="1"/>
      <c r="F52" s="78" t="s">
        <v>182</v>
      </c>
      <c r="G52" s="1"/>
      <c r="H52" s="1"/>
      <c r="I52" s="1"/>
      <c r="J52" s="1"/>
      <c r="K52" s="1"/>
      <c r="L52" s="1" t="s">
        <v>139</v>
      </c>
      <c r="M52" s="1"/>
      <c r="N52" s="1"/>
      <c r="O52" s="1"/>
      <c r="P52" s="1"/>
      <c r="Q52" s="1"/>
      <c r="R52" s="1"/>
      <c r="S52" s="1"/>
    </row>
    <row r="53" spans="1:19" ht="14.4" customHeight="1" x14ac:dyDescent="0.3">
      <c r="A53" s="1"/>
      <c r="B53" s="1"/>
      <c r="C53" s="80"/>
      <c r="D53" s="1"/>
      <c r="E53" s="1"/>
      <c r="F53" s="7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3">
      <c r="A54" s="1"/>
      <c r="B54" s="1"/>
      <c r="C54" s="1"/>
      <c r="D54" s="1"/>
      <c r="E54" s="1"/>
      <c r="F54" s="6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3">
      <c r="A55" s="1"/>
      <c r="B55" s="1"/>
      <c r="C55" s="1"/>
      <c r="D55" s="1"/>
      <c r="E55" s="1"/>
      <c r="F55" s="6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3">
      <c r="A56" s="1"/>
      <c r="B56" s="1"/>
      <c r="C56" s="79" t="s">
        <v>141</v>
      </c>
      <c r="D56" s="1"/>
      <c r="E56" s="1"/>
      <c r="F56" s="78" t="s">
        <v>184</v>
      </c>
      <c r="G56" s="1"/>
      <c r="H56" s="1"/>
      <c r="I56" s="1"/>
      <c r="J56" s="1"/>
      <c r="K56" s="1"/>
      <c r="L56" s="1" t="s">
        <v>189</v>
      </c>
      <c r="M56" s="1"/>
      <c r="N56" s="1"/>
      <c r="O56" s="1"/>
      <c r="P56" s="1"/>
      <c r="Q56" s="1"/>
      <c r="R56" s="1"/>
      <c r="S56" s="1"/>
    </row>
    <row r="57" spans="1:19" x14ac:dyDescent="0.3">
      <c r="A57" s="1"/>
      <c r="B57" s="1"/>
      <c r="C57" s="80"/>
      <c r="D57" s="1"/>
      <c r="E57" s="1"/>
      <c r="F57" s="7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8" x14ac:dyDescent="0.3">
      <c r="A58" s="1"/>
      <c r="B58" s="1"/>
      <c r="C58" s="1"/>
      <c r="D58" s="1"/>
      <c r="E58" s="1"/>
      <c r="F58" s="6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8" x14ac:dyDescent="0.3">
      <c r="A59" s="1"/>
      <c r="B59" s="1"/>
      <c r="C59" s="1"/>
      <c r="D59" s="1"/>
      <c r="E59" s="1"/>
      <c r="F59" s="6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79" t="s">
        <v>142</v>
      </c>
      <c r="D60" s="1"/>
      <c r="E60" s="1"/>
      <c r="F60" s="78" t="s">
        <v>185</v>
      </c>
      <c r="G60" s="1"/>
      <c r="H60" s="1"/>
      <c r="I60" s="1"/>
      <c r="J60" s="1"/>
      <c r="K60" s="1"/>
      <c r="L60" s="1" t="s">
        <v>190</v>
      </c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80"/>
      <c r="D61" s="1"/>
      <c r="E61" s="1"/>
      <c r="F61" s="78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8" x14ac:dyDescent="0.3">
      <c r="A62" s="1"/>
      <c r="B62" s="1"/>
      <c r="C62" s="1"/>
      <c r="D62" s="1"/>
      <c r="E62" s="1"/>
      <c r="F62" s="6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8" x14ac:dyDescent="0.3">
      <c r="A63" s="1"/>
      <c r="B63" s="1"/>
      <c r="C63" s="1"/>
      <c r="D63" s="1"/>
      <c r="E63" s="1"/>
      <c r="F63" s="6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1"/>
      <c r="C64" s="79" t="s">
        <v>143</v>
      </c>
      <c r="D64" s="1"/>
      <c r="E64" s="1"/>
      <c r="F64" s="78" t="s">
        <v>186</v>
      </c>
      <c r="G64" s="1"/>
      <c r="H64" s="1"/>
      <c r="I64" s="1"/>
      <c r="J64" s="1"/>
      <c r="K64" s="1"/>
      <c r="L64" s="1" t="s">
        <v>191</v>
      </c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1"/>
      <c r="C65" s="80"/>
      <c r="D65" s="1"/>
      <c r="E65" s="1"/>
      <c r="F65" s="78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8" x14ac:dyDescent="0.3">
      <c r="A66" s="1"/>
      <c r="B66" s="1"/>
      <c r="C66" s="1"/>
      <c r="D66" s="1"/>
      <c r="E66" s="1"/>
      <c r="F66" s="6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8" x14ac:dyDescent="0.3">
      <c r="A67" s="1"/>
      <c r="B67" s="1"/>
      <c r="C67" s="1"/>
      <c r="D67" s="1"/>
      <c r="E67" s="1"/>
      <c r="F67" s="64"/>
      <c r="G67" s="1"/>
      <c r="H67" s="1"/>
      <c r="I67" s="1"/>
      <c r="J67" s="1"/>
      <c r="K67" s="1"/>
      <c r="L67" s="1" t="s">
        <v>192</v>
      </c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1"/>
      <c r="C68" s="79" t="s">
        <v>144</v>
      </c>
      <c r="D68" s="1"/>
      <c r="E68" s="1"/>
      <c r="F68" s="78" t="s">
        <v>187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80"/>
      <c r="D69" s="1"/>
      <c r="E69" s="1"/>
      <c r="F69" s="7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"/>
      <c r="C70" s="1"/>
      <c r="D70" s="1"/>
      <c r="E70" s="1"/>
      <c r="F70" s="1"/>
      <c r="G70" s="38" t="s">
        <v>29</v>
      </c>
      <c r="H70" s="1"/>
      <c r="I70" s="1" t="s">
        <v>28</v>
      </c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 t="s">
        <v>145</v>
      </c>
      <c r="R74" s="1"/>
      <c r="S74" s="1"/>
    </row>
    <row r="75" spans="1:19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</sheetData>
  <mergeCells count="14">
    <mergeCell ref="Q23:S25"/>
    <mergeCell ref="A1:R2"/>
    <mergeCell ref="F48:F49"/>
    <mergeCell ref="F52:F53"/>
    <mergeCell ref="C52:C53"/>
    <mergeCell ref="F56:F57"/>
    <mergeCell ref="F60:F61"/>
    <mergeCell ref="F64:F65"/>
    <mergeCell ref="F68:F69"/>
    <mergeCell ref="C48:C49"/>
    <mergeCell ref="C56:C57"/>
    <mergeCell ref="C60:C61"/>
    <mergeCell ref="C64:C65"/>
    <mergeCell ref="C68:C6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09D3-65DC-439C-B84B-DB474EBDDF06}">
  <dimension ref="A1:Q113"/>
  <sheetViews>
    <sheetView topLeftCell="B1" workbookViewId="0">
      <selection activeCell="L23" sqref="L23"/>
    </sheetView>
  </sheetViews>
  <sheetFormatPr baseColWidth="10" defaultRowHeight="14.4" x14ac:dyDescent="0.3"/>
  <cols>
    <col min="2" max="2" width="15.33203125" customWidth="1"/>
    <col min="3" max="3" width="18.6640625" customWidth="1"/>
    <col min="7" max="7" width="19.77734375" customWidth="1"/>
    <col min="8" max="8" width="17.77734375" customWidth="1"/>
  </cols>
  <sheetData>
    <row r="1" spans="1:17" x14ac:dyDescent="0.3">
      <c r="A1" t="s">
        <v>31</v>
      </c>
      <c r="B1" t="s">
        <v>32</v>
      </c>
      <c r="C1" t="s">
        <v>33</v>
      </c>
      <c r="O1" t="s">
        <v>34</v>
      </c>
      <c r="P1" t="s">
        <v>36</v>
      </c>
      <c r="Q1" t="s">
        <v>35</v>
      </c>
    </row>
    <row r="2" spans="1:17" x14ac:dyDescent="0.3">
      <c r="A2">
        <v>20</v>
      </c>
      <c r="B2">
        <v>16</v>
      </c>
      <c r="C2">
        <v>6</v>
      </c>
      <c r="O2">
        <v>19</v>
      </c>
      <c r="P2">
        <v>15</v>
      </c>
      <c r="Q2">
        <v>39</v>
      </c>
    </row>
    <row r="3" spans="1:17" x14ac:dyDescent="0.3">
      <c r="A3">
        <v>23</v>
      </c>
      <c r="B3">
        <v>16</v>
      </c>
      <c r="C3">
        <v>77</v>
      </c>
      <c r="O3">
        <v>21</v>
      </c>
      <c r="P3">
        <v>15</v>
      </c>
      <c r="Q3">
        <v>81</v>
      </c>
    </row>
    <row r="4" spans="1:17" x14ac:dyDescent="0.3">
      <c r="A4">
        <v>31</v>
      </c>
      <c r="B4">
        <v>17</v>
      </c>
      <c r="C4">
        <v>40</v>
      </c>
      <c r="O4">
        <v>64</v>
      </c>
      <c r="P4">
        <v>19</v>
      </c>
      <c r="Q4">
        <v>3</v>
      </c>
    </row>
    <row r="5" spans="1:17" x14ac:dyDescent="0.3">
      <c r="A5">
        <v>22</v>
      </c>
      <c r="B5">
        <v>17</v>
      </c>
      <c r="C5">
        <v>76</v>
      </c>
      <c r="O5">
        <v>67</v>
      </c>
      <c r="P5">
        <v>19</v>
      </c>
      <c r="Q5">
        <v>14</v>
      </c>
    </row>
    <row r="6" spans="1:17" x14ac:dyDescent="0.3">
      <c r="A6">
        <v>35</v>
      </c>
      <c r="B6">
        <v>18</v>
      </c>
      <c r="C6">
        <v>6</v>
      </c>
      <c r="O6">
        <v>37</v>
      </c>
      <c r="P6">
        <v>20</v>
      </c>
      <c r="Q6">
        <v>13</v>
      </c>
    </row>
    <row r="7" spans="1:17" x14ac:dyDescent="0.3">
      <c r="A7">
        <v>23</v>
      </c>
      <c r="B7">
        <v>18</v>
      </c>
      <c r="C7">
        <v>94</v>
      </c>
      <c r="O7">
        <v>22</v>
      </c>
      <c r="P7">
        <v>20</v>
      </c>
      <c r="Q7">
        <v>79</v>
      </c>
    </row>
    <row r="8" spans="1:17" x14ac:dyDescent="0.3">
      <c r="A8">
        <v>30</v>
      </c>
      <c r="B8">
        <v>19</v>
      </c>
      <c r="C8">
        <v>72</v>
      </c>
      <c r="O8">
        <v>20</v>
      </c>
      <c r="P8">
        <v>21</v>
      </c>
      <c r="Q8">
        <v>66</v>
      </c>
    </row>
    <row r="9" spans="1:17" x14ac:dyDescent="0.3">
      <c r="A9">
        <v>35</v>
      </c>
      <c r="B9">
        <v>19</v>
      </c>
      <c r="C9">
        <v>99</v>
      </c>
      <c r="O9">
        <v>52</v>
      </c>
      <c r="P9">
        <v>23</v>
      </c>
      <c r="Q9">
        <v>29</v>
      </c>
    </row>
    <row r="10" spans="1:17" x14ac:dyDescent="0.3">
      <c r="A10">
        <v>58</v>
      </c>
      <c r="B10">
        <v>20</v>
      </c>
      <c r="C10">
        <v>15</v>
      </c>
      <c r="O10">
        <v>35</v>
      </c>
      <c r="P10">
        <v>24</v>
      </c>
      <c r="Q10">
        <v>35</v>
      </c>
    </row>
    <row r="11" spans="1:17" x14ac:dyDescent="0.3">
      <c r="A11">
        <v>24</v>
      </c>
      <c r="B11">
        <v>20</v>
      </c>
      <c r="C11">
        <v>77</v>
      </c>
      <c r="O11">
        <v>25</v>
      </c>
      <c r="P11">
        <v>24</v>
      </c>
      <c r="Q11">
        <v>73</v>
      </c>
    </row>
    <row r="12" spans="1:17" x14ac:dyDescent="0.3">
      <c r="A12">
        <v>35</v>
      </c>
      <c r="B12">
        <v>21</v>
      </c>
      <c r="C12">
        <v>35</v>
      </c>
      <c r="O12">
        <v>31</v>
      </c>
      <c r="P12">
        <v>25</v>
      </c>
      <c r="Q12">
        <v>73</v>
      </c>
    </row>
    <row r="13" spans="1:17" x14ac:dyDescent="0.3">
      <c r="A13">
        <v>35</v>
      </c>
      <c r="B13">
        <v>23</v>
      </c>
      <c r="C13">
        <v>98</v>
      </c>
      <c r="O13">
        <v>29</v>
      </c>
      <c r="P13">
        <v>28</v>
      </c>
      <c r="Q13">
        <v>82</v>
      </c>
    </row>
    <row r="14" spans="1:17" x14ac:dyDescent="0.3">
      <c r="A14">
        <v>46</v>
      </c>
      <c r="B14">
        <v>25</v>
      </c>
      <c r="C14">
        <v>5</v>
      </c>
      <c r="O14">
        <v>35</v>
      </c>
      <c r="P14">
        <v>28</v>
      </c>
      <c r="Q14">
        <v>61</v>
      </c>
    </row>
    <row r="15" spans="1:17" x14ac:dyDescent="0.3">
      <c r="A15">
        <v>54</v>
      </c>
      <c r="B15">
        <v>28</v>
      </c>
      <c r="C15">
        <v>14</v>
      </c>
      <c r="O15">
        <v>60</v>
      </c>
      <c r="P15">
        <v>30</v>
      </c>
      <c r="Q15">
        <v>4</v>
      </c>
    </row>
    <row r="16" spans="1:17" x14ac:dyDescent="0.3">
      <c r="A16">
        <v>45</v>
      </c>
      <c r="B16">
        <v>28</v>
      </c>
      <c r="C16">
        <v>32</v>
      </c>
      <c r="O16">
        <v>53</v>
      </c>
      <c r="P16">
        <v>33</v>
      </c>
      <c r="Q16">
        <v>4</v>
      </c>
    </row>
    <row r="17" spans="1:17" x14ac:dyDescent="0.3">
      <c r="A17">
        <v>40</v>
      </c>
      <c r="B17">
        <v>29</v>
      </c>
      <c r="C17">
        <v>31</v>
      </c>
      <c r="O17">
        <v>18</v>
      </c>
      <c r="P17">
        <v>33</v>
      </c>
      <c r="Q17">
        <v>92</v>
      </c>
    </row>
    <row r="18" spans="1:17" x14ac:dyDescent="0.3">
      <c r="A18">
        <v>23</v>
      </c>
      <c r="B18">
        <v>29</v>
      </c>
      <c r="C18">
        <v>87</v>
      </c>
      <c r="O18">
        <v>24</v>
      </c>
      <c r="P18">
        <v>38</v>
      </c>
      <c r="Q18">
        <v>92</v>
      </c>
    </row>
    <row r="19" spans="1:17" x14ac:dyDescent="0.3">
      <c r="A19">
        <v>21</v>
      </c>
      <c r="B19">
        <v>30</v>
      </c>
      <c r="C19">
        <v>73</v>
      </c>
      <c r="O19">
        <v>48</v>
      </c>
      <c r="P19">
        <v>39</v>
      </c>
      <c r="Q19">
        <v>36</v>
      </c>
    </row>
    <row r="20" spans="1:17" x14ac:dyDescent="0.3">
      <c r="A20">
        <v>49</v>
      </c>
      <c r="B20">
        <v>33</v>
      </c>
      <c r="C20">
        <v>14</v>
      </c>
      <c r="O20">
        <v>33</v>
      </c>
      <c r="P20">
        <v>42</v>
      </c>
      <c r="Q20">
        <v>60</v>
      </c>
    </row>
    <row r="21" spans="1:17" x14ac:dyDescent="0.3">
      <c r="A21">
        <v>21</v>
      </c>
      <c r="B21">
        <v>33</v>
      </c>
      <c r="C21">
        <v>81</v>
      </c>
      <c r="O21">
        <v>59</v>
      </c>
      <c r="P21">
        <v>43</v>
      </c>
      <c r="Q21">
        <v>60</v>
      </c>
    </row>
    <row r="22" spans="1:17" x14ac:dyDescent="0.3">
      <c r="A22">
        <v>42</v>
      </c>
      <c r="B22">
        <v>34</v>
      </c>
      <c r="C22">
        <v>17</v>
      </c>
      <c r="O22">
        <v>47</v>
      </c>
      <c r="P22">
        <v>43</v>
      </c>
      <c r="Q22">
        <v>41</v>
      </c>
    </row>
    <row r="23" spans="1:17" x14ac:dyDescent="0.3">
      <c r="A23">
        <v>30</v>
      </c>
      <c r="B23">
        <v>34</v>
      </c>
      <c r="C23">
        <v>73</v>
      </c>
      <c r="O23">
        <v>69</v>
      </c>
      <c r="P23">
        <v>44</v>
      </c>
      <c r="Q23">
        <v>46</v>
      </c>
    </row>
    <row r="24" spans="1:17" x14ac:dyDescent="0.3">
      <c r="A24">
        <v>36</v>
      </c>
      <c r="B24">
        <v>37</v>
      </c>
      <c r="C24">
        <v>26</v>
      </c>
      <c r="O24">
        <v>53</v>
      </c>
      <c r="P24">
        <v>46</v>
      </c>
      <c r="Q24">
        <v>46</v>
      </c>
    </row>
    <row r="25" spans="1:17" x14ac:dyDescent="0.3">
      <c r="A25">
        <v>20</v>
      </c>
      <c r="B25">
        <v>37</v>
      </c>
      <c r="C25">
        <v>75</v>
      </c>
      <c r="O25">
        <v>70</v>
      </c>
      <c r="P25">
        <v>46</v>
      </c>
      <c r="Q25">
        <v>56</v>
      </c>
    </row>
    <row r="26" spans="1:17" x14ac:dyDescent="0.3">
      <c r="A26">
        <v>65</v>
      </c>
      <c r="B26">
        <v>38</v>
      </c>
      <c r="C26">
        <v>35</v>
      </c>
      <c r="O26">
        <v>19</v>
      </c>
      <c r="P26">
        <v>46</v>
      </c>
      <c r="Q26">
        <v>55</v>
      </c>
    </row>
    <row r="27" spans="1:17" x14ac:dyDescent="0.3">
      <c r="A27">
        <v>31</v>
      </c>
      <c r="B27">
        <v>39</v>
      </c>
      <c r="C27">
        <v>61</v>
      </c>
      <c r="O27">
        <v>63</v>
      </c>
      <c r="P27">
        <v>48</v>
      </c>
      <c r="Q27">
        <v>51</v>
      </c>
    </row>
    <row r="28" spans="1:17" x14ac:dyDescent="0.3">
      <c r="A28">
        <v>49</v>
      </c>
      <c r="B28">
        <v>39</v>
      </c>
      <c r="C28">
        <v>28</v>
      </c>
      <c r="O28">
        <v>18</v>
      </c>
      <c r="P28">
        <v>48</v>
      </c>
      <c r="Q28">
        <v>59</v>
      </c>
    </row>
    <row r="29" spans="1:17" x14ac:dyDescent="0.3">
      <c r="A29">
        <v>24</v>
      </c>
      <c r="B29">
        <v>39</v>
      </c>
      <c r="C29">
        <v>65</v>
      </c>
      <c r="O29">
        <v>19</v>
      </c>
      <c r="P29">
        <v>48</v>
      </c>
      <c r="Q29">
        <v>59</v>
      </c>
    </row>
    <row r="30" spans="1:17" x14ac:dyDescent="0.3">
      <c r="A30">
        <v>50</v>
      </c>
      <c r="B30">
        <v>40</v>
      </c>
      <c r="C30">
        <v>55</v>
      </c>
      <c r="O30">
        <v>70</v>
      </c>
      <c r="P30">
        <v>49</v>
      </c>
      <c r="Q30">
        <v>55</v>
      </c>
    </row>
    <row r="31" spans="1:17" x14ac:dyDescent="0.3">
      <c r="A31">
        <v>27</v>
      </c>
      <c r="B31">
        <v>40</v>
      </c>
      <c r="C31">
        <v>47</v>
      </c>
      <c r="O31">
        <v>59</v>
      </c>
      <c r="P31">
        <v>54</v>
      </c>
      <c r="Q31">
        <v>47</v>
      </c>
    </row>
    <row r="32" spans="1:17" x14ac:dyDescent="0.3">
      <c r="A32">
        <v>29</v>
      </c>
      <c r="B32">
        <v>40</v>
      </c>
      <c r="C32">
        <v>42</v>
      </c>
      <c r="O32">
        <v>26</v>
      </c>
      <c r="P32">
        <v>54</v>
      </c>
      <c r="Q32">
        <v>54</v>
      </c>
    </row>
    <row r="33" spans="1:17" x14ac:dyDescent="0.3">
      <c r="A33">
        <v>31</v>
      </c>
      <c r="B33">
        <v>40</v>
      </c>
      <c r="C33">
        <v>42</v>
      </c>
      <c r="O33">
        <v>40</v>
      </c>
      <c r="P33">
        <v>54</v>
      </c>
      <c r="Q33">
        <v>48</v>
      </c>
    </row>
    <row r="34" spans="1:17" x14ac:dyDescent="0.3">
      <c r="A34">
        <v>49</v>
      </c>
      <c r="B34">
        <v>42</v>
      </c>
      <c r="C34">
        <v>52</v>
      </c>
      <c r="O34">
        <v>57</v>
      </c>
      <c r="P34">
        <v>54</v>
      </c>
      <c r="Q34">
        <v>51</v>
      </c>
    </row>
    <row r="35" spans="1:17" x14ac:dyDescent="0.3">
      <c r="A35">
        <v>31</v>
      </c>
      <c r="B35">
        <v>43</v>
      </c>
      <c r="C35">
        <v>54</v>
      </c>
      <c r="O35">
        <v>38</v>
      </c>
      <c r="P35">
        <v>54</v>
      </c>
      <c r="Q35">
        <v>55</v>
      </c>
    </row>
    <row r="36" spans="1:17" x14ac:dyDescent="0.3">
      <c r="A36">
        <v>50</v>
      </c>
      <c r="B36">
        <v>43</v>
      </c>
      <c r="C36">
        <v>45</v>
      </c>
      <c r="O36">
        <v>67</v>
      </c>
      <c r="P36">
        <v>54</v>
      </c>
      <c r="Q36">
        <v>41</v>
      </c>
    </row>
    <row r="37" spans="1:17" x14ac:dyDescent="0.3">
      <c r="A37">
        <v>51</v>
      </c>
      <c r="B37">
        <v>44</v>
      </c>
      <c r="C37">
        <v>50</v>
      </c>
      <c r="O37">
        <v>48</v>
      </c>
      <c r="P37">
        <v>54</v>
      </c>
      <c r="Q37">
        <v>46</v>
      </c>
    </row>
    <row r="38" spans="1:17" x14ac:dyDescent="0.3">
      <c r="A38">
        <v>27</v>
      </c>
      <c r="B38">
        <v>46</v>
      </c>
      <c r="C38">
        <v>51</v>
      </c>
      <c r="O38">
        <v>18</v>
      </c>
      <c r="P38">
        <v>59</v>
      </c>
      <c r="Q38">
        <v>41</v>
      </c>
    </row>
    <row r="39" spans="1:17" x14ac:dyDescent="0.3">
      <c r="A39">
        <v>67</v>
      </c>
      <c r="B39">
        <v>47</v>
      </c>
      <c r="C39">
        <v>52</v>
      </c>
      <c r="O39">
        <v>48</v>
      </c>
      <c r="P39">
        <v>60</v>
      </c>
      <c r="Q39">
        <v>49</v>
      </c>
    </row>
    <row r="40" spans="1:17" x14ac:dyDescent="0.3">
      <c r="A40">
        <v>54</v>
      </c>
      <c r="B40">
        <v>47</v>
      </c>
      <c r="C40">
        <v>59</v>
      </c>
      <c r="O40">
        <v>24</v>
      </c>
      <c r="P40">
        <v>60</v>
      </c>
      <c r="Q40">
        <v>52</v>
      </c>
    </row>
    <row r="41" spans="1:17" x14ac:dyDescent="0.3">
      <c r="A41">
        <v>43</v>
      </c>
      <c r="B41">
        <v>48</v>
      </c>
      <c r="C41">
        <v>50</v>
      </c>
      <c r="O41">
        <v>48</v>
      </c>
      <c r="P41">
        <v>61</v>
      </c>
      <c r="Q41">
        <v>42</v>
      </c>
    </row>
    <row r="42" spans="1:17" x14ac:dyDescent="0.3">
      <c r="A42">
        <v>68</v>
      </c>
      <c r="B42">
        <v>48</v>
      </c>
      <c r="C42">
        <v>48</v>
      </c>
      <c r="O42">
        <v>20</v>
      </c>
      <c r="P42">
        <v>61</v>
      </c>
      <c r="Q42">
        <v>49</v>
      </c>
    </row>
    <row r="43" spans="1:17" x14ac:dyDescent="0.3">
      <c r="A43">
        <v>32</v>
      </c>
      <c r="B43">
        <v>48</v>
      </c>
      <c r="C43">
        <v>47</v>
      </c>
      <c r="O43">
        <v>67</v>
      </c>
      <c r="P43">
        <v>62</v>
      </c>
      <c r="Q43">
        <v>59</v>
      </c>
    </row>
    <row r="44" spans="1:17" x14ac:dyDescent="0.3">
      <c r="A44">
        <v>47</v>
      </c>
      <c r="B44">
        <v>49</v>
      </c>
      <c r="C44">
        <v>42</v>
      </c>
      <c r="O44">
        <v>26</v>
      </c>
      <c r="P44">
        <v>62</v>
      </c>
      <c r="Q44">
        <v>55</v>
      </c>
    </row>
    <row r="45" spans="1:17" x14ac:dyDescent="0.3">
      <c r="A45">
        <v>60</v>
      </c>
      <c r="B45">
        <v>50</v>
      </c>
      <c r="C45">
        <v>49</v>
      </c>
      <c r="O45">
        <v>49</v>
      </c>
      <c r="P45">
        <v>62</v>
      </c>
      <c r="Q45">
        <v>56</v>
      </c>
    </row>
    <row r="46" spans="1:17" x14ac:dyDescent="0.3">
      <c r="A46">
        <v>60</v>
      </c>
      <c r="B46">
        <v>50</v>
      </c>
      <c r="C46">
        <v>56</v>
      </c>
      <c r="O46">
        <v>54</v>
      </c>
      <c r="P46">
        <v>63</v>
      </c>
      <c r="Q46">
        <v>46</v>
      </c>
    </row>
    <row r="47" spans="1:17" x14ac:dyDescent="0.3">
      <c r="A47">
        <v>45</v>
      </c>
      <c r="B47">
        <v>54</v>
      </c>
      <c r="C47">
        <v>53</v>
      </c>
      <c r="O47">
        <v>68</v>
      </c>
      <c r="P47">
        <v>63</v>
      </c>
      <c r="Q47">
        <v>43</v>
      </c>
    </row>
    <row r="48" spans="1:17" x14ac:dyDescent="0.3">
      <c r="A48">
        <v>23</v>
      </c>
      <c r="B48">
        <v>54</v>
      </c>
      <c r="C48">
        <v>52</v>
      </c>
      <c r="O48">
        <v>66</v>
      </c>
      <c r="P48">
        <v>63</v>
      </c>
      <c r="Q48">
        <v>48</v>
      </c>
    </row>
    <row r="49" spans="1:17" x14ac:dyDescent="0.3">
      <c r="A49">
        <v>49</v>
      </c>
      <c r="B49">
        <v>54</v>
      </c>
      <c r="C49">
        <v>42</v>
      </c>
      <c r="O49">
        <v>65</v>
      </c>
      <c r="P49">
        <v>63</v>
      </c>
      <c r="Q49">
        <v>52</v>
      </c>
    </row>
    <row r="50" spans="1:17" x14ac:dyDescent="0.3">
      <c r="A50">
        <v>46</v>
      </c>
      <c r="B50">
        <v>54</v>
      </c>
      <c r="C50">
        <v>44</v>
      </c>
      <c r="O50">
        <v>19</v>
      </c>
      <c r="P50">
        <v>64</v>
      </c>
      <c r="Q50">
        <v>46</v>
      </c>
    </row>
    <row r="51" spans="1:17" x14ac:dyDescent="0.3">
      <c r="A51">
        <v>21</v>
      </c>
      <c r="B51">
        <v>54</v>
      </c>
      <c r="C51">
        <v>57</v>
      </c>
      <c r="O51">
        <v>27</v>
      </c>
      <c r="P51">
        <v>67</v>
      </c>
      <c r="Q51">
        <v>56</v>
      </c>
    </row>
    <row r="52" spans="1:17" x14ac:dyDescent="0.3">
      <c r="A52">
        <v>55</v>
      </c>
      <c r="B52">
        <v>57</v>
      </c>
      <c r="C52">
        <v>58</v>
      </c>
      <c r="O52">
        <v>39</v>
      </c>
      <c r="P52">
        <v>69</v>
      </c>
      <c r="Q52">
        <v>91</v>
      </c>
    </row>
    <row r="53" spans="1:17" x14ac:dyDescent="0.3">
      <c r="A53">
        <v>22</v>
      </c>
      <c r="B53">
        <v>57</v>
      </c>
      <c r="C53">
        <v>55</v>
      </c>
      <c r="O53">
        <v>43</v>
      </c>
      <c r="P53">
        <v>71</v>
      </c>
      <c r="Q53">
        <v>35</v>
      </c>
    </row>
    <row r="54" spans="1:17" x14ac:dyDescent="0.3">
      <c r="A54">
        <v>34</v>
      </c>
      <c r="B54">
        <v>58</v>
      </c>
      <c r="C54">
        <v>60</v>
      </c>
      <c r="O54">
        <v>40</v>
      </c>
      <c r="P54">
        <v>71</v>
      </c>
      <c r="Q54">
        <v>95</v>
      </c>
    </row>
    <row r="55" spans="1:17" x14ac:dyDescent="0.3">
      <c r="A55">
        <v>50</v>
      </c>
      <c r="B55">
        <v>58</v>
      </c>
      <c r="C55">
        <v>46</v>
      </c>
      <c r="O55">
        <v>59</v>
      </c>
      <c r="P55">
        <v>71</v>
      </c>
      <c r="Q55">
        <v>11</v>
      </c>
    </row>
    <row r="56" spans="1:17" x14ac:dyDescent="0.3">
      <c r="A56">
        <v>68</v>
      </c>
      <c r="B56">
        <v>59</v>
      </c>
      <c r="C56">
        <v>55</v>
      </c>
      <c r="O56">
        <v>38</v>
      </c>
      <c r="P56">
        <v>71</v>
      </c>
      <c r="Q56">
        <v>75</v>
      </c>
    </row>
    <row r="57" spans="1:17" x14ac:dyDescent="0.3">
      <c r="A57">
        <v>40</v>
      </c>
      <c r="B57">
        <v>60</v>
      </c>
      <c r="C57">
        <v>40</v>
      </c>
      <c r="O57">
        <v>47</v>
      </c>
      <c r="P57">
        <v>71</v>
      </c>
      <c r="Q57">
        <v>9</v>
      </c>
    </row>
    <row r="58" spans="1:17" x14ac:dyDescent="0.3">
      <c r="A58">
        <v>32</v>
      </c>
      <c r="B58">
        <v>60</v>
      </c>
      <c r="C58">
        <v>42</v>
      </c>
      <c r="O58">
        <v>39</v>
      </c>
      <c r="P58">
        <v>71</v>
      </c>
      <c r="Q58">
        <v>75</v>
      </c>
    </row>
    <row r="59" spans="1:17" x14ac:dyDescent="0.3">
      <c r="A59">
        <v>47</v>
      </c>
      <c r="B59">
        <v>60</v>
      </c>
      <c r="C59">
        <v>47</v>
      </c>
      <c r="O59">
        <v>20</v>
      </c>
      <c r="P59">
        <v>73</v>
      </c>
      <c r="Q59">
        <v>5</v>
      </c>
    </row>
    <row r="60" spans="1:17" x14ac:dyDescent="0.3">
      <c r="A60">
        <v>27</v>
      </c>
      <c r="B60">
        <v>60</v>
      </c>
      <c r="C60">
        <v>50</v>
      </c>
      <c r="O60">
        <v>32</v>
      </c>
      <c r="P60">
        <v>73</v>
      </c>
      <c r="Q60">
        <v>73</v>
      </c>
    </row>
    <row r="61" spans="1:17" x14ac:dyDescent="0.3">
      <c r="A61">
        <v>23</v>
      </c>
      <c r="B61">
        <v>62</v>
      </c>
      <c r="C61">
        <v>41</v>
      </c>
      <c r="O61">
        <v>19</v>
      </c>
      <c r="P61">
        <v>74</v>
      </c>
      <c r="Q61">
        <v>10</v>
      </c>
    </row>
    <row r="62" spans="1:17" x14ac:dyDescent="0.3">
      <c r="A62">
        <v>49</v>
      </c>
      <c r="B62">
        <v>62</v>
      </c>
      <c r="C62">
        <v>48</v>
      </c>
      <c r="O62">
        <v>32</v>
      </c>
      <c r="P62">
        <v>75</v>
      </c>
      <c r="Q62">
        <v>93</v>
      </c>
    </row>
    <row r="63" spans="1:17" x14ac:dyDescent="0.3">
      <c r="A63">
        <v>21</v>
      </c>
      <c r="B63">
        <v>62</v>
      </c>
      <c r="C63">
        <v>42</v>
      </c>
      <c r="O63">
        <v>25</v>
      </c>
      <c r="P63">
        <v>77</v>
      </c>
      <c r="Q63">
        <v>12</v>
      </c>
    </row>
    <row r="64" spans="1:17" x14ac:dyDescent="0.3">
      <c r="A64">
        <v>66</v>
      </c>
      <c r="B64">
        <v>63</v>
      </c>
      <c r="C64">
        <v>50</v>
      </c>
      <c r="O64">
        <v>28</v>
      </c>
      <c r="P64">
        <v>77</v>
      </c>
      <c r="Q64">
        <v>97</v>
      </c>
    </row>
    <row r="65" spans="1:17" x14ac:dyDescent="0.3">
      <c r="A65">
        <v>19</v>
      </c>
      <c r="B65">
        <v>63</v>
      </c>
      <c r="C65">
        <v>54</v>
      </c>
      <c r="O65">
        <v>48</v>
      </c>
      <c r="P65">
        <v>77</v>
      </c>
      <c r="Q65">
        <v>36</v>
      </c>
    </row>
    <row r="66" spans="1:17" x14ac:dyDescent="0.3">
      <c r="A66">
        <v>38</v>
      </c>
      <c r="B66">
        <v>64</v>
      </c>
      <c r="C66">
        <v>42</v>
      </c>
      <c r="O66">
        <v>34</v>
      </c>
      <c r="P66">
        <v>78</v>
      </c>
      <c r="Q66">
        <v>90</v>
      </c>
    </row>
    <row r="67" spans="1:17" x14ac:dyDescent="0.3">
      <c r="A67">
        <v>18</v>
      </c>
      <c r="B67">
        <v>65</v>
      </c>
      <c r="C67">
        <v>48</v>
      </c>
      <c r="O67">
        <v>43</v>
      </c>
      <c r="P67">
        <v>78</v>
      </c>
      <c r="Q67">
        <v>17</v>
      </c>
    </row>
    <row r="68" spans="1:17" x14ac:dyDescent="0.3">
      <c r="A68">
        <v>19</v>
      </c>
      <c r="B68">
        <v>65</v>
      </c>
      <c r="C68">
        <v>50</v>
      </c>
      <c r="O68">
        <v>39</v>
      </c>
      <c r="P68">
        <v>78</v>
      </c>
      <c r="Q68">
        <v>88</v>
      </c>
    </row>
    <row r="69" spans="1:17" x14ac:dyDescent="0.3">
      <c r="A69">
        <v>63</v>
      </c>
      <c r="B69">
        <v>65</v>
      </c>
      <c r="C69">
        <v>43</v>
      </c>
      <c r="O69">
        <v>37</v>
      </c>
      <c r="P69">
        <v>78</v>
      </c>
      <c r="Q69">
        <v>1</v>
      </c>
    </row>
    <row r="70" spans="1:17" x14ac:dyDescent="0.3">
      <c r="A70">
        <v>49</v>
      </c>
      <c r="B70">
        <v>65</v>
      </c>
      <c r="C70">
        <v>59</v>
      </c>
      <c r="O70">
        <v>34</v>
      </c>
      <c r="P70">
        <v>78</v>
      </c>
      <c r="Q70">
        <v>1</v>
      </c>
    </row>
    <row r="71" spans="1:17" x14ac:dyDescent="0.3">
      <c r="A71">
        <v>51</v>
      </c>
      <c r="B71">
        <v>67</v>
      </c>
      <c r="C71">
        <v>43</v>
      </c>
      <c r="O71">
        <v>19</v>
      </c>
      <c r="P71">
        <v>81</v>
      </c>
      <c r="Q71">
        <v>5</v>
      </c>
    </row>
    <row r="72" spans="1:17" x14ac:dyDescent="0.3">
      <c r="A72">
        <v>50</v>
      </c>
      <c r="B72">
        <v>67</v>
      </c>
      <c r="C72">
        <v>57</v>
      </c>
      <c r="O72">
        <v>50</v>
      </c>
      <c r="P72">
        <v>85</v>
      </c>
      <c r="Q72">
        <v>26</v>
      </c>
    </row>
    <row r="73" spans="1:17" x14ac:dyDescent="0.3">
      <c r="A73">
        <v>38</v>
      </c>
      <c r="B73">
        <v>67</v>
      </c>
      <c r="C73">
        <v>40</v>
      </c>
      <c r="O73">
        <v>42</v>
      </c>
      <c r="P73">
        <v>86</v>
      </c>
      <c r="Q73">
        <v>20</v>
      </c>
    </row>
    <row r="74" spans="1:17" x14ac:dyDescent="0.3">
      <c r="A74">
        <v>40</v>
      </c>
      <c r="B74">
        <v>69</v>
      </c>
      <c r="C74">
        <v>58</v>
      </c>
      <c r="O74">
        <v>32</v>
      </c>
      <c r="P74">
        <v>87</v>
      </c>
      <c r="Q74">
        <v>63</v>
      </c>
    </row>
    <row r="75" spans="1:17" x14ac:dyDescent="0.3">
      <c r="A75">
        <v>23</v>
      </c>
      <c r="B75">
        <v>70</v>
      </c>
      <c r="C75">
        <v>29</v>
      </c>
      <c r="O75">
        <v>40</v>
      </c>
      <c r="P75">
        <v>87</v>
      </c>
      <c r="Q75">
        <v>13</v>
      </c>
    </row>
    <row r="76" spans="1:17" x14ac:dyDescent="0.3">
      <c r="A76">
        <v>31</v>
      </c>
      <c r="B76">
        <v>70</v>
      </c>
      <c r="C76">
        <v>77</v>
      </c>
      <c r="O76">
        <v>28</v>
      </c>
      <c r="P76">
        <v>87</v>
      </c>
      <c r="Q76">
        <v>75</v>
      </c>
    </row>
    <row r="77" spans="1:17" x14ac:dyDescent="0.3">
      <c r="A77">
        <v>25</v>
      </c>
      <c r="B77">
        <v>72</v>
      </c>
      <c r="C77">
        <v>34</v>
      </c>
      <c r="O77">
        <v>36</v>
      </c>
      <c r="P77">
        <v>87</v>
      </c>
      <c r="Q77">
        <v>10</v>
      </c>
    </row>
    <row r="78" spans="1:17" x14ac:dyDescent="0.3">
      <c r="A78">
        <v>31</v>
      </c>
      <c r="B78">
        <v>72</v>
      </c>
      <c r="C78">
        <v>71</v>
      </c>
      <c r="O78">
        <v>36</v>
      </c>
      <c r="P78">
        <v>87</v>
      </c>
      <c r="Q78">
        <v>92</v>
      </c>
    </row>
    <row r="79" spans="1:17" x14ac:dyDescent="0.3">
      <c r="A79">
        <v>29</v>
      </c>
      <c r="B79">
        <v>73</v>
      </c>
      <c r="C79">
        <v>88</v>
      </c>
      <c r="O79">
        <v>58</v>
      </c>
      <c r="P79">
        <v>88</v>
      </c>
      <c r="Q79">
        <v>15</v>
      </c>
    </row>
    <row r="80" spans="1:17" x14ac:dyDescent="0.3">
      <c r="A80">
        <v>44</v>
      </c>
      <c r="B80">
        <v>73</v>
      </c>
      <c r="C80">
        <v>7</v>
      </c>
      <c r="O80">
        <v>27</v>
      </c>
      <c r="P80">
        <v>88</v>
      </c>
      <c r="Q80">
        <v>69</v>
      </c>
    </row>
    <row r="81" spans="1:17" x14ac:dyDescent="0.3">
      <c r="A81">
        <v>35</v>
      </c>
      <c r="B81">
        <v>74</v>
      </c>
      <c r="C81">
        <v>72</v>
      </c>
      <c r="O81">
        <v>59</v>
      </c>
      <c r="P81">
        <v>93</v>
      </c>
      <c r="Q81">
        <v>14</v>
      </c>
    </row>
    <row r="82" spans="1:17" x14ac:dyDescent="0.3">
      <c r="A82">
        <v>57</v>
      </c>
      <c r="B82">
        <v>75</v>
      </c>
      <c r="C82">
        <v>5</v>
      </c>
      <c r="O82">
        <v>35</v>
      </c>
      <c r="P82">
        <v>93</v>
      </c>
      <c r="Q82">
        <v>90</v>
      </c>
    </row>
    <row r="83" spans="1:17" x14ac:dyDescent="0.3">
      <c r="A83">
        <v>28</v>
      </c>
      <c r="B83">
        <v>76</v>
      </c>
      <c r="C83">
        <v>40</v>
      </c>
      <c r="O83">
        <v>46</v>
      </c>
      <c r="P83">
        <v>98</v>
      </c>
      <c r="Q83">
        <v>15</v>
      </c>
    </row>
    <row r="84" spans="1:17" x14ac:dyDescent="0.3">
      <c r="A84">
        <v>32</v>
      </c>
      <c r="B84">
        <v>76</v>
      </c>
      <c r="C84">
        <v>87</v>
      </c>
      <c r="O84">
        <v>30</v>
      </c>
      <c r="P84">
        <v>99</v>
      </c>
      <c r="Q84">
        <v>97</v>
      </c>
    </row>
    <row r="85" spans="1:17" x14ac:dyDescent="0.3">
      <c r="A85">
        <v>32</v>
      </c>
      <c r="B85">
        <v>77</v>
      </c>
      <c r="C85">
        <v>74</v>
      </c>
      <c r="O85">
        <v>28</v>
      </c>
      <c r="P85">
        <v>101</v>
      </c>
      <c r="Q85">
        <v>68</v>
      </c>
    </row>
    <row r="86" spans="1:17" x14ac:dyDescent="0.3">
      <c r="A86">
        <v>34</v>
      </c>
      <c r="B86">
        <v>78</v>
      </c>
      <c r="C86">
        <v>22</v>
      </c>
      <c r="O86">
        <v>33</v>
      </c>
      <c r="P86">
        <v>113</v>
      </c>
      <c r="Q86">
        <v>8</v>
      </c>
    </row>
    <row r="87" spans="1:17" x14ac:dyDescent="0.3">
      <c r="A87">
        <v>44</v>
      </c>
      <c r="B87">
        <v>78</v>
      </c>
      <c r="C87">
        <v>20</v>
      </c>
      <c r="O87">
        <v>32</v>
      </c>
      <c r="P87">
        <v>126</v>
      </c>
      <c r="Q87">
        <v>74</v>
      </c>
    </row>
    <row r="88" spans="1:17" x14ac:dyDescent="0.3">
      <c r="A88">
        <v>38</v>
      </c>
      <c r="B88">
        <v>78</v>
      </c>
      <c r="C88">
        <v>76</v>
      </c>
      <c r="O88">
        <v>32</v>
      </c>
      <c r="P88">
        <v>137</v>
      </c>
      <c r="Q88">
        <v>18</v>
      </c>
    </row>
    <row r="89" spans="1:17" x14ac:dyDescent="0.3">
      <c r="A89">
        <v>47</v>
      </c>
      <c r="B89">
        <v>78</v>
      </c>
      <c r="C89">
        <v>16</v>
      </c>
      <c r="O89">
        <v>30</v>
      </c>
      <c r="P89">
        <v>137</v>
      </c>
      <c r="Q89">
        <v>83</v>
      </c>
    </row>
    <row r="90" spans="1:17" x14ac:dyDescent="0.3">
      <c r="A90">
        <v>27</v>
      </c>
      <c r="B90">
        <v>78</v>
      </c>
      <c r="C90">
        <v>89</v>
      </c>
    </row>
    <row r="91" spans="1:17" x14ac:dyDescent="0.3">
      <c r="A91">
        <v>30</v>
      </c>
      <c r="B91">
        <v>78</v>
      </c>
      <c r="C91">
        <v>78</v>
      </c>
    </row>
    <row r="92" spans="1:17" x14ac:dyDescent="0.3">
      <c r="A92">
        <v>30</v>
      </c>
      <c r="B92">
        <v>78</v>
      </c>
      <c r="C92">
        <v>73</v>
      </c>
    </row>
    <row r="93" spans="1:17" x14ac:dyDescent="0.3">
      <c r="A93">
        <v>56</v>
      </c>
      <c r="B93">
        <v>79</v>
      </c>
      <c r="C93">
        <v>35</v>
      </c>
    </row>
    <row r="94" spans="1:17" x14ac:dyDescent="0.3">
      <c r="A94">
        <v>29</v>
      </c>
      <c r="B94">
        <v>79</v>
      </c>
      <c r="C94">
        <v>83</v>
      </c>
    </row>
    <row r="95" spans="1:17" x14ac:dyDescent="0.3">
      <c r="A95">
        <v>31</v>
      </c>
      <c r="B95">
        <v>81</v>
      </c>
      <c r="C95">
        <v>93</v>
      </c>
    </row>
    <row r="96" spans="1:17" x14ac:dyDescent="0.3">
      <c r="A96">
        <v>36</v>
      </c>
      <c r="B96">
        <v>85</v>
      </c>
      <c r="C96">
        <v>75</v>
      </c>
    </row>
    <row r="97" spans="1:3" x14ac:dyDescent="0.3">
      <c r="A97">
        <v>33</v>
      </c>
      <c r="B97">
        <v>86</v>
      </c>
      <c r="C97">
        <v>95</v>
      </c>
    </row>
    <row r="98" spans="1:3" x14ac:dyDescent="0.3">
      <c r="A98">
        <v>36</v>
      </c>
      <c r="B98">
        <v>87</v>
      </c>
      <c r="C98">
        <v>27</v>
      </c>
    </row>
    <row r="99" spans="1:3" x14ac:dyDescent="0.3">
      <c r="A99">
        <v>52</v>
      </c>
      <c r="B99">
        <v>88</v>
      </c>
      <c r="C99">
        <v>13</v>
      </c>
    </row>
    <row r="100" spans="1:3" x14ac:dyDescent="0.3">
      <c r="A100">
        <v>30</v>
      </c>
      <c r="B100">
        <v>88</v>
      </c>
      <c r="C100">
        <v>86</v>
      </c>
    </row>
    <row r="101" spans="1:3" x14ac:dyDescent="0.3">
      <c r="A101">
        <v>37</v>
      </c>
      <c r="B101">
        <v>97</v>
      </c>
      <c r="C101">
        <v>32</v>
      </c>
    </row>
    <row r="102" spans="1:3" x14ac:dyDescent="0.3">
      <c r="A102">
        <v>32</v>
      </c>
      <c r="B102">
        <v>97</v>
      </c>
      <c r="C102">
        <v>86</v>
      </c>
    </row>
    <row r="103" spans="1:3" x14ac:dyDescent="0.3">
      <c r="A103">
        <v>29</v>
      </c>
      <c r="B103">
        <v>98</v>
      </c>
      <c r="C103">
        <v>88</v>
      </c>
    </row>
    <row r="104" spans="1:3" x14ac:dyDescent="0.3">
      <c r="A104">
        <v>41</v>
      </c>
      <c r="B104">
        <v>99</v>
      </c>
      <c r="C104">
        <v>39</v>
      </c>
    </row>
    <row r="105" spans="1:3" x14ac:dyDescent="0.3">
      <c r="A105">
        <v>54</v>
      </c>
      <c r="B105">
        <v>101</v>
      </c>
      <c r="C105">
        <v>24</v>
      </c>
    </row>
    <row r="106" spans="1:3" x14ac:dyDescent="0.3">
      <c r="A106">
        <v>41</v>
      </c>
      <c r="B106">
        <v>103</v>
      </c>
      <c r="C106">
        <v>17</v>
      </c>
    </row>
    <row r="107" spans="1:3" x14ac:dyDescent="0.3">
      <c r="A107">
        <v>36</v>
      </c>
      <c r="B107">
        <v>103</v>
      </c>
      <c r="C107">
        <v>85</v>
      </c>
    </row>
    <row r="108" spans="1:3" x14ac:dyDescent="0.3">
      <c r="A108">
        <v>34</v>
      </c>
      <c r="B108">
        <v>103</v>
      </c>
      <c r="C108">
        <v>23</v>
      </c>
    </row>
    <row r="109" spans="1:3" x14ac:dyDescent="0.3">
      <c r="A109">
        <v>32</v>
      </c>
      <c r="B109">
        <v>103</v>
      </c>
      <c r="C109">
        <v>69</v>
      </c>
    </row>
    <row r="110" spans="1:3" x14ac:dyDescent="0.3">
      <c r="A110">
        <v>38</v>
      </c>
      <c r="B110">
        <v>113</v>
      </c>
      <c r="C110">
        <v>91</v>
      </c>
    </row>
    <row r="111" spans="1:3" x14ac:dyDescent="0.3">
      <c r="A111">
        <v>47</v>
      </c>
      <c r="B111">
        <v>120</v>
      </c>
      <c r="C111">
        <v>16</v>
      </c>
    </row>
    <row r="112" spans="1:3" x14ac:dyDescent="0.3">
      <c r="A112">
        <v>35</v>
      </c>
      <c r="B112">
        <v>120</v>
      </c>
      <c r="C112">
        <v>79</v>
      </c>
    </row>
    <row r="113" spans="1:3" x14ac:dyDescent="0.3">
      <c r="A113">
        <v>45</v>
      </c>
      <c r="B113">
        <v>126</v>
      </c>
      <c r="C113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D636-949E-49F6-BB30-1CB0176D0E2D}">
  <dimension ref="A1:F199"/>
  <sheetViews>
    <sheetView topLeftCell="A79" workbookViewId="0">
      <selection activeCell="G106" sqref="G106"/>
    </sheetView>
  </sheetViews>
  <sheetFormatPr baseColWidth="10" defaultRowHeight="14.4" x14ac:dyDescent="0.3"/>
  <cols>
    <col min="1" max="1" width="8.21875" bestFit="1" customWidth="1"/>
    <col min="2" max="2" width="6.44140625" bestFit="1" customWidth="1"/>
    <col min="3" max="3" width="8.5546875" bestFit="1" customWidth="1"/>
    <col min="4" max="4" width="7.88671875" bestFit="1" customWidth="1"/>
    <col min="5" max="5" width="17.21875" bestFit="1" customWidth="1"/>
    <col min="6" max="6" width="14.109375" bestFit="1" customWidth="1"/>
  </cols>
  <sheetData>
    <row r="1" spans="1:6" x14ac:dyDescent="0.3">
      <c r="A1" t="s">
        <v>8</v>
      </c>
      <c r="B1" t="s">
        <v>2</v>
      </c>
      <c r="C1" t="s">
        <v>91</v>
      </c>
      <c r="D1" t="s">
        <v>25</v>
      </c>
      <c r="E1" t="s">
        <v>92</v>
      </c>
      <c r="F1" t="s">
        <v>93</v>
      </c>
    </row>
    <row r="2" spans="1:6" x14ac:dyDescent="0.3">
      <c r="A2">
        <v>1</v>
      </c>
      <c r="B2">
        <v>19</v>
      </c>
      <c r="C2">
        <v>15</v>
      </c>
      <c r="D2">
        <v>39</v>
      </c>
      <c r="E2">
        <v>3</v>
      </c>
      <c r="F2">
        <v>3</v>
      </c>
    </row>
    <row r="3" spans="1:6" x14ac:dyDescent="0.3">
      <c r="A3">
        <v>1</v>
      </c>
      <c r="B3">
        <v>21</v>
      </c>
      <c r="C3">
        <v>15</v>
      </c>
      <c r="D3">
        <v>81</v>
      </c>
      <c r="E3">
        <v>4</v>
      </c>
      <c r="F3">
        <v>4</v>
      </c>
    </row>
    <row r="4" spans="1:6" x14ac:dyDescent="0.3">
      <c r="A4">
        <v>0</v>
      </c>
      <c r="B4">
        <v>20</v>
      </c>
      <c r="C4">
        <v>16</v>
      </c>
      <c r="D4">
        <v>6</v>
      </c>
      <c r="E4">
        <v>3</v>
      </c>
      <c r="F4">
        <v>3</v>
      </c>
    </row>
    <row r="5" spans="1:6" x14ac:dyDescent="0.3">
      <c r="A5">
        <v>0</v>
      </c>
      <c r="B5">
        <v>23</v>
      </c>
      <c r="C5">
        <v>16</v>
      </c>
      <c r="D5">
        <v>77</v>
      </c>
      <c r="E5">
        <v>4</v>
      </c>
      <c r="F5">
        <v>4</v>
      </c>
    </row>
    <row r="6" spans="1:6" x14ac:dyDescent="0.3">
      <c r="A6">
        <v>0</v>
      </c>
      <c r="B6">
        <v>31</v>
      </c>
      <c r="C6">
        <v>17</v>
      </c>
      <c r="D6">
        <v>40</v>
      </c>
      <c r="E6">
        <v>3</v>
      </c>
      <c r="F6">
        <v>3</v>
      </c>
    </row>
    <row r="7" spans="1:6" x14ac:dyDescent="0.3">
      <c r="A7">
        <v>0</v>
      </c>
      <c r="B7">
        <v>22</v>
      </c>
      <c r="C7">
        <v>17</v>
      </c>
      <c r="D7">
        <v>76</v>
      </c>
      <c r="E7">
        <v>4</v>
      </c>
      <c r="F7">
        <v>4</v>
      </c>
    </row>
    <row r="8" spans="1:6" x14ac:dyDescent="0.3">
      <c r="A8">
        <v>0</v>
      </c>
      <c r="B8">
        <v>35</v>
      </c>
      <c r="C8">
        <v>18</v>
      </c>
      <c r="D8">
        <v>6</v>
      </c>
      <c r="E8">
        <v>3</v>
      </c>
      <c r="F8">
        <v>3</v>
      </c>
    </row>
    <row r="9" spans="1:6" x14ac:dyDescent="0.3">
      <c r="A9">
        <v>0</v>
      </c>
      <c r="B9">
        <v>23</v>
      </c>
      <c r="C9">
        <v>18</v>
      </c>
      <c r="D9">
        <v>94</v>
      </c>
      <c r="E9">
        <v>4</v>
      </c>
      <c r="F9">
        <v>4</v>
      </c>
    </row>
    <row r="10" spans="1:6" x14ac:dyDescent="0.3">
      <c r="A10">
        <v>1</v>
      </c>
      <c r="B10">
        <v>64</v>
      </c>
      <c r="C10">
        <v>19</v>
      </c>
      <c r="D10">
        <v>3</v>
      </c>
      <c r="E10">
        <v>3</v>
      </c>
      <c r="F10">
        <v>3</v>
      </c>
    </row>
    <row r="11" spans="1:6" x14ac:dyDescent="0.3">
      <c r="A11">
        <v>0</v>
      </c>
      <c r="B11">
        <v>30</v>
      </c>
      <c r="C11">
        <v>19</v>
      </c>
      <c r="D11">
        <v>72</v>
      </c>
      <c r="E11">
        <v>4</v>
      </c>
      <c r="F11">
        <v>4</v>
      </c>
    </row>
    <row r="12" spans="1:6" x14ac:dyDescent="0.3">
      <c r="A12">
        <v>1</v>
      </c>
      <c r="B12">
        <v>67</v>
      </c>
      <c r="C12">
        <v>19</v>
      </c>
      <c r="D12">
        <v>14</v>
      </c>
      <c r="E12">
        <v>3</v>
      </c>
      <c r="F12">
        <v>3</v>
      </c>
    </row>
    <row r="13" spans="1:6" x14ac:dyDescent="0.3">
      <c r="A13">
        <v>0</v>
      </c>
      <c r="B13">
        <v>35</v>
      </c>
      <c r="C13">
        <v>19</v>
      </c>
      <c r="D13">
        <v>99</v>
      </c>
      <c r="E13">
        <v>4</v>
      </c>
      <c r="F13">
        <v>4</v>
      </c>
    </row>
    <row r="14" spans="1:6" x14ac:dyDescent="0.3">
      <c r="A14">
        <v>0</v>
      </c>
      <c r="B14">
        <v>58</v>
      </c>
      <c r="C14">
        <v>20</v>
      </c>
      <c r="D14">
        <v>15</v>
      </c>
      <c r="E14">
        <v>3</v>
      </c>
      <c r="F14">
        <v>3</v>
      </c>
    </row>
    <row r="15" spans="1:6" x14ac:dyDescent="0.3">
      <c r="A15">
        <v>0</v>
      </c>
      <c r="B15">
        <v>24</v>
      </c>
      <c r="C15">
        <v>20</v>
      </c>
      <c r="D15">
        <v>77</v>
      </c>
      <c r="E15">
        <v>4</v>
      </c>
      <c r="F15">
        <v>4</v>
      </c>
    </row>
    <row r="16" spans="1:6" x14ac:dyDescent="0.3">
      <c r="A16">
        <v>1</v>
      </c>
      <c r="B16">
        <v>37</v>
      </c>
      <c r="C16">
        <v>20</v>
      </c>
      <c r="D16">
        <v>13</v>
      </c>
      <c r="E16">
        <v>3</v>
      </c>
      <c r="F16">
        <v>3</v>
      </c>
    </row>
    <row r="17" spans="1:6" x14ac:dyDescent="0.3">
      <c r="A17">
        <v>1</v>
      </c>
      <c r="B17">
        <v>22</v>
      </c>
      <c r="C17">
        <v>20</v>
      </c>
      <c r="D17">
        <v>79</v>
      </c>
      <c r="E17">
        <v>4</v>
      </c>
      <c r="F17">
        <v>4</v>
      </c>
    </row>
    <row r="18" spans="1:6" x14ac:dyDescent="0.3">
      <c r="A18">
        <v>0</v>
      </c>
      <c r="B18">
        <v>35</v>
      </c>
      <c r="C18">
        <v>21</v>
      </c>
      <c r="D18">
        <v>35</v>
      </c>
      <c r="E18">
        <v>3</v>
      </c>
      <c r="F18">
        <v>3</v>
      </c>
    </row>
    <row r="19" spans="1:6" x14ac:dyDescent="0.3">
      <c r="A19">
        <v>1</v>
      </c>
      <c r="B19">
        <v>20</v>
      </c>
      <c r="C19">
        <v>21</v>
      </c>
      <c r="D19">
        <v>66</v>
      </c>
      <c r="E19">
        <v>4</v>
      </c>
      <c r="F19">
        <v>4</v>
      </c>
    </row>
    <row r="20" spans="1:6" x14ac:dyDescent="0.3">
      <c r="A20">
        <v>1</v>
      </c>
      <c r="B20">
        <v>52</v>
      </c>
      <c r="C20">
        <v>23</v>
      </c>
      <c r="D20">
        <v>29</v>
      </c>
      <c r="E20">
        <v>3</v>
      </c>
      <c r="F20">
        <v>3</v>
      </c>
    </row>
    <row r="21" spans="1:6" x14ac:dyDescent="0.3">
      <c r="A21">
        <v>0</v>
      </c>
      <c r="B21">
        <v>35</v>
      </c>
      <c r="C21">
        <v>23</v>
      </c>
      <c r="D21">
        <v>98</v>
      </c>
      <c r="E21">
        <v>4</v>
      </c>
      <c r="F21">
        <v>4</v>
      </c>
    </row>
    <row r="22" spans="1:6" x14ac:dyDescent="0.3">
      <c r="A22">
        <v>1</v>
      </c>
      <c r="B22">
        <v>35</v>
      </c>
      <c r="C22">
        <v>24</v>
      </c>
      <c r="D22">
        <v>35</v>
      </c>
      <c r="E22">
        <v>3</v>
      </c>
      <c r="F22">
        <v>3</v>
      </c>
    </row>
    <row r="23" spans="1:6" x14ac:dyDescent="0.3">
      <c r="A23">
        <v>1</v>
      </c>
      <c r="B23">
        <v>25</v>
      </c>
      <c r="C23">
        <v>24</v>
      </c>
      <c r="D23">
        <v>73</v>
      </c>
      <c r="E23">
        <v>4</v>
      </c>
      <c r="F23">
        <v>4</v>
      </c>
    </row>
    <row r="24" spans="1:6" x14ac:dyDescent="0.3">
      <c r="A24">
        <v>0</v>
      </c>
      <c r="B24">
        <v>46</v>
      </c>
      <c r="C24">
        <v>25</v>
      </c>
      <c r="D24">
        <v>5</v>
      </c>
      <c r="E24">
        <v>3</v>
      </c>
      <c r="F24">
        <v>3</v>
      </c>
    </row>
    <row r="25" spans="1:6" x14ac:dyDescent="0.3">
      <c r="A25">
        <v>1</v>
      </c>
      <c r="B25">
        <v>31</v>
      </c>
      <c r="C25">
        <v>25</v>
      </c>
      <c r="D25">
        <v>73</v>
      </c>
      <c r="E25">
        <v>4</v>
      </c>
      <c r="F25">
        <v>4</v>
      </c>
    </row>
    <row r="26" spans="1:6" x14ac:dyDescent="0.3">
      <c r="A26">
        <v>0</v>
      </c>
      <c r="B26">
        <v>54</v>
      </c>
      <c r="C26">
        <v>28</v>
      </c>
      <c r="D26">
        <v>14</v>
      </c>
      <c r="E26">
        <v>3</v>
      </c>
      <c r="F26">
        <v>3</v>
      </c>
    </row>
    <row r="27" spans="1:6" x14ac:dyDescent="0.3">
      <c r="A27">
        <v>1</v>
      </c>
      <c r="B27">
        <v>29</v>
      </c>
      <c r="C27">
        <v>28</v>
      </c>
      <c r="D27">
        <v>82</v>
      </c>
      <c r="E27">
        <v>4</v>
      </c>
      <c r="F27">
        <v>4</v>
      </c>
    </row>
    <row r="28" spans="1:6" x14ac:dyDescent="0.3">
      <c r="A28">
        <v>0</v>
      </c>
      <c r="B28">
        <v>45</v>
      </c>
      <c r="C28">
        <v>28</v>
      </c>
      <c r="D28">
        <v>32</v>
      </c>
      <c r="E28">
        <v>3</v>
      </c>
      <c r="F28">
        <v>3</v>
      </c>
    </row>
    <row r="29" spans="1:6" x14ac:dyDescent="0.3">
      <c r="A29">
        <v>1</v>
      </c>
      <c r="B29">
        <v>35</v>
      </c>
      <c r="C29">
        <v>28</v>
      </c>
      <c r="D29">
        <v>61</v>
      </c>
      <c r="E29">
        <v>4</v>
      </c>
      <c r="F29">
        <v>5</v>
      </c>
    </row>
    <row r="30" spans="1:6" x14ac:dyDescent="0.3">
      <c r="A30">
        <v>0</v>
      </c>
      <c r="B30">
        <v>40</v>
      </c>
      <c r="C30">
        <v>29</v>
      </c>
      <c r="D30">
        <v>31</v>
      </c>
      <c r="E30">
        <v>3</v>
      </c>
      <c r="F30">
        <v>3</v>
      </c>
    </row>
    <row r="31" spans="1:6" x14ac:dyDescent="0.3">
      <c r="A31">
        <v>0</v>
      </c>
      <c r="B31">
        <v>23</v>
      </c>
      <c r="C31">
        <v>29</v>
      </c>
      <c r="D31">
        <v>87</v>
      </c>
      <c r="E31">
        <v>4</v>
      </c>
      <c r="F31">
        <v>4</v>
      </c>
    </row>
    <row r="32" spans="1:6" x14ac:dyDescent="0.3">
      <c r="A32">
        <v>1</v>
      </c>
      <c r="B32">
        <v>60</v>
      </c>
      <c r="C32">
        <v>30</v>
      </c>
      <c r="D32">
        <v>4</v>
      </c>
      <c r="E32">
        <v>3</v>
      </c>
      <c r="F32">
        <v>3</v>
      </c>
    </row>
    <row r="33" spans="1:6" x14ac:dyDescent="0.3">
      <c r="A33">
        <v>0</v>
      </c>
      <c r="B33">
        <v>21</v>
      </c>
      <c r="C33">
        <v>30</v>
      </c>
      <c r="D33">
        <v>73</v>
      </c>
      <c r="E33">
        <v>4</v>
      </c>
      <c r="F33">
        <v>4</v>
      </c>
    </row>
    <row r="34" spans="1:6" x14ac:dyDescent="0.3">
      <c r="A34">
        <v>1</v>
      </c>
      <c r="B34">
        <v>53</v>
      </c>
      <c r="C34">
        <v>33</v>
      </c>
      <c r="D34">
        <v>4</v>
      </c>
      <c r="E34">
        <v>3</v>
      </c>
      <c r="F34">
        <v>3</v>
      </c>
    </row>
    <row r="35" spans="1:6" x14ac:dyDescent="0.3">
      <c r="A35">
        <v>1</v>
      </c>
      <c r="B35">
        <v>18</v>
      </c>
      <c r="C35">
        <v>33</v>
      </c>
      <c r="D35">
        <v>92</v>
      </c>
      <c r="E35">
        <v>4</v>
      </c>
      <c r="F35">
        <v>4</v>
      </c>
    </row>
    <row r="36" spans="1:6" x14ac:dyDescent="0.3">
      <c r="A36">
        <v>0</v>
      </c>
      <c r="B36">
        <v>49</v>
      </c>
      <c r="C36">
        <v>33</v>
      </c>
      <c r="D36">
        <v>14</v>
      </c>
      <c r="E36">
        <v>3</v>
      </c>
      <c r="F36">
        <v>3</v>
      </c>
    </row>
    <row r="37" spans="1:6" x14ac:dyDescent="0.3">
      <c r="A37">
        <v>0</v>
      </c>
      <c r="B37">
        <v>21</v>
      </c>
      <c r="C37">
        <v>33</v>
      </c>
      <c r="D37">
        <v>81</v>
      </c>
      <c r="E37">
        <v>4</v>
      </c>
      <c r="F37">
        <v>4</v>
      </c>
    </row>
    <row r="38" spans="1:6" x14ac:dyDescent="0.3">
      <c r="A38">
        <v>0</v>
      </c>
      <c r="B38">
        <v>42</v>
      </c>
      <c r="C38">
        <v>34</v>
      </c>
      <c r="D38">
        <v>17</v>
      </c>
      <c r="E38">
        <v>3</v>
      </c>
      <c r="F38">
        <v>3</v>
      </c>
    </row>
    <row r="39" spans="1:6" x14ac:dyDescent="0.3">
      <c r="A39">
        <v>0</v>
      </c>
      <c r="B39">
        <v>30</v>
      </c>
      <c r="C39">
        <v>34</v>
      </c>
      <c r="D39">
        <v>73</v>
      </c>
      <c r="E39">
        <v>4</v>
      </c>
      <c r="F39">
        <v>4</v>
      </c>
    </row>
    <row r="40" spans="1:6" x14ac:dyDescent="0.3">
      <c r="A40">
        <v>0</v>
      </c>
      <c r="B40">
        <v>36</v>
      </c>
      <c r="C40">
        <v>37</v>
      </c>
      <c r="D40">
        <v>26</v>
      </c>
      <c r="E40">
        <v>3</v>
      </c>
      <c r="F40">
        <v>3</v>
      </c>
    </row>
    <row r="41" spans="1:6" x14ac:dyDescent="0.3">
      <c r="A41">
        <v>0</v>
      </c>
      <c r="B41">
        <v>20</v>
      </c>
      <c r="C41">
        <v>37</v>
      </c>
      <c r="D41">
        <v>75</v>
      </c>
      <c r="E41">
        <v>4</v>
      </c>
      <c r="F41">
        <v>4</v>
      </c>
    </row>
    <row r="42" spans="1:6" x14ac:dyDescent="0.3">
      <c r="A42">
        <v>0</v>
      </c>
      <c r="B42">
        <v>65</v>
      </c>
      <c r="C42">
        <v>38</v>
      </c>
      <c r="D42">
        <v>35</v>
      </c>
      <c r="E42">
        <v>2</v>
      </c>
      <c r="F42">
        <v>3</v>
      </c>
    </row>
    <row r="43" spans="1:6" x14ac:dyDescent="0.3">
      <c r="A43">
        <v>1</v>
      </c>
      <c r="B43">
        <v>24</v>
      </c>
      <c r="C43">
        <v>38</v>
      </c>
      <c r="D43">
        <v>92</v>
      </c>
      <c r="E43">
        <v>4</v>
      </c>
      <c r="F43">
        <v>4</v>
      </c>
    </row>
    <row r="44" spans="1:6" x14ac:dyDescent="0.3">
      <c r="A44">
        <v>1</v>
      </c>
      <c r="B44">
        <v>48</v>
      </c>
      <c r="C44">
        <v>39</v>
      </c>
      <c r="D44">
        <v>36</v>
      </c>
      <c r="E44">
        <v>2</v>
      </c>
      <c r="F44">
        <v>3</v>
      </c>
    </row>
    <row r="45" spans="1:6" x14ac:dyDescent="0.3">
      <c r="A45">
        <v>0</v>
      </c>
      <c r="B45">
        <v>31</v>
      </c>
      <c r="C45">
        <v>39</v>
      </c>
      <c r="D45">
        <v>61</v>
      </c>
      <c r="E45">
        <v>5</v>
      </c>
      <c r="F45">
        <v>5</v>
      </c>
    </row>
    <row r="46" spans="1:6" x14ac:dyDescent="0.3">
      <c r="A46">
        <v>0</v>
      </c>
      <c r="B46">
        <v>49</v>
      </c>
      <c r="C46">
        <v>39</v>
      </c>
      <c r="D46">
        <v>28</v>
      </c>
      <c r="E46">
        <v>3</v>
      </c>
      <c r="F46">
        <v>3</v>
      </c>
    </row>
    <row r="47" spans="1:6" x14ac:dyDescent="0.3">
      <c r="A47">
        <v>0</v>
      </c>
      <c r="B47">
        <v>24</v>
      </c>
      <c r="C47">
        <v>39</v>
      </c>
      <c r="D47">
        <v>65</v>
      </c>
      <c r="E47">
        <v>4</v>
      </c>
      <c r="F47">
        <v>5</v>
      </c>
    </row>
    <row r="48" spans="1:6" x14ac:dyDescent="0.3">
      <c r="A48">
        <v>0</v>
      </c>
      <c r="B48">
        <v>50</v>
      </c>
      <c r="C48">
        <v>40</v>
      </c>
      <c r="D48">
        <v>55</v>
      </c>
      <c r="E48">
        <v>2</v>
      </c>
      <c r="F48">
        <v>2</v>
      </c>
    </row>
    <row r="49" spans="1:6" x14ac:dyDescent="0.3">
      <c r="A49">
        <v>0</v>
      </c>
      <c r="B49">
        <v>27</v>
      </c>
      <c r="C49">
        <v>40</v>
      </c>
      <c r="D49">
        <v>47</v>
      </c>
      <c r="E49">
        <v>5</v>
      </c>
      <c r="F49">
        <v>5</v>
      </c>
    </row>
    <row r="50" spans="1:6" x14ac:dyDescent="0.3">
      <c r="A50">
        <v>0</v>
      </c>
      <c r="B50">
        <v>29</v>
      </c>
      <c r="C50">
        <v>40</v>
      </c>
      <c r="D50">
        <v>42</v>
      </c>
      <c r="E50">
        <v>5</v>
      </c>
      <c r="F50">
        <v>5</v>
      </c>
    </row>
    <row r="51" spans="1:6" x14ac:dyDescent="0.3">
      <c r="A51">
        <v>0</v>
      </c>
      <c r="B51">
        <v>31</v>
      </c>
      <c r="C51">
        <v>40</v>
      </c>
      <c r="D51">
        <v>42</v>
      </c>
      <c r="E51">
        <v>5</v>
      </c>
      <c r="F51">
        <v>5</v>
      </c>
    </row>
    <row r="52" spans="1:6" x14ac:dyDescent="0.3">
      <c r="A52">
        <v>0</v>
      </c>
      <c r="B52">
        <v>49</v>
      </c>
      <c r="C52">
        <v>42</v>
      </c>
      <c r="D52">
        <v>52</v>
      </c>
      <c r="E52">
        <v>2</v>
      </c>
      <c r="F52">
        <v>2</v>
      </c>
    </row>
    <row r="53" spans="1:6" x14ac:dyDescent="0.3">
      <c r="A53">
        <v>1</v>
      </c>
      <c r="B53">
        <v>33</v>
      </c>
      <c r="C53">
        <v>42</v>
      </c>
      <c r="D53">
        <v>60</v>
      </c>
      <c r="E53">
        <v>5</v>
      </c>
      <c r="F53">
        <v>5</v>
      </c>
    </row>
    <row r="54" spans="1:6" x14ac:dyDescent="0.3">
      <c r="A54">
        <v>0</v>
      </c>
      <c r="B54">
        <v>31</v>
      </c>
      <c r="C54">
        <v>43</v>
      </c>
      <c r="D54">
        <v>54</v>
      </c>
      <c r="E54">
        <v>5</v>
      </c>
      <c r="F54">
        <v>5</v>
      </c>
    </row>
    <row r="55" spans="1:6" x14ac:dyDescent="0.3">
      <c r="A55">
        <v>1</v>
      </c>
      <c r="B55">
        <v>59</v>
      </c>
      <c r="C55">
        <v>43</v>
      </c>
      <c r="D55">
        <v>60</v>
      </c>
      <c r="E55">
        <v>2</v>
      </c>
      <c r="F55">
        <v>2</v>
      </c>
    </row>
    <row r="56" spans="1:6" x14ac:dyDescent="0.3">
      <c r="A56">
        <v>0</v>
      </c>
      <c r="B56">
        <v>50</v>
      </c>
      <c r="C56">
        <v>43</v>
      </c>
      <c r="D56">
        <v>45</v>
      </c>
      <c r="E56">
        <v>2</v>
      </c>
      <c r="F56">
        <v>2</v>
      </c>
    </row>
    <row r="57" spans="1:6" x14ac:dyDescent="0.3">
      <c r="A57">
        <v>1</v>
      </c>
      <c r="B57">
        <v>47</v>
      </c>
      <c r="C57">
        <v>43</v>
      </c>
      <c r="D57">
        <v>41</v>
      </c>
      <c r="E57">
        <v>2</v>
      </c>
      <c r="F57">
        <v>2</v>
      </c>
    </row>
    <row r="58" spans="1:6" x14ac:dyDescent="0.3">
      <c r="A58">
        <v>0</v>
      </c>
      <c r="B58">
        <v>51</v>
      </c>
      <c r="C58">
        <v>44</v>
      </c>
      <c r="D58">
        <v>50</v>
      </c>
      <c r="E58">
        <v>2</v>
      </c>
      <c r="F58">
        <v>2</v>
      </c>
    </row>
    <row r="59" spans="1:6" x14ac:dyDescent="0.3">
      <c r="A59">
        <v>1</v>
      </c>
      <c r="B59">
        <v>69</v>
      </c>
      <c r="C59">
        <v>44</v>
      </c>
      <c r="D59">
        <v>46</v>
      </c>
      <c r="E59">
        <v>2</v>
      </c>
      <c r="F59">
        <v>2</v>
      </c>
    </row>
    <row r="60" spans="1:6" x14ac:dyDescent="0.3">
      <c r="A60">
        <v>0</v>
      </c>
      <c r="B60">
        <v>27</v>
      </c>
      <c r="C60">
        <v>46</v>
      </c>
      <c r="D60">
        <v>51</v>
      </c>
      <c r="E60">
        <v>5</v>
      </c>
      <c r="F60">
        <v>5</v>
      </c>
    </row>
    <row r="61" spans="1:6" x14ac:dyDescent="0.3">
      <c r="A61">
        <v>1</v>
      </c>
      <c r="B61">
        <v>53</v>
      </c>
      <c r="C61">
        <v>46</v>
      </c>
      <c r="D61">
        <v>46</v>
      </c>
      <c r="E61">
        <v>2</v>
      </c>
      <c r="F61">
        <v>2</v>
      </c>
    </row>
    <row r="62" spans="1:6" x14ac:dyDescent="0.3">
      <c r="A62">
        <v>1</v>
      </c>
      <c r="B62">
        <v>70</v>
      </c>
      <c r="C62">
        <v>46</v>
      </c>
      <c r="D62">
        <v>56</v>
      </c>
      <c r="E62">
        <v>2</v>
      </c>
      <c r="F62">
        <v>2</v>
      </c>
    </row>
    <row r="63" spans="1:6" x14ac:dyDescent="0.3">
      <c r="A63">
        <v>1</v>
      </c>
      <c r="B63">
        <v>19</v>
      </c>
      <c r="C63">
        <v>46</v>
      </c>
      <c r="D63">
        <v>55</v>
      </c>
      <c r="E63">
        <v>5</v>
      </c>
      <c r="F63">
        <v>5</v>
      </c>
    </row>
    <row r="64" spans="1:6" x14ac:dyDescent="0.3">
      <c r="A64">
        <v>0</v>
      </c>
      <c r="B64">
        <v>67</v>
      </c>
      <c r="C64">
        <v>47</v>
      </c>
      <c r="D64">
        <v>52</v>
      </c>
      <c r="E64">
        <v>2</v>
      </c>
      <c r="F64">
        <v>2</v>
      </c>
    </row>
    <row r="65" spans="1:6" x14ac:dyDescent="0.3">
      <c r="A65">
        <v>0</v>
      </c>
      <c r="B65">
        <v>54</v>
      </c>
      <c r="C65">
        <v>47</v>
      </c>
      <c r="D65">
        <v>59</v>
      </c>
      <c r="E65">
        <v>2</v>
      </c>
      <c r="F65">
        <v>2</v>
      </c>
    </row>
    <row r="66" spans="1:6" x14ac:dyDescent="0.3">
      <c r="A66">
        <v>1</v>
      </c>
      <c r="B66">
        <v>63</v>
      </c>
      <c r="C66">
        <v>48</v>
      </c>
      <c r="D66">
        <v>51</v>
      </c>
      <c r="E66">
        <v>2</v>
      </c>
      <c r="F66">
        <v>2</v>
      </c>
    </row>
    <row r="67" spans="1:6" x14ac:dyDescent="0.3">
      <c r="A67">
        <v>1</v>
      </c>
      <c r="B67">
        <v>18</v>
      </c>
      <c r="C67">
        <v>48</v>
      </c>
      <c r="D67">
        <v>59</v>
      </c>
      <c r="E67">
        <v>5</v>
      </c>
      <c r="F67">
        <v>5</v>
      </c>
    </row>
    <row r="68" spans="1:6" x14ac:dyDescent="0.3">
      <c r="A68">
        <v>0</v>
      </c>
      <c r="B68">
        <v>43</v>
      </c>
      <c r="C68">
        <v>48</v>
      </c>
      <c r="D68">
        <v>50</v>
      </c>
      <c r="E68">
        <v>2</v>
      </c>
      <c r="F68">
        <v>2</v>
      </c>
    </row>
    <row r="69" spans="1:6" x14ac:dyDescent="0.3">
      <c r="A69">
        <v>0</v>
      </c>
      <c r="B69">
        <v>68</v>
      </c>
      <c r="C69">
        <v>48</v>
      </c>
      <c r="D69">
        <v>48</v>
      </c>
      <c r="E69">
        <v>2</v>
      </c>
      <c r="F69">
        <v>2</v>
      </c>
    </row>
    <row r="70" spans="1:6" x14ac:dyDescent="0.3">
      <c r="A70">
        <v>1</v>
      </c>
      <c r="B70">
        <v>19</v>
      </c>
      <c r="C70">
        <v>48</v>
      </c>
      <c r="D70">
        <v>59</v>
      </c>
      <c r="E70">
        <v>5</v>
      </c>
      <c r="F70">
        <v>5</v>
      </c>
    </row>
    <row r="71" spans="1:6" x14ac:dyDescent="0.3">
      <c r="A71">
        <v>0</v>
      </c>
      <c r="B71">
        <v>32</v>
      </c>
      <c r="C71">
        <v>48</v>
      </c>
      <c r="D71">
        <v>47</v>
      </c>
      <c r="E71">
        <v>5</v>
      </c>
      <c r="F71">
        <v>5</v>
      </c>
    </row>
    <row r="72" spans="1:6" x14ac:dyDescent="0.3">
      <c r="A72">
        <v>1</v>
      </c>
      <c r="B72">
        <v>70</v>
      </c>
      <c r="C72">
        <v>49</v>
      </c>
      <c r="D72">
        <v>55</v>
      </c>
      <c r="E72">
        <v>2</v>
      </c>
      <c r="F72">
        <v>2</v>
      </c>
    </row>
    <row r="73" spans="1:6" x14ac:dyDescent="0.3">
      <c r="A73">
        <v>0</v>
      </c>
      <c r="B73">
        <v>47</v>
      </c>
      <c r="C73">
        <v>49</v>
      </c>
      <c r="D73">
        <v>42</v>
      </c>
      <c r="E73">
        <v>2</v>
      </c>
      <c r="F73">
        <v>2</v>
      </c>
    </row>
    <row r="74" spans="1:6" x14ac:dyDescent="0.3">
      <c r="A74">
        <v>0</v>
      </c>
      <c r="B74">
        <v>60</v>
      </c>
      <c r="C74">
        <v>50</v>
      </c>
      <c r="D74">
        <v>49</v>
      </c>
      <c r="E74">
        <v>2</v>
      </c>
      <c r="F74">
        <v>2</v>
      </c>
    </row>
    <row r="75" spans="1:6" x14ac:dyDescent="0.3">
      <c r="A75">
        <v>0</v>
      </c>
      <c r="B75">
        <v>60</v>
      </c>
      <c r="C75">
        <v>50</v>
      </c>
      <c r="D75">
        <v>56</v>
      </c>
      <c r="E75">
        <v>2</v>
      </c>
      <c r="F75">
        <v>2</v>
      </c>
    </row>
    <row r="76" spans="1:6" x14ac:dyDescent="0.3">
      <c r="A76">
        <v>1</v>
      </c>
      <c r="B76">
        <v>59</v>
      </c>
      <c r="C76">
        <v>54</v>
      </c>
      <c r="D76">
        <v>47</v>
      </c>
      <c r="E76">
        <v>2</v>
      </c>
      <c r="F76">
        <v>2</v>
      </c>
    </row>
    <row r="77" spans="1:6" x14ac:dyDescent="0.3">
      <c r="A77">
        <v>1</v>
      </c>
      <c r="B77">
        <v>26</v>
      </c>
      <c r="C77">
        <v>54</v>
      </c>
      <c r="D77">
        <v>54</v>
      </c>
      <c r="E77">
        <v>5</v>
      </c>
      <c r="F77">
        <v>5</v>
      </c>
    </row>
    <row r="78" spans="1:6" x14ac:dyDescent="0.3">
      <c r="A78">
        <v>0</v>
      </c>
      <c r="B78">
        <v>45</v>
      </c>
      <c r="C78">
        <v>54</v>
      </c>
      <c r="D78">
        <v>53</v>
      </c>
      <c r="E78">
        <v>2</v>
      </c>
      <c r="F78">
        <v>2</v>
      </c>
    </row>
    <row r="79" spans="1:6" x14ac:dyDescent="0.3">
      <c r="A79">
        <v>1</v>
      </c>
      <c r="B79">
        <v>40</v>
      </c>
      <c r="C79">
        <v>54</v>
      </c>
      <c r="D79">
        <v>48</v>
      </c>
      <c r="E79">
        <v>5</v>
      </c>
      <c r="F79">
        <v>2</v>
      </c>
    </row>
    <row r="80" spans="1:6" x14ac:dyDescent="0.3">
      <c r="A80">
        <v>0</v>
      </c>
      <c r="B80">
        <v>23</v>
      </c>
      <c r="C80">
        <v>54</v>
      </c>
      <c r="D80">
        <v>52</v>
      </c>
      <c r="E80">
        <v>5</v>
      </c>
      <c r="F80">
        <v>5</v>
      </c>
    </row>
    <row r="81" spans="1:6" x14ac:dyDescent="0.3">
      <c r="A81">
        <v>0</v>
      </c>
      <c r="B81">
        <v>49</v>
      </c>
      <c r="C81">
        <v>54</v>
      </c>
      <c r="D81">
        <v>42</v>
      </c>
      <c r="E81">
        <v>2</v>
      </c>
      <c r="F81">
        <v>2</v>
      </c>
    </row>
    <row r="82" spans="1:6" x14ac:dyDescent="0.3">
      <c r="A82">
        <v>1</v>
      </c>
      <c r="B82">
        <v>57</v>
      </c>
      <c r="C82">
        <v>54</v>
      </c>
      <c r="D82">
        <v>51</v>
      </c>
      <c r="E82">
        <v>2</v>
      </c>
      <c r="F82">
        <v>2</v>
      </c>
    </row>
    <row r="83" spans="1:6" x14ac:dyDescent="0.3">
      <c r="A83">
        <v>1</v>
      </c>
      <c r="B83">
        <v>38</v>
      </c>
      <c r="C83">
        <v>54</v>
      </c>
      <c r="D83">
        <v>55</v>
      </c>
      <c r="E83">
        <v>5</v>
      </c>
      <c r="F83">
        <v>2</v>
      </c>
    </row>
    <row r="84" spans="1:6" x14ac:dyDescent="0.3">
      <c r="A84">
        <v>1</v>
      </c>
      <c r="B84">
        <v>67</v>
      </c>
      <c r="C84">
        <v>54</v>
      </c>
      <c r="D84">
        <v>41</v>
      </c>
      <c r="E84">
        <v>2</v>
      </c>
      <c r="F84">
        <v>2</v>
      </c>
    </row>
    <row r="85" spans="1:6" x14ac:dyDescent="0.3">
      <c r="A85">
        <v>0</v>
      </c>
      <c r="B85">
        <v>46</v>
      </c>
      <c r="C85">
        <v>54</v>
      </c>
      <c r="D85">
        <v>44</v>
      </c>
      <c r="E85">
        <v>2</v>
      </c>
      <c r="F85">
        <v>2</v>
      </c>
    </row>
    <row r="86" spans="1:6" x14ac:dyDescent="0.3">
      <c r="A86">
        <v>0</v>
      </c>
      <c r="B86">
        <v>21</v>
      </c>
      <c r="C86">
        <v>54</v>
      </c>
      <c r="D86">
        <v>57</v>
      </c>
      <c r="E86">
        <v>5</v>
      </c>
      <c r="F86">
        <v>5</v>
      </c>
    </row>
    <row r="87" spans="1:6" x14ac:dyDescent="0.3">
      <c r="A87">
        <v>1</v>
      </c>
      <c r="B87">
        <v>48</v>
      </c>
      <c r="C87">
        <v>54</v>
      </c>
      <c r="D87">
        <v>46</v>
      </c>
      <c r="E87">
        <v>2</v>
      </c>
      <c r="F87">
        <v>2</v>
      </c>
    </row>
    <row r="88" spans="1:6" x14ac:dyDescent="0.3">
      <c r="A88">
        <v>0</v>
      </c>
      <c r="B88">
        <v>55</v>
      </c>
      <c r="C88">
        <v>57</v>
      </c>
      <c r="D88">
        <v>58</v>
      </c>
      <c r="E88">
        <v>2</v>
      </c>
      <c r="F88">
        <v>2</v>
      </c>
    </row>
    <row r="89" spans="1:6" x14ac:dyDescent="0.3">
      <c r="A89">
        <v>0</v>
      </c>
      <c r="B89">
        <v>22</v>
      </c>
      <c r="C89">
        <v>57</v>
      </c>
      <c r="D89">
        <v>55</v>
      </c>
      <c r="E89">
        <v>5</v>
      </c>
      <c r="F89">
        <v>5</v>
      </c>
    </row>
    <row r="90" spans="1:6" x14ac:dyDescent="0.3">
      <c r="A90">
        <v>0</v>
      </c>
      <c r="B90">
        <v>34</v>
      </c>
      <c r="C90">
        <v>58</v>
      </c>
      <c r="D90">
        <v>60</v>
      </c>
      <c r="E90">
        <v>5</v>
      </c>
      <c r="F90">
        <v>2</v>
      </c>
    </row>
    <row r="91" spans="1:6" x14ac:dyDescent="0.3">
      <c r="A91">
        <v>0</v>
      </c>
      <c r="B91">
        <v>50</v>
      </c>
      <c r="C91">
        <v>58</v>
      </c>
      <c r="D91">
        <v>46</v>
      </c>
      <c r="E91">
        <v>2</v>
      </c>
      <c r="F91">
        <v>2</v>
      </c>
    </row>
    <row r="92" spans="1:6" x14ac:dyDescent="0.3">
      <c r="A92">
        <v>0</v>
      </c>
      <c r="B92">
        <v>68</v>
      </c>
      <c r="C92">
        <v>59</v>
      </c>
      <c r="D92">
        <v>55</v>
      </c>
      <c r="E92">
        <v>2</v>
      </c>
      <c r="F92">
        <v>2</v>
      </c>
    </row>
    <row r="93" spans="1:6" x14ac:dyDescent="0.3">
      <c r="A93">
        <v>1</v>
      </c>
      <c r="B93">
        <v>18</v>
      </c>
      <c r="C93">
        <v>59</v>
      </c>
      <c r="D93">
        <v>41</v>
      </c>
      <c r="E93">
        <v>5</v>
      </c>
      <c r="F93">
        <v>5</v>
      </c>
    </row>
    <row r="94" spans="1:6" x14ac:dyDescent="0.3">
      <c r="A94">
        <v>1</v>
      </c>
      <c r="B94">
        <v>48</v>
      </c>
      <c r="C94">
        <v>60</v>
      </c>
      <c r="D94">
        <v>49</v>
      </c>
      <c r="E94">
        <v>2</v>
      </c>
      <c r="F94">
        <v>2</v>
      </c>
    </row>
    <row r="95" spans="1:6" x14ac:dyDescent="0.3">
      <c r="A95">
        <v>0</v>
      </c>
      <c r="B95">
        <v>40</v>
      </c>
      <c r="C95">
        <v>60</v>
      </c>
      <c r="D95">
        <v>40</v>
      </c>
      <c r="E95">
        <v>5</v>
      </c>
      <c r="F95">
        <v>2</v>
      </c>
    </row>
    <row r="96" spans="1:6" x14ac:dyDescent="0.3">
      <c r="A96">
        <v>0</v>
      </c>
      <c r="B96">
        <v>32</v>
      </c>
      <c r="C96">
        <v>60</v>
      </c>
      <c r="D96">
        <v>42</v>
      </c>
      <c r="E96">
        <v>5</v>
      </c>
      <c r="F96">
        <v>2</v>
      </c>
    </row>
    <row r="97" spans="1:6" x14ac:dyDescent="0.3">
      <c r="A97">
        <v>1</v>
      </c>
      <c r="B97">
        <v>24</v>
      </c>
      <c r="C97">
        <v>60</v>
      </c>
      <c r="D97">
        <v>52</v>
      </c>
      <c r="E97">
        <v>5</v>
      </c>
      <c r="F97">
        <v>5</v>
      </c>
    </row>
    <row r="98" spans="1:6" x14ac:dyDescent="0.3">
      <c r="A98">
        <v>0</v>
      </c>
      <c r="B98">
        <v>47</v>
      </c>
      <c r="C98">
        <v>60</v>
      </c>
      <c r="D98">
        <v>47</v>
      </c>
      <c r="E98">
        <v>2</v>
      </c>
      <c r="F98">
        <v>2</v>
      </c>
    </row>
    <row r="99" spans="1:6" x14ac:dyDescent="0.3">
      <c r="A99">
        <v>0</v>
      </c>
      <c r="B99">
        <v>27</v>
      </c>
      <c r="C99">
        <v>60</v>
      </c>
      <c r="D99">
        <v>50</v>
      </c>
      <c r="E99">
        <v>5</v>
      </c>
      <c r="F99">
        <v>5</v>
      </c>
    </row>
    <row r="100" spans="1:6" x14ac:dyDescent="0.3">
      <c r="A100">
        <v>1</v>
      </c>
      <c r="B100">
        <v>48</v>
      </c>
      <c r="C100">
        <v>61</v>
      </c>
      <c r="D100">
        <v>42</v>
      </c>
      <c r="E100">
        <v>2</v>
      </c>
      <c r="F100">
        <v>2</v>
      </c>
    </row>
    <row r="101" spans="1:6" x14ac:dyDescent="0.3">
      <c r="A101">
        <v>1</v>
      </c>
      <c r="B101">
        <v>20</v>
      </c>
      <c r="C101">
        <v>61</v>
      </c>
      <c r="D101">
        <v>49</v>
      </c>
      <c r="E101">
        <v>5</v>
      </c>
      <c r="F101">
        <v>5</v>
      </c>
    </row>
    <row r="102" spans="1:6" x14ac:dyDescent="0.3">
      <c r="A102">
        <v>0</v>
      </c>
      <c r="B102">
        <v>23</v>
      </c>
      <c r="C102">
        <v>62</v>
      </c>
      <c r="D102">
        <v>41</v>
      </c>
      <c r="E102">
        <v>5</v>
      </c>
      <c r="F102">
        <v>5</v>
      </c>
    </row>
    <row r="103" spans="1:6" x14ac:dyDescent="0.3">
      <c r="A103">
        <v>0</v>
      </c>
      <c r="B103">
        <v>49</v>
      </c>
      <c r="C103">
        <v>62</v>
      </c>
      <c r="D103">
        <v>48</v>
      </c>
      <c r="E103">
        <v>2</v>
      </c>
      <c r="F103">
        <v>2</v>
      </c>
    </row>
    <row r="104" spans="1:6" x14ac:dyDescent="0.3">
      <c r="A104">
        <v>1</v>
      </c>
      <c r="B104">
        <v>67</v>
      </c>
      <c r="C104">
        <v>62</v>
      </c>
      <c r="D104">
        <v>59</v>
      </c>
      <c r="E104">
        <v>2</v>
      </c>
      <c r="F104">
        <v>2</v>
      </c>
    </row>
    <row r="105" spans="1:6" x14ac:dyDescent="0.3">
      <c r="A105">
        <v>1</v>
      </c>
      <c r="B105">
        <v>26</v>
      </c>
      <c r="C105">
        <v>62</v>
      </c>
      <c r="D105">
        <v>55</v>
      </c>
      <c r="E105">
        <v>5</v>
      </c>
      <c r="F105">
        <v>5</v>
      </c>
    </row>
    <row r="106" spans="1:6" x14ac:dyDescent="0.3">
      <c r="A106">
        <v>1</v>
      </c>
      <c r="B106">
        <v>49</v>
      </c>
      <c r="C106">
        <v>62</v>
      </c>
      <c r="D106">
        <v>56</v>
      </c>
      <c r="E106">
        <v>2</v>
      </c>
      <c r="F106">
        <v>2</v>
      </c>
    </row>
    <row r="107" spans="1:6" x14ac:dyDescent="0.3">
      <c r="A107">
        <v>0</v>
      </c>
      <c r="B107">
        <v>21</v>
      </c>
      <c r="C107">
        <v>62</v>
      </c>
      <c r="D107">
        <v>42</v>
      </c>
      <c r="E107">
        <v>5</v>
      </c>
      <c r="F107">
        <v>5</v>
      </c>
    </row>
    <row r="108" spans="1:6" x14ac:dyDescent="0.3">
      <c r="A108">
        <v>0</v>
      </c>
      <c r="B108">
        <v>66</v>
      </c>
      <c r="C108">
        <v>63</v>
      </c>
      <c r="D108">
        <v>50</v>
      </c>
      <c r="E108">
        <v>2</v>
      </c>
      <c r="F108">
        <v>2</v>
      </c>
    </row>
    <row r="109" spans="1:6" x14ac:dyDescent="0.3">
      <c r="A109">
        <v>1</v>
      </c>
      <c r="B109">
        <v>54</v>
      </c>
      <c r="C109">
        <v>63</v>
      </c>
      <c r="D109">
        <v>46</v>
      </c>
      <c r="E109">
        <v>2</v>
      </c>
      <c r="F109">
        <v>2</v>
      </c>
    </row>
    <row r="110" spans="1:6" x14ac:dyDescent="0.3">
      <c r="A110">
        <v>1</v>
      </c>
      <c r="B110">
        <v>68</v>
      </c>
      <c r="C110">
        <v>63</v>
      </c>
      <c r="D110">
        <v>43</v>
      </c>
      <c r="E110">
        <v>2</v>
      </c>
      <c r="F110">
        <v>2</v>
      </c>
    </row>
    <row r="111" spans="1:6" x14ac:dyDescent="0.3">
      <c r="A111">
        <v>1</v>
      </c>
      <c r="B111">
        <v>66</v>
      </c>
      <c r="C111">
        <v>63</v>
      </c>
      <c r="D111">
        <v>48</v>
      </c>
      <c r="E111">
        <v>2</v>
      </c>
      <c r="F111">
        <v>2</v>
      </c>
    </row>
    <row r="112" spans="1:6" x14ac:dyDescent="0.3">
      <c r="A112">
        <v>1</v>
      </c>
      <c r="B112">
        <v>65</v>
      </c>
      <c r="C112">
        <v>63</v>
      </c>
      <c r="D112">
        <v>52</v>
      </c>
      <c r="E112">
        <v>2</v>
      </c>
      <c r="F112">
        <v>2</v>
      </c>
    </row>
    <row r="113" spans="1:6" x14ac:dyDescent="0.3">
      <c r="A113">
        <v>0</v>
      </c>
      <c r="B113">
        <v>19</v>
      </c>
      <c r="C113">
        <v>63</v>
      </c>
      <c r="D113">
        <v>54</v>
      </c>
      <c r="E113">
        <v>5</v>
      </c>
      <c r="F113">
        <v>5</v>
      </c>
    </row>
    <row r="114" spans="1:6" x14ac:dyDescent="0.3">
      <c r="A114">
        <v>0</v>
      </c>
      <c r="B114">
        <v>38</v>
      </c>
      <c r="C114">
        <v>64</v>
      </c>
      <c r="D114">
        <v>42</v>
      </c>
      <c r="E114">
        <v>5</v>
      </c>
      <c r="F114">
        <v>2</v>
      </c>
    </row>
    <row r="115" spans="1:6" x14ac:dyDescent="0.3">
      <c r="A115">
        <v>1</v>
      </c>
      <c r="B115">
        <v>19</v>
      </c>
      <c r="C115">
        <v>64</v>
      </c>
      <c r="D115">
        <v>46</v>
      </c>
      <c r="E115">
        <v>5</v>
      </c>
      <c r="F115">
        <v>5</v>
      </c>
    </row>
    <row r="116" spans="1:6" x14ac:dyDescent="0.3">
      <c r="A116">
        <v>0</v>
      </c>
      <c r="B116">
        <v>18</v>
      </c>
      <c r="C116">
        <v>65</v>
      </c>
      <c r="D116">
        <v>48</v>
      </c>
      <c r="E116">
        <v>5</v>
      </c>
      <c r="F116">
        <v>5</v>
      </c>
    </row>
    <row r="117" spans="1:6" x14ac:dyDescent="0.3">
      <c r="A117">
        <v>0</v>
      </c>
      <c r="B117">
        <v>19</v>
      </c>
      <c r="C117">
        <v>65</v>
      </c>
      <c r="D117">
        <v>50</v>
      </c>
      <c r="E117">
        <v>5</v>
      </c>
      <c r="F117">
        <v>5</v>
      </c>
    </row>
    <row r="118" spans="1:6" x14ac:dyDescent="0.3">
      <c r="A118">
        <v>0</v>
      </c>
      <c r="B118">
        <v>63</v>
      </c>
      <c r="C118">
        <v>65</v>
      </c>
      <c r="D118">
        <v>43</v>
      </c>
      <c r="E118">
        <v>2</v>
      </c>
      <c r="F118">
        <v>2</v>
      </c>
    </row>
    <row r="119" spans="1:6" x14ac:dyDescent="0.3">
      <c r="A119">
        <v>0</v>
      </c>
      <c r="B119">
        <v>49</v>
      </c>
      <c r="C119">
        <v>65</v>
      </c>
      <c r="D119">
        <v>59</v>
      </c>
      <c r="E119">
        <v>2</v>
      </c>
      <c r="F119">
        <v>2</v>
      </c>
    </row>
    <row r="120" spans="1:6" x14ac:dyDescent="0.3">
      <c r="A120">
        <v>0</v>
      </c>
      <c r="B120">
        <v>51</v>
      </c>
      <c r="C120">
        <v>67</v>
      </c>
      <c r="D120">
        <v>43</v>
      </c>
      <c r="E120">
        <v>2</v>
      </c>
      <c r="F120">
        <v>2</v>
      </c>
    </row>
    <row r="121" spans="1:6" x14ac:dyDescent="0.3">
      <c r="A121">
        <v>0</v>
      </c>
      <c r="B121">
        <v>50</v>
      </c>
      <c r="C121">
        <v>67</v>
      </c>
      <c r="D121">
        <v>57</v>
      </c>
      <c r="E121">
        <v>2</v>
      </c>
      <c r="F121">
        <v>2</v>
      </c>
    </row>
    <row r="122" spans="1:6" x14ac:dyDescent="0.3">
      <c r="A122">
        <v>1</v>
      </c>
      <c r="B122">
        <v>27</v>
      </c>
      <c r="C122">
        <v>67</v>
      </c>
      <c r="D122">
        <v>56</v>
      </c>
      <c r="E122">
        <v>5</v>
      </c>
      <c r="F122">
        <v>5</v>
      </c>
    </row>
    <row r="123" spans="1:6" x14ac:dyDescent="0.3">
      <c r="A123">
        <v>0</v>
      </c>
      <c r="B123">
        <v>38</v>
      </c>
      <c r="C123">
        <v>67</v>
      </c>
      <c r="D123">
        <v>40</v>
      </c>
      <c r="E123">
        <v>5</v>
      </c>
      <c r="F123">
        <v>2</v>
      </c>
    </row>
    <row r="124" spans="1:6" x14ac:dyDescent="0.3">
      <c r="A124">
        <v>0</v>
      </c>
      <c r="B124">
        <v>40</v>
      </c>
      <c r="C124">
        <v>69</v>
      </c>
      <c r="D124">
        <v>58</v>
      </c>
      <c r="E124">
        <v>5</v>
      </c>
      <c r="F124">
        <v>2</v>
      </c>
    </row>
    <row r="125" spans="1:6" x14ac:dyDescent="0.3">
      <c r="A125">
        <v>1</v>
      </c>
      <c r="B125">
        <v>39</v>
      </c>
      <c r="C125">
        <v>69</v>
      </c>
      <c r="D125">
        <v>91</v>
      </c>
      <c r="E125">
        <v>1</v>
      </c>
      <c r="F125">
        <v>1</v>
      </c>
    </row>
    <row r="126" spans="1:6" x14ac:dyDescent="0.3">
      <c r="A126">
        <v>0</v>
      </c>
      <c r="B126">
        <v>23</v>
      </c>
      <c r="C126">
        <v>70</v>
      </c>
      <c r="D126">
        <v>29</v>
      </c>
      <c r="E126">
        <v>5</v>
      </c>
      <c r="F126">
        <v>5</v>
      </c>
    </row>
    <row r="127" spans="1:6" x14ac:dyDescent="0.3">
      <c r="A127">
        <v>0</v>
      </c>
      <c r="B127">
        <v>31</v>
      </c>
      <c r="C127">
        <v>70</v>
      </c>
      <c r="D127">
        <v>77</v>
      </c>
      <c r="E127">
        <v>1</v>
      </c>
      <c r="F127">
        <v>1</v>
      </c>
    </row>
    <row r="128" spans="1:6" x14ac:dyDescent="0.3">
      <c r="A128">
        <v>1</v>
      </c>
      <c r="B128">
        <v>43</v>
      </c>
      <c r="C128">
        <v>71</v>
      </c>
      <c r="D128">
        <v>35</v>
      </c>
      <c r="E128">
        <v>0</v>
      </c>
      <c r="F128">
        <v>0</v>
      </c>
    </row>
    <row r="129" spans="1:6" x14ac:dyDescent="0.3">
      <c r="A129">
        <v>1</v>
      </c>
      <c r="B129">
        <v>40</v>
      </c>
      <c r="C129">
        <v>71</v>
      </c>
      <c r="D129">
        <v>95</v>
      </c>
      <c r="E129">
        <v>1</v>
      </c>
      <c r="F129">
        <v>1</v>
      </c>
    </row>
    <row r="130" spans="1:6" x14ac:dyDescent="0.3">
      <c r="A130">
        <v>1</v>
      </c>
      <c r="B130">
        <v>59</v>
      </c>
      <c r="C130">
        <v>71</v>
      </c>
      <c r="D130">
        <v>11</v>
      </c>
      <c r="E130">
        <v>0</v>
      </c>
      <c r="F130">
        <v>0</v>
      </c>
    </row>
    <row r="131" spans="1:6" x14ac:dyDescent="0.3">
      <c r="A131">
        <v>1</v>
      </c>
      <c r="B131">
        <v>38</v>
      </c>
      <c r="C131">
        <v>71</v>
      </c>
      <c r="D131">
        <v>75</v>
      </c>
      <c r="E131">
        <v>1</v>
      </c>
      <c r="F131">
        <v>1</v>
      </c>
    </row>
    <row r="132" spans="1:6" x14ac:dyDescent="0.3">
      <c r="A132">
        <v>1</v>
      </c>
      <c r="B132">
        <v>47</v>
      </c>
      <c r="C132">
        <v>71</v>
      </c>
      <c r="D132">
        <v>9</v>
      </c>
      <c r="E132">
        <v>0</v>
      </c>
      <c r="F132">
        <v>0</v>
      </c>
    </row>
    <row r="133" spans="1:6" x14ac:dyDescent="0.3">
      <c r="A133">
        <v>1</v>
      </c>
      <c r="B133">
        <v>39</v>
      </c>
      <c r="C133">
        <v>71</v>
      </c>
      <c r="D133">
        <v>75</v>
      </c>
      <c r="E133">
        <v>1</v>
      </c>
      <c r="F133">
        <v>1</v>
      </c>
    </row>
    <row r="134" spans="1:6" x14ac:dyDescent="0.3">
      <c r="A134">
        <v>0</v>
      </c>
      <c r="B134">
        <v>25</v>
      </c>
      <c r="C134">
        <v>72</v>
      </c>
      <c r="D134">
        <v>34</v>
      </c>
      <c r="E134">
        <v>5</v>
      </c>
      <c r="F134">
        <v>5</v>
      </c>
    </row>
    <row r="135" spans="1:6" x14ac:dyDescent="0.3">
      <c r="A135">
        <v>0</v>
      </c>
      <c r="B135">
        <v>31</v>
      </c>
      <c r="C135">
        <v>72</v>
      </c>
      <c r="D135">
        <v>71</v>
      </c>
      <c r="E135">
        <v>1</v>
      </c>
      <c r="F135">
        <v>1</v>
      </c>
    </row>
    <row r="136" spans="1:6" x14ac:dyDescent="0.3">
      <c r="A136">
        <v>1</v>
      </c>
      <c r="B136">
        <v>20</v>
      </c>
      <c r="C136">
        <v>73</v>
      </c>
      <c r="D136">
        <v>5</v>
      </c>
      <c r="E136">
        <v>0</v>
      </c>
      <c r="F136">
        <v>0</v>
      </c>
    </row>
    <row r="137" spans="1:6" x14ac:dyDescent="0.3">
      <c r="A137">
        <v>0</v>
      </c>
      <c r="B137">
        <v>29</v>
      </c>
      <c r="C137">
        <v>73</v>
      </c>
      <c r="D137">
        <v>88</v>
      </c>
      <c r="E137">
        <v>1</v>
      </c>
      <c r="F137">
        <v>1</v>
      </c>
    </row>
    <row r="138" spans="1:6" x14ac:dyDescent="0.3">
      <c r="A138">
        <v>0</v>
      </c>
      <c r="B138">
        <v>44</v>
      </c>
      <c r="C138">
        <v>73</v>
      </c>
      <c r="D138">
        <v>7</v>
      </c>
      <c r="E138">
        <v>0</v>
      </c>
      <c r="F138">
        <v>0</v>
      </c>
    </row>
    <row r="139" spans="1:6" x14ac:dyDescent="0.3">
      <c r="A139">
        <v>1</v>
      </c>
      <c r="B139">
        <v>32</v>
      </c>
      <c r="C139">
        <v>73</v>
      </c>
      <c r="D139">
        <v>73</v>
      </c>
      <c r="E139">
        <v>1</v>
      </c>
      <c r="F139">
        <v>1</v>
      </c>
    </row>
    <row r="140" spans="1:6" x14ac:dyDescent="0.3">
      <c r="A140">
        <v>1</v>
      </c>
      <c r="B140">
        <v>19</v>
      </c>
      <c r="C140">
        <v>74</v>
      </c>
      <c r="D140">
        <v>10</v>
      </c>
      <c r="E140">
        <v>0</v>
      </c>
      <c r="F140">
        <v>0</v>
      </c>
    </row>
    <row r="141" spans="1:6" x14ac:dyDescent="0.3">
      <c r="A141">
        <v>0</v>
      </c>
      <c r="B141">
        <v>35</v>
      </c>
      <c r="C141">
        <v>74</v>
      </c>
      <c r="D141">
        <v>72</v>
      </c>
      <c r="E141">
        <v>1</v>
      </c>
      <c r="F141">
        <v>1</v>
      </c>
    </row>
    <row r="142" spans="1:6" x14ac:dyDescent="0.3">
      <c r="A142">
        <v>0</v>
      </c>
      <c r="B142">
        <v>57</v>
      </c>
      <c r="C142">
        <v>75</v>
      </c>
      <c r="D142">
        <v>5</v>
      </c>
      <c r="E142">
        <v>0</v>
      </c>
      <c r="F142">
        <v>0</v>
      </c>
    </row>
    <row r="143" spans="1:6" x14ac:dyDescent="0.3">
      <c r="A143">
        <v>1</v>
      </c>
      <c r="B143">
        <v>32</v>
      </c>
      <c r="C143">
        <v>75</v>
      </c>
      <c r="D143">
        <v>93</v>
      </c>
      <c r="E143">
        <v>1</v>
      </c>
      <c r="F143">
        <v>1</v>
      </c>
    </row>
    <row r="144" spans="1:6" x14ac:dyDescent="0.3">
      <c r="A144">
        <v>0</v>
      </c>
      <c r="B144">
        <v>28</v>
      </c>
      <c r="C144">
        <v>76</v>
      </c>
      <c r="D144">
        <v>40</v>
      </c>
      <c r="E144">
        <v>5</v>
      </c>
      <c r="F144">
        <v>5</v>
      </c>
    </row>
    <row r="145" spans="1:6" x14ac:dyDescent="0.3">
      <c r="A145">
        <v>0</v>
      </c>
      <c r="B145">
        <v>32</v>
      </c>
      <c r="C145">
        <v>76</v>
      </c>
      <c r="D145">
        <v>87</v>
      </c>
      <c r="E145">
        <v>1</v>
      </c>
      <c r="F145">
        <v>1</v>
      </c>
    </row>
    <row r="146" spans="1:6" x14ac:dyDescent="0.3">
      <c r="A146">
        <v>1</v>
      </c>
      <c r="B146">
        <v>25</v>
      </c>
      <c r="C146">
        <v>77</v>
      </c>
      <c r="D146">
        <v>12</v>
      </c>
      <c r="E146">
        <v>0</v>
      </c>
      <c r="F146">
        <v>0</v>
      </c>
    </row>
    <row r="147" spans="1:6" x14ac:dyDescent="0.3">
      <c r="A147">
        <v>1</v>
      </c>
      <c r="B147">
        <v>28</v>
      </c>
      <c r="C147">
        <v>77</v>
      </c>
      <c r="D147">
        <v>97</v>
      </c>
      <c r="E147">
        <v>1</v>
      </c>
      <c r="F147">
        <v>1</v>
      </c>
    </row>
    <row r="148" spans="1:6" x14ac:dyDescent="0.3">
      <c r="A148">
        <v>1</v>
      </c>
      <c r="B148">
        <v>48</v>
      </c>
      <c r="C148">
        <v>77</v>
      </c>
      <c r="D148">
        <v>36</v>
      </c>
      <c r="E148">
        <v>0</v>
      </c>
      <c r="F148">
        <v>0</v>
      </c>
    </row>
    <row r="149" spans="1:6" x14ac:dyDescent="0.3">
      <c r="A149">
        <v>0</v>
      </c>
      <c r="B149">
        <v>32</v>
      </c>
      <c r="C149">
        <v>77</v>
      </c>
      <c r="D149">
        <v>74</v>
      </c>
      <c r="E149">
        <v>1</v>
      </c>
      <c r="F149">
        <v>1</v>
      </c>
    </row>
    <row r="150" spans="1:6" x14ac:dyDescent="0.3">
      <c r="A150">
        <v>0</v>
      </c>
      <c r="B150">
        <v>34</v>
      </c>
      <c r="C150">
        <v>78</v>
      </c>
      <c r="D150">
        <v>22</v>
      </c>
      <c r="E150">
        <v>0</v>
      </c>
      <c r="F150">
        <v>0</v>
      </c>
    </row>
    <row r="151" spans="1:6" x14ac:dyDescent="0.3">
      <c r="A151">
        <v>1</v>
      </c>
      <c r="B151">
        <v>34</v>
      </c>
      <c r="C151">
        <v>78</v>
      </c>
      <c r="D151">
        <v>90</v>
      </c>
      <c r="E151">
        <v>1</v>
      </c>
      <c r="F151">
        <v>1</v>
      </c>
    </row>
    <row r="152" spans="1:6" x14ac:dyDescent="0.3">
      <c r="A152">
        <v>1</v>
      </c>
      <c r="B152">
        <v>43</v>
      </c>
      <c r="C152">
        <v>78</v>
      </c>
      <c r="D152">
        <v>17</v>
      </c>
      <c r="E152">
        <v>0</v>
      </c>
      <c r="F152">
        <v>0</v>
      </c>
    </row>
    <row r="153" spans="1:6" x14ac:dyDescent="0.3">
      <c r="A153">
        <v>1</v>
      </c>
      <c r="B153">
        <v>39</v>
      </c>
      <c r="C153">
        <v>78</v>
      </c>
      <c r="D153">
        <v>88</v>
      </c>
      <c r="E153">
        <v>1</v>
      </c>
      <c r="F153">
        <v>1</v>
      </c>
    </row>
    <row r="154" spans="1:6" x14ac:dyDescent="0.3">
      <c r="A154">
        <v>0</v>
      </c>
      <c r="B154">
        <v>44</v>
      </c>
      <c r="C154">
        <v>78</v>
      </c>
      <c r="D154">
        <v>20</v>
      </c>
      <c r="E154">
        <v>0</v>
      </c>
      <c r="F154">
        <v>0</v>
      </c>
    </row>
    <row r="155" spans="1:6" x14ac:dyDescent="0.3">
      <c r="A155">
        <v>0</v>
      </c>
      <c r="B155">
        <v>38</v>
      </c>
      <c r="C155">
        <v>78</v>
      </c>
      <c r="D155">
        <v>76</v>
      </c>
      <c r="E155">
        <v>1</v>
      </c>
      <c r="F155">
        <v>1</v>
      </c>
    </row>
    <row r="156" spans="1:6" x14ac:dyDescent="0.3">
      <c r="A156">
        <v>0</v>
      </c>
      <c r="B156">
        <v>47</v>
      </c>
      <c r="C156">
        <v>78</v>
      </c>
      <c r="D156">
        <v>16</v>
      </c>
      <c r="E156">
        <v>0</v>
      </c>
      <c r="F156">
        <v>0</v>
      </c>
    </row>
    <row r="157" spans="1:6" x14ac:dyDescent="0.3">
      <c r="A157">
        <v>0</v>
      </c>
      <c r="B157">
        <v>27</v>
      </c>
      <c r="C157">
        <v>78</v>
      </c>
      <c r="D157">
        <v>89</v>
      </c>
      <c r="E157">
        <v>1</v>
      </c>
      <c r="F157">
        <v>1</v>
      </c>
    </row>
    <row r="158" spans="1:6" x14ac:dyDescent="0.3">
      <c r="A158">
        <v>1</v>
      </c>
      <c r="B158">
        <v>37</v>
      </c>
      <c r="C158">
        <v>78</v>
      </c>
      <c r="D158">
        <v>1</v>
      </c>
      <c r="E158">
        <v>0</v>
      </c>
      <c r="F158">
        <v>0</v>
      </c>
    </row>
    <row r="159" spans="1:6" x14ac:dyDescent="0.3">
      <c r="A159">
        <v>0</v>
      </c>
      <c r="B159">
        <v>30</v>
      </c>
      <c r="C159">
        <v>78</v>
      </c>
      <c r="D159">
        <v>78</v>
      </c>
      <c r="E159">
        <v>1</v>
      </c>
      <c r="F159">
        <v>1</v>
      </c>
    </row>
    <row r="160" spans="1:6" x14ac:dyDescent="0.3">
      <c r="A160">
        <v>1</v>
      </c>
      <c r="B160">
        <v>34</v>
      </c>
      <c r="C160">
        <v>78</v>
      </c>
      <c r="D160">
        <v>1</v>
      </c>
      <c r="E160">
        <v>0</v>
      </c>
      <c r="F160">
        <v>0</v>
      </c>
    </row>
    <row r="161" spans="1:6" x14ac:dyDescent="0.3">
      <c r="A161">
        <v>0</v>
      </c>
      <c r="B161">
        <v>30</v>
      </c>
      <c r="C161">
        <v>78</v>
      </c>
      <c r="D161">
        <v>73</v>
      </c>
      <c r="E161">
        <v>1</v>
      </c>
      <c r="F161">
        <v>1</v>
      </c>
    </row>
    <row r="162" spans="1:6" x14ac:dyDescent="0.3">
      <c r="A162">
        <v>0</v>
      </c>
      <c r="B162">
        <v>56</v>
      </c>
      <c r="C162">
        <v>79</v>
      </c>
      <c r="D162">
        <v>35</v>
      </c>
      <c r="E162">
        <v>0</v>
      </c>
      <c r="F162">
        <v>0</v>
      </c>
    </row>
    <row r="163" spans="1:6" x14ac:dyDescent="0.3">
      <c r="A163">
        <v>0</v>
      </c>
      <c r="B163">
        <v>29</v>
      </c>
      <c r="C163">
        <v>79</v>
      </c>
      <c r="D163">
        <v>83</v>
      </c>
      <c r="E163">
        <v>1</v>
      </c>
      <c r="F163">
        <v>1</v>
      </c>
    </row>
    <row r="164" spans="1:6" x14ac:dyDescent="0.3">
      <c r="A164">
        <v>1</v>
      </c>
      <c r="B164">
        <v>19</v>
      </c>
      <c r="C164">
        <v>81</v>
      </c>
      <c r="D164">
        <v>5</v>
      </c>
      <c r="E164">
        <v>0</v>
      </c>
      <c r="F164">
        <v>0</v>
      </c>
    </row>
    <row r="165" spans="1:6" x14ac:dyDescent="0.3">
      <c r="A165">
        <v>0</v>
      </c>
      <c r="B165">
        <v>31</v>
      </c>
      <c r="C165">
        <v>81</v>
      </c>
      <c r="D165">
        <v>93</v>
      </c>
      <c r="E165">
        <v>1</v>
      </c>
      <c r="F165">
        <v>1</v>
      </c>
    </row>
    <row r="166" spans="1:6" x14ac:dyDescent="0.3">
      <c r="A166">
        <v>1</v>
      </c>
      <c r="B166">
        <v>50</v>
      </c>
      <c r="C166">
        <v>85</v>
      </c>
      <c r="D166">
        <v>26</v>
      </c>
      <c r="E166">
        <v>0</v>
      </c>
      <c r="F166">
        <v>0</v>
      </c>
    </row>
    <row r="167" spans="1:6" x14ac:dyDescent="0.3">
      <c r="A167">
        <v>0</v>
      </c>
      <c r="B167">
        <v>36</v>
      </c>
      <c r="C167">
        <v>85</v>
      </c>
      <c r="D167">
        <v>75</v>
      </c>
      <c r="E167">
        <v>1</v>
      </c>
      <c r="F167">
        <v>1</v>
      </c>
    </row>
    <row r="168" spans="1:6" x14ac:dyDescent="0.3">
      <c r="A168">
        <v>1</v>
      </c>
      <c r="B168">
        <v>42</v>
      </c>
      <c r="C168">
        <v>86</v>
      </c>
      <c r="D168">
        <v>20</v>
      </c>
      <c r="E168">
        <v>0</v>
      </c>
      <c r="F168">
        <v>0</v>
      </c>
    </row>
    <row r="169" spans="1:6" x14ac:dyDescent="0.3">
      <c r="A169">
        <v>0</v>
      </c>
      <c r="B169">
        <v>33</v>
      </c>
      <c r="C169">
        <v>86</v>
      </c>
      <c r="D169">
        <v>95</v>
      </c>
      <c r="E169">
        <v>1</v>
      </c>
      <c r="F169">
        <v>1</v>
      </c>
    </row>
    <row r="170" spans="1:6" x14ac:dyDescent="0.3">
      <c r="A170">
        <v>0</v>
      </c>
      <c r="B170">
        <v>36</v>
      </c>
      <c r="C170">
        <v>87</v>
      </c>
      <c r="D170">
        <v>27</v>
      </c>
      <c r="E170">
        <v>0</v>
      </c>
      <c r="F170">
        <v>0</v>
      </c>
    </row>
    <row r="171" spans="1:6" x14ac:dyDescent="0.3">
      <c r="A171">
        <v>1</v>
      </c>
      <c r="B171">
        <v>32</v>
      </c>
      <c r="C171">
        <v>87</v>
      </c>
      <c r="D171">
        <v>63</v>
      </c>
      <c r="E171">
        <v>1</v>
      </c>
      <c r="F171">
        <v>1</v>
      </c>
    </row>
    <row r="172" spans="1:6" x14ac:dyDescent="0.3">
      <c r="A172">
        <v>1</v>
      </c>
      <c r="B172">
        <v>40</v>
      </c>
      <c r="C172">
        <v>87</v>
      </c>
      <c r="D172">
        <v>13</v>
      </c>
      <c r="E172">
        <v>0</v>
      </c>
      <c r="F172">
        <v>0</v>
      </c>
    </row>
    <row r="173" spans="1:6" x14ac:dyDescent="0.3">
      <c r="A173">
        <v>1</v>
      </c>
      <c r="B173">
        <v>28</v>
      </c>
      <c r="C173">
        <v>87</v>
      </c>
      <c r="D173">
        <v>75</v>
      </c>
      <c r="E173">
        <v>1</v>
      </c>
      <c r="F173">
        <v>1</v>
      </c>
    </row>
    <row r="174" spans="1:6" x14ac:dyDescent="0.3">
      <c r="A174">
        <v>1</v>
      </c>
      <c r="B174">
        <v>36</v>
      </c>
      <c r="C174">
        <v>87</v>
      </c>
      <c r="D174">
        <v>10</v>
      </c>
      <c r="E174">
        <v>0</v>
      </c>
      <c r="F174">
        <v>0</v>
      </c>
    </row>
    <row r="175" spans="1:6" x14ac:dyDescent="0.3">
      <c r="A175">
        <v>1</v>
      </c>
      <c r="B175">
        <v>36</v>
      </c>
      <c r="C175">
        <v>87</v>
      </c>
      <c r="D175">
        <v>92</v>
      </c>
      <c r="E175">
        <v>1</v>
      </c>
      <c r="F175">
        <v>1</v>
      </c>
    </row>
    <row r="176" spans="1:6" x14ac:dyDescent="0.3">
      <c r="A176">
        <v>0</v>
      </c>
      <c r="B176">
        <v>52</v>
      </c>
      <c r="C176">
        <v>88</v>
      </c>
      <c r="D176">
        <v>13</v>
      </c>
      <c r="E176">
        <v>0</v>
      </c>
      <c r="F176">
        <v>0</v>
      </c>
    </row>
    <row r="177" spans="1:6" x14ac:dyDescent="0.3">
      <c r="A177">
        <v>0</v>
      </c>
      <c r="B177">
        <v>30</v>
      </c>
      <c r="C177">
        <v>88</v>
      </c>
      <c r="D177">
        <v>86</v>
      </c>
      <c r="E177">
        <v>1</v>
      </c>
      <c r="F177">
        <v>1</v>
      </c>
    </row>
    <row r="178" spans="1:6" x14ac:dyDescent="0.3">
      <c r="A178">
        <v>1</v>
      </c>
      <c r="B178">
        <v>58</v>
      </c>
      <c r="C178">
        <v>88</v>
      </c>
      <c r="D178">
        <v>15</v>
      </c>
      <c r="E178">
        <v>0</v>
      </c>
      <c r="F178">
        <v>0</v>
      </c>
    </row>
    <row r="179" spans="1:6" x14ac:dyDescent="0.3">
      <c r="A179">
        <v>1</v>
      </c>
      <c r="B179">
        <v>27</v>
      </c>
      <c r="C179">
        <v>88</v>
      </c>
      <c r="D179">
        <v>69</v>
      </c>
      <c r="E179">
        <v>1</v>
      </c>
      <c r="F179">
        <v>1</v>
      </c>
    </row>
    <row r="180" spans="1:6" x14ac:dyDescent="0.3">
      <c r="A180">
        <v>1</v>
      </c>
      <c r="B180">
        <v>59</v>
      </c>
      <c r="C180">
        <v>93</v>
      </c>
      <c r="D180">
        <v>14</v>
      </c>
      <c r="E180">
        <v>0</v>
      </c>
      <c r="F180">
        <v>0</v>
      </c>
    </row>
    <row r="181" spans="1:6" x14ac:dyDescent="0.3">
      <c r="A181">
        <v>1</v>
      </c>
      <c r="B181">
        <v>35</v>
      </c>
      <c r="C181">
        <v>93</v>
      </c>
      <c r="D181">
        <v>90</v>
      </c>
      <c r="E181">
        <v>1</v>
      </c>
      <c r="F181">
        <v>1</v>
      </c>
    </row>
    <row r="182" spans="1:6" x14ac:dyDescent="0.3">
      <c r="A182">
        <v>0</v>
      </c>
      <c r="B182">
        <v>37</v>
      </c>
      <c r="C182">
        <v>97</v>
      </c>
      <c r="D182">
        <v>32</v>
      </c>
      <c r="E182">
        <v>0</v>
      </c>
      <c r="F182">
        <v>0</v>
      </c>
    </row>
    <row r="183" spans="1:6" x14ac:dyDescent="0.3">
      <c r="A183">
        <v>0</v>
      </c>
      <c r="B183">
        <v>32</v>
      </c>
      <c r="C183">
        <v>97</v>
      </c>
      <c r="D183">
        <v>86</v>
      </c>
      <c r="E183">
        <v>1</v>
      </c>
      <c r="F183">
        <v>1</v>
      </c>
    </row>
    <row r="184" spans="1:6" x14ac:dyDescent="0.3">
      <c r="A184">
        <v>1</v>
      </c>
      <c r="B184">
        <v>46</v>
      </c>
      <c r="C184">
        <v>98</v>
      </c>
      <c r="D184">
        <v>15</v>
      </c>
      <c r="E184">
        <v>0</v>
      </c>
      <c r="F184">
        <v>0</v>
      </c>
    </row>
    <row r="185" spans="1:6" x14ac:dyDescent="0.3">
      <c r="A185">
        <v>0</v>
      </c>
      <c r="B185">
        <v>29</v>
      </c>
      <c r="C185">
        <v>98</v>
      </c>
      <c r="D185">
        <v>88</v>
      </c>
      <c r="E185">
        <v>1</v>
      </c>
      <c r="F185">
        <v>1</v>
      </c>
    </row>
    <row r="186" spans="1:6" x14ac:dyDescent="0.3">
      <c r="A186">
        <v>0</v>
      </c>
      <c r="B186">
        <v>41</v>
      </c>
      <c r="C186">
        <v>99</v>
      </c>
      <c r="D186">
        <v>39</v>
      </c>
      <c r="E186">
        <v>0</v>
      </c>
      <c r="F186">
        <v>0</v>
      </c>
    </row>
    <row r="187" spans="1:6" x14ac:dyDescent="0.3">
      <c r="A187">
        <v>1</v>
      </c>
      <c r="B187">
        <v>30</v>
      </c>
      <c r="C187">
        <v>99</v>
      </c>
      <c r="D187">
        <v>97</v>
      </c>
      <c r="E187">
        <v>1</v>
      </c>
      <c r="F187">
        <v>1</v>
      </c>
    </row>
    <row r="188" spans="1:6" x14ac:dyDescent="0.3">
      <c r="A188">
        <v>0</v>
      </c>
      <c r="B188">
        <v>54</v>
      </c>
      <c r="C188">
        <v>101</v>
      </c>
      <c r="D188">
        <v>24</v>
      </c>
      <c r="E188">
        <v>0</v>
      </c>
      <c r="F188">
        <v>0</v>
      </c>
    </row>
    <row r="189" spans="1:6" x14ac:dyDescent="0.3">
      <c r="A189">
        <v>1</v>
      </c>
      <c r="B189">
        <v>28</v>
      </c>
      <c r="C189">
        <v>101</v>
      </c>
      <c r="D189">
        <v>68</v>
      </c>
      <c r="E189">
        <v>1</v>
      </c>
      <c r="F189">
        <v>1</v>
      </c>
    </row>
    <row r="190" spans="1:6" x14ac:dyDescent="0.3">
      <c r="A190">
        <v>0</v>
      </c>
      <c r="B190">
        <v>41</v>
      </c>
      <c r="C190">
        <v>103</v>
      </c>
      <c r="D190">
        <v>17</v>
      </c>
      <c r="E190">
        <v>0</v>
      </c>
      <c r="F190">
        <v>0</v>
      </c>
    </row>
    <row r="191" spans="1:6" x14ac:dyDescent="0.3">
      <c r="A191">
        <v>0</v>
      </c>
      <c r="B191">
        <v>36</v>
      </c>
      <c r="C191">
        <v>103</v>
      </c>
      <c r="D191">
        <v>85</v>
      </c>
      <c r="E191">
        <v>1</v>
      </c>
      <c r="F191">
        <v>1</v>
      </c>
    </row>
    <row r="192" spans="1:6" x14ac:dyDescent="0.3">
      <c r="A192">
        <v>0</v>
      </c>
      <c r="B192">
        <v>34</v>
      </c>
      <c r="C192">
        <v>103</v>
      </c>
      <c r="D192">
        <v>23</v>
      </c>
      <c r="E192">
        <v>0</v>
      </c>
      <c r="F192">
        <v>0</v>
      </c>
    </row>
    <row r="193" spans="1:6" x14ac:dyDescent="0.3">
      <c r="A193">
        <v>0</v>
      </c>
      <c r="B193">
        <v>32</v>
      </c>
      <c r="C193">
        <v>103</v>
      </c>
      <c r="D193">
        <v>69</v>
      </c>
      <c r="E193">
        <v>1</v>
      </c>
      <c r="F193">
        <v>1</v>
      </c>
    </row>
    <row r="194" spans="1:6" x14ac:dyDescent="0.3">
      <c r="A194">
        <v>1</v>
      </c>
      <c r="B194">
        <v>33</v>
      </c>
      <c r="C194">
        <v>113</v>
      </c>
      <c r="D194">
        <v>8</v>
      </c>
      <c r="E194">
        <v>0</v>
      </c>
      <c r="F194">
        <v>0</v>
      </c>
    </row>
    <row r="195" spans="1:6" x14ac:dyDescent="0.3">
      <c r="A195">
        <v>0</v>
      </c>
      <c r="B195">
        <v>38</v>
      </c>
      <c r="C195">
        <v>113</v>
      </c>
      <c r="D195">
        <v>91</v>
      </c>
      <c r="E195">
        <v>1</v>
      </c>
      <c r="F195">
        <v>1</v>
      </c>
    </row>
    <row r="196" spans="1:6" x14ac:dyDescent="0.3">
      <c r="A196">
        <v>0</v>
      </c>
      <c r="B196">
        <v>47</v>
      </c>
      <c r="C196">
        <v>120</v>
      </c>
      <c r="D196">
        <v>16</v>
      </c>
      <c r="E196">
        <v>0</v>
      </c>
      <c r="F196">
        <v>0</v>
      </c>
    </row>
    <row r="197" spans="1:6" x14ac:dyDescent="0.3">
      <c r="A197">
        <v>0</v>
      </c>
      <c r="B197">
        <v>35</v>
      </c>
      <c r="C197">
        <v>120</v>
      </c>
      <c r="D197">
        <v>79</v>
      </c>
      <c r="E197">
        <v>1</v>
      </c>
      <c r="F197">
        <v>1</v>
      </c>
    </row>
    <row r="198" spans="1:6" x14ac:dyDescent="0.3">
      <c r="A198">
        <v>0</v>
      </c>
      <c r="B198">
        <v>45</v>
      </c>
      <c r="C198">
        <v>126</v>
      </c>
      <c r="D198">
        <v>28</v>
      </c>
      <c r="E198">
        <v>0</v>
      </c>
      <c r="F198">
        <v>0</v>
      </c>
    </row>
    <row r="199" spans="1:6" x14ac:dyDescent="0.3">
      <c r="A199">
        <v>1</v>
      </c>
      <c r="B199">
        <v>32</v>
      </c>
      <c r="C199">
        <v>126</v>
      </c>
      <c r="D199">
        <v>74</v>
      </c>
      <c r="E199">
        <v>1</v>
      </c>
      <c r="F199">
        <v>1</v>
      </c>
    </row>
  </sheetData>
  <phoneticPr fontId="3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ABC5-D118-4B61-9BE2-56EA5B13D176}">
  <dimension ref="B3:G25"/>
  <sheetViews>
    <sheetView workbookViewId="0">
      <selection activeCell="B25" sqref="B25"/>
    </sheetView>
  </sheetViews>
  <sheetFormatPr baseColWidth="10" defaultRowHeight="14.4" x14ac:dyDescent="0.3"/>
  <cols>
    <col min="6" max="6" width="13.88671875" customWidth="1"/>
  </cols>
  <sheetData>
    <row r="3" spans="2:7" x14ac:dyDescent="0.3">
      <c r="B3" s="12" t="s">
        <v>71</v>
      </c>
    </row>
    <row r="4" spans="2:7" x14ac:dyDescent="0.3">
      <c r="B4" t="s">
        <v>72</v>
      </c>
    </row>
    <row r="6" spans="2:7" x14ac:dyDescent="0.3">
      <c r="B6" s="12" t="s">
        <v>65</v>
      </c>
    </row>
    <row r="7" spans="2:7" x14ac:dyDescent="0.3">
      <c r="B7" t="s">
        <v>73</v>
      </c>
    </row>
    <row r="8" spans="2:7" x14ac:dyDescent="0.3">
      <c r="B8" t="s">
        <v>74</v>
      </c>
    </row>
    <row r="9" spans="2:7" x14ac:dyDescent="0.3">
      <c r="B9" t="s">
        <v>76</v>
      </c>
    </row>
    <row r="10" spans="2:7" x14ac:dyDescent="0.3">
      <c r="B10" t="s">
        <v>77</v>
      </c>
    </row>
    <row r="11" spans="2:7" x14ac:dyDescent="0.3">
      <c r="B11" t="s">
        <v>78</v>
      </c>
      <c r="D11" s="20" t="s">
        <v>79</v>
      </c>
      <c r="E11" s="20" t="s">
        <v>2</v>
      </c>
      <c r="F11" s="21" t="s">
        <v>80</v>
      </c>
      <c r="G11" s="20" t="s">
        <v>25</v>
      </c>
    </row>
    <row r="13" spans="2:7" x14ac:dyDescent="0.3">
      <c r="B13" s="12" t="s">
        <v>66</v>
      </c>
    </row>
    <row r="14" spans="2:7" x14ac:dyDescent="0.3">
      <c r="B14" t="s">
        <v>75</v>
      </c>
    </row>
    <row r="16" spans="2:7" x14ac:dyDescent="0.3">
      <c r="B16" s="12" t="s">
        <v>67</v>
      </c>
    </row>
    <row r="17" spans="2:7" x14ac:dyDescent="0.3">
      <c r="B17" t="s">
        <v>81</v>
      </c>
      <c r="D17" s="20" t="s">
        <v>79</v>
      </c>
      <c r="E17" s="20" t="s">
        <v>2</v>
      </c>
      <c r="F17" s="21" t="s">
        <v>80</v>
      </c>
      <c r="G17" s="20" t="s">
        <v>25</v>
      </c>
    </row>
    <row r="19" spans="2:7" x14ac:dyDescent="0.3">
      <c r="B19" s="12" t="s">
        <v>68</v>
      </c>
    </row>
    <row r="20" spans="2:7" x14ac:dyDescent="0.3">
      <c r="B20" t="s">
        <v>81</v>
      </c>
      <c r="D20" s="20" t="s">
        <v>79</v>
      </c>
      <c r="E20" s="20" t="s">
        <v>2</v>
      </c>
      <c r="F20" s="21" t="s">
        <v>80</v>
      </c>
      <c r="G20" s="20" t="s">
        <v>25</v>
      </c>
    </row>
    <row r="21" spans="2:7" x14ac:dyDescent="0.3">
      <c r="D21" s="20"/>
      <c r="E21" s="20"/>
      <c r="F21" s="21"/>
      <c r="G21" s="20"/>
    </row>
    <row r="22" spans="2:7" x14ac:dyDescent="0.3">
      <c r="B22" s="12" t="s">
        <v>69</v>
      </c>
      <c r="D22" s="20"/>
      <c r="E22" s="20"/>
      <c r="F22" s="21"/>
      <c r="G22" s="20"/>
    </row>
    <row r="23" spans="2:7" x14ac:dyDescent="0.3">
      <c r="B23" t="s">
        <v>81</v>
      </c>
      <c r="D23" s="20" t="s">
        <v>79</v>
      </c>
      <c r="E23" s="20" t="s">
        <v>2</v>
      </c>
      <c r="F23" s="21" t="s">
        <v>80</v>
      </c>
      <c r="G23" s="20" t="s">
        <v>25</v>
      </c>
    </row>
    <row r="24" spans="2:7" x14ac:dyDescent="0.3">
      <c r="B24" s="12" t="s">
        <v>70</v>
      </c>
    </row>
    <row r="25" spans="2:7" x14ac:dyDescent="0.3">
      <c r="B25" t="s">
        <v>85</v>
      </c>
    </row>
  </sheetData>
  <hyperlinks>
    <hyperlink ref="D11" location="Genre!A1" display="Grenre" xr:uid="{B32A4ADF-AABD-472D-95AC-06F99C71679C}"/>
    <hyperlink ref="E11" location="Age!A1" display="Age" xr:uid="{F14234DF-7D04-47B1-AC4C-7599EAF01EB2}"/>
    <hyperlink ref="F11" location="'Revenu Annuel'!A1" display="Revenu annuel" xr:uid="{16ABFFB6-B232-4175-BF10-EC33CE9FF598}"/>
    <hyperlink ref="G11" location="Score!A1" display="Score" xr:uid="{298A7F39-EB3D-45EB-9757-964DADC08615}"/>
    <hyperlink ref="D17" location="Genre!A1" display="Grenre" xr:uid="{BD8C6031-0505-4F3E-B1BF-EABE776C1DA5}"/>
    <hyperlink ref="E17" location="Age!A1" display="Age" xr:uid="{30E07F33-C52D-4CC6-BFD1-FFB8B9A97373}"/>
    <hyperlink ref="F17" location="'Revenu Annuel'!A1" display="Revenu annuel" xr:uid="{F4C648B1-02B1-4C6F-B224-EFEA0CAC3199}"/>
    <hyperlink ref="G17" location="Score!A1" display="Score" xr:uid="{BAA4446C-129D-45CD-847F-32AF873F466A}"/>
    <hyperlink ref="D20" location="Genre!A1" display="Grenre" xr:uid="{A145456A-7EE1-4C99-B2D2-A6B3130C84A4}"/>
    <hyperlink ref="E20" location="Age!A1" display="Age" xr:uid="{391FD556-637E-49C0-8FB7-0805BFBA2750}"/>
    <hyperlink ref="F20" location="'Revenu Annuel'!A1" display="Revenu annuel" xr:uid="{5A64479A-11EA-43CD-B945-F956D65DC702}"/>
    <hyperlink ref="G20" location="Score!A1" display="Score" xr:uid="{7B47DAB4-5D41-40CC-8467-9902DB35E260}"/>
    <hyperlink ref="D23" location="Genre!A1" display="Grenre" xr:uid="{E698F319-B5D6-420A-B399-269A5EBE9E95}"/>
    <hyperlink ref="E23" location="Age!A1" display="Age" xr:uid="{C6AC8BA1-14B7-4517-A361-8721A464498E}"/>
    <hyperlink ref="F23" location="'Revenu Annuel'!A1" display="Revenu annuel" xr:uid="{10A01F9D-6283-4D51-8D90-39A21860ED2A}"/>
    <hyperlink ref="G23" location="Score!A1" display="Score" xr:uid="{D7958977-CCE2-4D7A-887F-7BE5E608341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S34"/>
  <sheetViews>
    <sheetView showGridLines="0" showRowColHeaders="0" workbookViewId="0">
      <selection activeCell="G34" sqref="G34"/>
    </sheetView>
  </sheetViews>
  <sheetFormatPr baseColWidth="10" defaultRowHeight="14.4" x14ac:dyDescent="0.3"/>
  <cols>
    <col min="1" max="1" width="11.5546875" style="1"/>
    <col min="18" max="18" width="11.5546875" style="1"/>
  </cols>
  <sheetData>
    <row r="1" spans="1:19" s="12" customFormat="1" ht="14.4" customHeight="1" x14ac:dyDescent="0.3">
      <c r="A1" s="68" t="s">
        <v>30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s="12" customFormat="1" ht="14.4" customHeight="1" x14ac:dyDescent="0.3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</row>
    <row r="3" spans="1:19" x14ac:dyDescent="0.3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19" x14ac:dyDescent="0.3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1:19" ht="14.4" customHeight="1" x14ac:dyDescent="0.3"/>
    <row r="6" spans="1:19" ht="14.4" customHeight="1" x14ac:dyDescent="0.3"/>
    <row r="7" spans="1:19" ht="14.4" customHeight="1" x14ac:dyDescent="0.3">
      <c r="B7" s="1"/>
      <c r="C7" s="67" t="s">
        <v>27</v>
      </c>
      <c r="D7" s="67"/>
      <c r="E7" s="1"/>
      <c r="F7" s="1"/>
      <c r="G7" s="67" t="s">
        <v>98</v>
      </c>
      <c r="H7" s="67"/>
      <c r="I7" s="1"/>
      <c r="J7" s="1"/>
      <c r="K7" s="67" t="s">
        <v>99</v>
      </c>
      <c r="L7" s="67"/>
      <c r="M7" s="1"/>
      <c r="N7" s="1"/>
      <c r="O7" s="67" t="s">
        <v>100</v>
      </c>
      <c r="P7" s="67"/>
      <c r="Q7" s="1"/>
    </row>
    <row r="8" spans="1:19" ht="14.4" customHeight="1" x14ac:dyDescent="0.3">
      <c r="B8" s="13"/>
      <c r="C8" s="67"/>
      <c r="D8" s="67"/>
      <c r="E8" s="1"/>
      <c r="F8" s="1"/>
      <c r="G8" s="67"/>
      <c r="H8" s="67"/>
      <c r="I8" s="1"/>
      <c r="J8" s="1"/>
      <c r="K8" s="67"/>
      <c r="L8" s="67"/>
      <c r="M8" s="1"/>
      <c r="N8" s="1"/>
      <c r="O8" s="67"/>
      <c r="P8" s="67"/>
      <c r="Q8" s="1"/>
    </row>
    <row r="9" spans="1:19" ht="33.6" x14ac:dyDescent="0.65">
      <c r="B9" s="1"/>
      <c r="C9" s="34">
        <v>200</v>
      </c>
      <c r="D9" s="34"/>
      <c r="E9" s="1"/>
      <c r="F9" s="1"/>
      <c r="G9" s="34">
        <f>Age!$B$6</f>
        <v>38.85</v>
      </c>
      <c r="H9" s="34"/>
      <c r="I9" s="1"/>
      <c r="J9" s="1"/>
      <c r="K9" s="34">
        <f>'Revenu Annuel'!$B$6</f>
        <v>60.56</v>
      </c>
      <c r="L9" s="34"/>
      <c r="M9" s="1"/>
      <c r="N9" s="1"/>
      <c r="O9" s="34">
        <f>Score!$B$6</f>
        <v>50.2</v>
      </c>
      <c r="P9" s="34"/>
      <c r="Q9" s="1"/>
    </row>
    <row r="10" spans="1:19" ht="33.6" x14ac:dyDescent="0.65">
      <c r="B10" s="14"/>
      <c r="C10" s="34"/>
      <c r="D10" s="34"/>
      <c r="E10" s="1"/>
      <c r="F10" s="1"/>
      <c r="G10" s="34"/>
      <c r="H10" s="34"/>
      <c r="I10" s="1"/>
      <c r="J10" s="1"/>
      <c r="K10" s="34"/>
      <c r="L10" s="34"/>
      <c r="M10" s="1"/>
      <c r="N10" s="1"/>
      <c r="O10" s="34"/>
      <c r="P10" s="34"/>
      <c r="Q10" s="1"/>
    </row>
    <row r="11" spans="1:19" x14ac:dyDescent="0.3"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9" x14ac:dyDescent="0.3"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9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9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9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9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2:17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2:17" ht="14.4" customHeight="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2:17" ht="14.4" customHeight="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2:17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2:17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2:17" ht="28.8" x14ac:dyDescent="0.55000000000000004">
      <c r="B22" s="33">
        <f>GETPIVOTDATA("Nombre de Gender",Genre!$A$12,"Gender","Male")</f>
        <v>88</v>
      </c>
      <c r="C22" s="1"/>
      <c r="D22" s="1"/>
      <c r="E22" s="33">
        <f>GETPIVOTDATA("Nombre de Gender",Genre!$A$12,"Gender","Female")</f>
        <v>112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2:17" ht="28.8" x14ac:dyDescent="0.55000000000000004">
      <c r="B23" s="33"/>
      <c r="C23" s="1"/>
      <c r="D23" s="1"/>
      <c r="E23" s="33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2:17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2:17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2:17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2:17" x14ac:dyDescent="0.3">
      <c r="B27" s="1"/>
      <c r="C27" s="1"/>
      <c r="D27" s="1"/>
      <c r="E27" s="1"/>
      <c r="F27" s="1"/>
      <c r="G27" s="1"/>
      <c r="H27" s="1"/>
      <c r="I27" s="1"/>
      <c r="J27" s="1"/>
      <c r="L27" s="1"/>
      <c r="M27" s="1"/>
      <c r="N27" s="1"/>
      <c r="O27" s="1"/>
      <c r="P27" s="1"/>
      <c r="Q27" s="1"/>
    </row>
    <row r="28" spans="2:17" x14ac:dyDescent="0.3">
      <c r="B28" s="1"/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</row>
    <row r="31" spans="2:17" ht="21" x14ac:dyDescent="0.35">
      <c r="K31" s="30"/>
    </row>
    <row r="32" spans="2:17" x14ac:dyDescent="0.3">
      <c r="K32" s="1" t="s">
        <v>86</v>
      </c>
    </row>
    <row r="34" spans="7:7" x14ac:dyDescent="0.3">
      <c r="G34" t="s">
        <v>233</v>
      </c>
    </row>
  </sheetData>
  <mergeCells count="5">
    <mergeCell ref="O7:P8"/>
    <mergeCell ref="C7:D8"/>
    <mergeCell ref="K7:L8"/>
    <mergeCell ref="G7:H8"/>
    <mergeCell ref="A1:S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R49"/>
  <sheetViews>
    <sheetView showGridLines="0" showRowColHeaders="0" workbookViewId="0">
      <selection sqref="A1:R3"/>
    </sheetView>
  </sheetViews>
  <sheetFormatPr baseColWidth="10" defaultRowHeight="14.4" x14ac:dyDescent="0.3"/>
  <cols>
    <col min="1" max="1" width="11.88671875" bestFit="1" customWidth="1"/>
    <col min="2" max="2" width="14.109375" bestFit="1" customWidth="1"/>
    <col min="3" max="3" width="17.109375" bestFit="1" customWidth="1"/>
  </cols>
  <sheetData>
    <row r="1" spans="1:18" ht="14.4" customHeight="1" x14ac:dyDescent="0.3">
      <c r="A1" s="69" t="s">
        <v>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x14ac:dyDescent="0.3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8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x14ac:dyDescent="0.3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8" x14ac:dyDescent="0.3"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8" x14ac:dyDescent="0.3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8" x14ac:dyDescent="0.3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8" x14ac:dyDescent="0.3">
      <c r="A12" s="4" t="s">
        <v>8</v>
      </c>
      <c r="B12" s="1" t="s">
        <v>23</v>
      </c>
      <c r="C12" s="1" t="s">
        <v>49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8" x14ac:dyDescent="0.3">
      <c r="A13" s="5" t="s">
        <v>6</v>
      </c>
      <c r="B13" s="6">
        <v>0.56000000000000005</v>
      </c>
      <c r="C13" s="38">
        <v>112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8" x14ac:dyDescent="0.3">
      <c r="A14" s="5" t="s">
        <v>5</v>
      </c>
      <c r="B14" s="6">
        <v>0.44</v>
      </c>
      <c r="C14" s="38">
        <v>88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8" x14ac:dyDescent="0.3">
      <c r="A15" s="5" t="s">
        <v>7</v>
      </c>
      <c r="B15" s="6">
        <v>1</v>
      </c>
      <c r="C15" s="38">
        <v>200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8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2" t="s">
        <v>13</v>
      </c>
      <c r="B18" s="3" t="s">
        <v>10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47" spans="1:2" x14ac:dyDescent="0.3">
      <c r="A47" t="s">
        <v>8</v>
      </c>
      <c r="B47" t="s">
        <v>50</v>
      </c>
    </row>
    <row r="48" spans="1:2" x14ac:dyDescent="0.3">
      <c r="A48" t="s">
        <v>29</v>
      </c>
      <c r="B48" s="17">
        <v>0.56000000000000005</v>
      </c>
    </row>
    <row r="49" spans="1:2" x14ac:dyDescent="0.3">
      <c r="A49" t="s">
        <v>28</v>
      </c>
      <c r="B49" s="17">
        <v>0.44</v>
      </c>
    </row>
  </sheetData>
  <mergeCells count="1">
    <mergeCell ref="A1:R3"/>
  </mergeCell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S89"/>
  <sheetViews>
    <sheetView showGridLines="0" zoomScale="120" zoomScaleNormal="120" workbookViewId="0">
      <selection activeCell="Q11" sqref="Q11"/>
    </sheetView>
  </sheetViews>
  <sheetFormatPr baseColWidth="10" defaultRowHeight="14.4" x14ac:dyDescent="0.3"/>
  <cols>
    <col min="1" max="1" width="12" bestFit="1" customWidth="1"/>
    <col min="2" max="2" width="15.21875" bestFit="1" customWidth="1"/>
    <col min="3" max="3" width="3.77734375" customWidth="1"/>
    <col min="4" max="4" width="3.33203125" customWidth="1"/>
    <col min="5" max="5" width="14.33203125" bestFit="1" customWidth="1"/>
    <col min="7" max="7" width="13.88671875" customWidth="1"/>
    <col min="8" max="8" width="17.88671875" customWidth="1"/>
    <col min="11" max="11" width="10.88671875" customWidth="1"/>
    <col min="12" max="12" width="6.21875" customWidth="1"/>
    <col min="13" max="13" width="2.5546875" customWidth="1"/>
    <col min="14" max="14" width="3" customWidth="1"/>
    <col min="15" max="15" width="15.6640625" customWidth="1"/>
    <col min="16" max="16" width="5.88671875" customWidth="1"/>
  </cols>
  <sheetData>
    <row r="1" spans="1:19" ht="14.4" customHeight="1" x14ac:dyDescent="0.3">
      <c r="A1" s="70" t="s">
        <v>12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ht="14.4" customHeight="1" x14ac:dyDescent="0.3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</row>
    <row r="3" spans="1:19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5" spans="1:19" x14ac:dyDescent="0.3">
      <c r="A5" s="1" t="s">
        <v>13</v>
      </c>
      <c r="B5" s="7" t="s">
        <v>14</v>
      </c>
      <c r="C5" s="1"/>
      <c r="D5" s="1"/>
      <c r="E5" s="1"/>
    </row>
    <row r="6" spans="1:19" x14ac:dyDescent="0.3">
      <c r="A6" s="1" t="s">
        <v>15</v>
      </c>
      <c r="B6" s="8">
        <f>AVERAGE(Tableau_EXO2_clients_marketing[Age])</f>
        <v>38.85</v>
      </c>
      <c r="C6" s="1"/>
      <c r="D6" s="1"/>
      <c r="E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9" x14ac:dyDescent="0.3">
      <c r="A7" s="1" t="s">
        <v>16</v>
      </c>
      <c r="B7" s="8">
        <f>MEDIAN(Tableau_EXO2_clients_marketing[Age])</f>
        <v>36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9" x14ac:dyDescent="0.3">
      <c r="A8" s="1" t="s">
        <v>82</v>
      </c>
      <c r="B8" s="8">
        <v>11</v>
      </c>
      <c r="C8" s="1" t="s">
        <v>83</v>
      </c>
      <c r="D8" s="23">
        <f>B8/200*100</f>
        <v>5.5</v>
      </c>
      <c r="E8" s="1" t="s">
        <v>84</v>
      </c>
      <c r="F8" s="1"/>
      <c r="G8" s="1"/>
      <c r="H8" s="1"/>
      <c r="I8" s="1"/>
      <c r="J8" s="1"/>
      <c r="K8" s="1"/>
      <c r="L8" s="1"/>
      <c r="M8" s="1"/>
    </row>
    <row r="9" spans="1:19" x14ac:dyDescent="0.3">
      <c r="A9" s="1" t="s">
        <v>17</v>
      </c>
      <c r="B9" s="8">
        <f>_xlfn.MODE.SNGL(Tableau_EXO2_clients_marketing[Age])</f>
        <v>32</v>
      </c>
      <c r="C9" s="1"/>
      <c r="D9" s="1"/>
      <c r="E9" s="1"/>
      <c r="F9" s="1"/>
      <c r="G9" s="1"/>
      <c r="H9" s="1"/>
      <c r="I9" s="1"/>
      <c r="J9" s="1"/>
      <c r="K9" s="1"/>
      <c r="L9" s="1"/>
      <c r="O9" s="1"/>
    </row>
    <row r="10" spans="1:19" x14ac:dyDescent="0.3">
      <c r="A10" s="1" t="s">
        <v>18</v>
      </c>
      <c r="B10" s="8">
        <f>_xlfn.STDEV.S(Tableau_EXO2_clients_marketing[Age])</f>
        <v>13.969007331558879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9" x14ac:dyDescent="0.3">
      <c r="A11" s="1" t="s">
        <v>19</v>
      </c>
      <c r="B11" s="8">
        <f>VAR(Tableau_EXO2_clients_marketing[Age])</f>
        <v>195.13316582914572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9" x14ac:dyDescent="0.3">
      <c r="D13" s="1"/>
      <c r="E13" s="1"/>
      <c r="F13" s="1"/>
      <c r="G13" s="1"/>
      <c r="H13" s="1"/>
      <c r="I13" s="1"/>
      <c r="J13" s="1"/>
      <c r="K13" s="1"/>
      <c r="L13" s="1"/>
    </row>
    <row r="14" spans="1:19" x14ac:dyDescent="0.3">
      <c r="D14" s="1"/>
      <c r="E14" s="1"/>
      <c r="F14" s="1"/>
      <c r="G14" s="1"/>
      <c r="H14" s="1"/>
      <c r="I14" s="1"/>
      <c r="J14" s="1"/>
      <c r="K14" s="1"/>
      <c r="L14" s="1"/>
    </row>
    <row r="15" spans="1:19" x14ac:dyDescent="0.3">
      <c r="D15" s="1"/>
      <c r="E15" s="1"/>
      <c r="F15" s="1"/>
      <c r="G15" s="1"/>
      <c r="H15" s="1"/>
      <c r="I15" s="1"/>
      <c r="J15" s="1"/>
      <c r="K15" s="1"/>
      <c r="L15" s="1"/>
    </row>
    <row r="16" spans="1:19" x14ac:dyDescent="0.3">
      <c r="D16" s="1"/>
      <c r="E16" s="1"/>
      <c r="F16" s="1"/>
      <c r="G16" s="1"/>
      <c r="H16" s="1"/>
      <c r="I16" s="1"/>
      <c r="J16" s="1"/>
      <c r="K16" s="1"/>
      <c r="L16" s="1"/>
    </row>
    <row r="17" spans="1:16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D20" s="1"/>
      <c r="E20" s="1"/>
      <c r="F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D21" s="1"/>
      <c r="E21" s="1"/>
      <c r="F21" s="1"/>
      <c r="J21" s="1"/>
      <c r="K21" s="1"/>
      <c r="L21" s="1"/>
      <c r="M21" s="1"/>
      <c r="N21" s="1"/>
      <c r="O21" s="1"/>
      <c r="P21" s="1"/>
    </row>
    <row r="22" spans="1:16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 t="s">
        <v>90</v>
      </c>
      <c r="D23" s="1"/>
      <c r="E23" s="1"/>
    </row>
    <row r="24" spans="1:16" x14ac:dyDescent="0.3">
      <c r="D24" s="1"/>
      <c r="E24" s="1"/>
      <c r="F24" s="1"/>
      <c r="G24" s="1"/>
      <c r="H24" s="19"/>
      <c r="J24" s="1"/>
      <c r="K24" s="1"/>
      <c r="L24" s="1"/>
    </row>
    <row r="25" spans="1:16" x14ac:dyDescent="0.3">
      <c r="D25" s="1"/>
      <c r="E25" s="1"/>
      <c r="F25" s="1"/>
      <c r="H25" s="1"/>
      <c r="I25" s="1"/>
      <c r="J25" s="1"/>
      <c r="K25" s="1"/>
      <c r="L25" s="1"/>
    </row>
    <row r="26" spans="1:16" x14ac:dyDescent="0.3">
      <c r="D26" s="1"/>
      <c r="E26" s="1"/>
      <c r="F26" s="1"/>
      <c r="G26" s="1"/>
      <c r="H26" s="1"/>
    </row>
    <row r="27" spans="1:16" x14ac:dyDescent="0.3">
      <c r="E27" s="1"/>
      <c r="F27" s="1"/>
      <c r="G27" s="1"/>
      <c r="H27" s="1"/>
      <c r="I27" s="1"/>
      <c r="J27" s="1"/>
      <c r="K27" s="1"/>
      <c r="L27" s="1"/>
    </row>
    <row r="28" spans="1:16" x14ac:dyDescent="0.3">
      <c r="D28" s="1"/>
      <c r="E28" s="1"/>
      <c r="F28" s="1"/>
      <c r="H28" s="1"/>
      <c r="I28" s="1"/>
      <c r="J28" s="1"/>
      <c r="K28" s="1"/>
      <c r="L28" s="1"/>
    </row>
    <row r="29" spans="1:16" x14ac:dyDescent="0.3">
      <c r="E29" s="1"/>
      <c r="F29" s="1"/>
      <c r="G29" s="1"/>
      <c r="H29" s="1"/>
      <c r="I29" s="1"/>
      <c r="J29" s="1"/>
      <c r="K29" s="1"/>
      <c r="L29" s="1"/>
    </row>
    <row r="30" spans="1:16" x14ac:dyDescent="0.3">
      <c r="E30" s="1"/>
      <c r="F30" s="1"/>
      <c r="G30" s="1"/>
      <c r="H30" s="1"/>
      <c r="I30" s="1"/>
      <c r="J30" s="1"/>
      <c r="K30" s="1"/>
      <c r="L30" s="1"/>
    </row>
    <row r="31" spans="1:16" x14ac:dyDescent="0.3">
      <c r="D31" s="1"/>
      <c r="E31" s="1"/>
      <c r="F31" s="1"/>
      <c r="G31" s="1"/>
      <c r="H31" s="1"/>
      <c r="I31" s="1"/>
      <c r="J31" s="1"/>
      <c r="K31" s="1"/>
      <c r="L31" s="1"/>
    </row>
    <row r="32" spans="1:16" x14ac:dyDescent="0.3">
      <c r="D32" s="1"/>
      <c r="E32" s="1"/>
      <c r="F32" s="1"/>
      <c r="G32" s="1"/>
      <c r="H32" s="1"/>
      <c r="I32" s="1"/>
      <c r="J32" s="1"/>
      <c r="K32" s="1"/>
      <c r="L32" s="1"/>
    </row>
    <row r="33" spans="4:15" x14ac:dyDescent="0.3">
      <c r="D33" s="1"/>
      <c r="E33" s="1"/>
      <c r="F33" s="1"/>
      <c r="G33" s="1"/>
      <c r="H33" s="1"/>
      <c r="I33" s="1"/>
      <c r="J33" s="1"/>
      <c r="K33" s="1"/>
      <c r="L33" s="1"/>
    </row>
    <row r="34" spans="4:15" x14ac:dyDescent="0.3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4:15" x14ac:dyDescent="0.3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4:15" x14ac:dyDescent="0.3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4:15" x14ac:dyDescent="0.3">
      <c r="N39" s="1"/>
      <c r="O39" s="1"/>
    </row>
    <row r="40" spans="4:15" x14ac:dyDescent="0.3">
      <c r="N40" s="1"/>
      <c r="O40" s="1"/>
    </row>
    <row r="52" spans="1:3" x14ac:dyDescent="0.3">
      <c r="A52" t="s">
        <v>149</v>
      </c>
      <c r="B52" t="s">
        <v>11</v>
      </c>
      <c r="C52" t="s">
        <v>150</v>
      </c>
    </row>
    <row r="53" spans="1:3" x14ac:dyDescent="0.3">
      <c r="A53" t="s">
        <v>87</v>
      </c>
      <c r="B53">
        <f>SUM(B64:B65)</f>
        <v>46</v>
      </c>
      <c r="C53" s="37">
        <f>B53/B$56*100</f>
        <v>23</v>
      </c>
    </row>
    <row r="54" spans="1:3" x14ac:dyDescent="0.3">
      <c r="A54" s="1" t="s">
        <v>88</v>
      </c>
      <c r="B54">
        <f>SUM(B66:B71)</f>
        <v>128</v>
      </c>
      <c r="C54" s="37">
        <f>B54/B$56*100</f>
        <v>64</v>
      </c>
    </row>
    <row r="55" spans="1:3" x14ac:dyDescent="0.3">
      <c r="A55" s="1" t="s">
        <v>89</v>
      </c>
      <c r="B55">
        <f>SUM(B72:B74)</f>
        <v>26</v>
      </c>
      <c r="C55" s="37">
        <f>B55/B$56*100</f>
        <v>13</v>
      </c>
    </row>
    <row r="56" spans="1:3" x14ac:dyDescent="0.3">
      <c r="B56">
        <f>SUM(B53:B55)</f>
        <v>200</v>
      </c>
    </row>
    <row r="62" spans="1:3" x14ac:dyDescent="0.3">
      <c r="A62" s="1"/>
      <c r="B62" s="1"/>
      <c r="C62" s="1"/>
    </row>
    <row r="63" spans="1:3" x14ac:dyDescent="0.3">
      <c r="A63" s="1" t="s">
        <v>2</v>
      </c>
      <c r="B63" s="1" t="s">
        <v>22</v>
      </c>
      <c r="C63" s="1" t="s">
        <v>48</v>
      </c>
    </row>
    <row r="64" spans="1:3" x14ac:dyDescent="0.3">
      <c r="A64" s="15" t="s">
        <v>37</v>
      </c>
      <c r="B64" s="16">
        <v>25</v>
      </c>
      <c r="C64" s="1">
        <f>MEDIAN(B64:B74)</f>
        <v>19</v>
      </c>
    </row>
    <row r="65" spans="1:3" x14ac:dyDescent="0.3">
      <c r="A65" s="15" t="s">
        <v>38</v>
      </c>
      <c r="B65" s="16">
        <v>21</v>
      </c>
      <c r="C65" s="1">
        <v>19</v>
      </c>
    </row>
    <row r="66" spans="1:3" x14ac:dyDescent="0.3">
      <c r="A66" s="15" t="s">
        <v>39</v>
      </c>
      <c r="B66" s="16">
        <v>35</v>
      </c>
      <c r="C66" s="1">
        <v>19</v>
      </c>
    </row>
    <row r="67" spans="1:3" x14ac:dyDescent="0.3">
      <c r="A67" s="15" t="s">
        <v>40</v>
      </c>
      <c r="B67" s="16">
        <v>26</v>
      </c>
      <c r="C67" s="1">
        <v>19</v>
      </c>
    </row>
    <row r="68" spans="1:3" x14ac:dyDescent="0.3">
      <c r="A68" s="15" t="s">
        <v>41</v>
      </c>
      <c r="B68" s="16">
        <v>19</v>
      </c>
      <c r="C68" s="1">
        <v>19</v>
      </c>
    </row>
    <row r="69" spans="1:3" x14ac:dyDescent="0.3">
      <c r="A69" s="15" t="s">
        <v>42</v>
      </c>
      <c r="B69" s="16">
        <v>17</v>
      </c>
      <c r="C69" s="1">
        <v>19</v>
      </c>
    </row>
    <row r="70" spans="1:3" x14ac:dyDescent="0.3">
      <c r="A70" s="15" t="s">
        <v>43</v>
      </c>
      <c r="B70" s="16">
        <v>21</v>
      </c>
      <c r="C70" s="1">
        <v>19</v>
      </c>
    </row>
    <row r="71" spans="1:3" x14ac:dyDescent="0.3">
      <c r="A71" s="15" t="s">
        <v>44</v>
      </c>
      <c r="B71" s="16">
        <v>10</v>
      </c>
      <c r="C71" s="1">
        <v>19</v>
      </c>
    </row>
    <row r="72" spans="1:3" x14ac:dyDescent="0.3">
      <c r="A72" s="15" t="s">
        <v>45</v>
      </c>
      <c r="B72" s="16">
        <v>9</v>
      </c>
      <c r="C72" s="1">
        <v>19</v>
      </c>
    </row>
    <row r="73" spans="1:3" x14ac:dyDescent="0.3">
      <c r="A73" s="15" t="s">
        <v>46</v>
      </c>
      <c r="B73" s="16">
        <v>11</v>
      </c>
      <c r="C73" s="1">
        <v>19</v>
      </c>
    </row>
    <row r="74" spans="1:3" x14ac:dyDescent="0.3">
      <c r="A74" s="15" t="s">
        <v>47</v>
      </c>
      <c r="B74" s="16">
        <v>6</v>
      </c>
      <c r="C74" s="1">
        <v>19</v>
      </c>
    </row>
    <row r="75" spans="1:3" x14ac:dyDescent="0.3">
      <c r="A75" s="1"/>
    </row>
    <row r="76" spans="1:3" x14ac:dyDescent="0.3">
      <c r="A76" s="1" t="s">
        <v>2</v>
      </c>
      <c r="B76" s="1" t="s">
        <v>22</v>
      </c>
    </row>
    <row r="77" spans="1:3" x14ac:dyDescent="0.3">
      <c r="A77" s="2" t="s">
        <v>146</v>
      </c>
      <c r="B77" s="35">
        <v>0.53500000000000003</v>
      </c>
    </row>
    <row r="78" spans="1:3" x14ac:dyDescent="0.3">
      <c r="A78" s="2" t="s">
        <v>148</v>
      </c>
      <c r="B78" s="35">
        <v>0.33500000000000002</v>
      </c>
    </row>
    <row r="79" spans="1:3" x14ac:dyDescent="0.3">
      <c r="A79" s="2" t="s">
        <v>147</v>
      </c>
      <c r="B79" s="35">
        <v>0.13</v>
      </c>
    </row>
    <row r="80" spans="1:3" x14ac:dyDescent="0.3">
      <c r="A80" s="2" t="s">
        <v>7</v>
      </c>
      <c r="B80" s="36">
        <v>1</v>
      </c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</sheetData>
  <mergeCells count="1">
    <mergeCell ref="A1:S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S140"/>
  <sheetViews>
    <sheetView showGridLines="0" topLeftCell="A17" workbookViewId="0">
      <selection activeCell="C28" sqref="C28"/>
    </sheetView>
  </sheetViews>
  <sheetFormatPr baseColWidth="10" defaultRowHeight="14.4" x14ac:dyDescent="0.3"/>
  <cols>
    <col min="1" max="1" width="15.44140625" customWidth="1"/>
    <col min="2" max="2" width="18.5546875" customWidth="1"/>
    <col min="3" max="3" width="3.77734375" customWidth="1"/>
    <col min="4" max="4" width="3" customWidth="1"/>
    <col min="8" max="8" width="17.5546875" customWidth="1"/>
    <col min="15" max="15" width="3.33203125" customWidth="1"/>
  </cols>
  <sheetData>
    <row r="1" spans="1:19" ht="14.4" customHeight="1" x14ac:dyDescent="0.3">
      <c r="A1" s="71" t="s">
        <v>20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ht="14.4" customHeigh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x14ac:dyDescent="0.3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</row>
    <row r="4" spans="1:19" x14ac:dyDescent="0.3">
      <c r="R4" s="1"/>
      <c r="S4" s="1"/>
    </row>
    <row r="5" spans="1:19" x14ac:dyDescent="0.3">
      <c r="A5" s="1" t="s">
        <v>13</v>
      </c>
      <c r="B5" s="10" t="s">
        <v>14</v>
      </c>
      <c r="C5" s="1"/>
      <c r="D5" s="1"/>
      <c r="E5" s="1"/>
      <c r="F5" s="1"/>
      <c r="R5" s="1"/>
      <c r="S5" s="1"/>
    </row>
    <row r="6" spans="1:19" x14ac:dyDescent="0.3">
      <c r="A6" s="1" t="s">
        <v>15</v>
      </c>
      <c r="B6" s="9">
        <f>AVERAGE(Tableau_EXO2_clients_marketing[Annual Income (k$)])</f>
        <v>60.56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 t="s">
        <v>16</v>
      </c>
      <c r="B7" s="9">
        <f>MEDIAN(Tableau_EXO2_clients_marketing[Annual Income (k$)])</f>
        <v>61.5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1" t="s">
        <v>17</v>
      </c>
      <c r="B8" s="9">
        <f>_xlfn.MODE.SNGL(Tableau_EXO2_clients_marketing[Annual Income (k$)])</f>
        <v>54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1" t="s">
        <v>82</v>
      </c>
      <c r="B9" s="22">
        <v>12</v>
      </c>
      <c r="C9" s="1" t="s">
        <v>83</v>
      </c>
      <c r="D9" s="9">
        <f>B9/200*100</f>
        <v>6</v>
      </c>
      <c r="E9" s="1" t="s">
        <v>84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1" t="s">
        <v>18</v>
      </c>
      <c r="B10" s="9">
        <f>_xlfn.STDEV.S(Tableau_EXO2_clients_marketing[Annual Income (k$)])</f>
        <v>26.264721165271247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1" t="s">
        <v>19</v>
      </c>
      <c r="B11" s="9">
        <f>VAR(Tableau_EXO2_clients_marketing[Annual Income (k$)])</f>
        <v>689.83557788944734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9" x14ac:dyDescent="0.3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9" x14ac:dyDescent="0.3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9" x14ac:dyDescent="0.3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3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9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3">
      <c r="B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t="s">
        <v>154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t="s">
        <v>155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t="s">
        <v>156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t="s">
        <v>157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t="s">
        <v>158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Q28" s="1"/>
      <c r="R28" s="1"/>
      <c r="S28" s="1"/>
    </row>
    <row r="29" spans="1:19" s="1" customFormat="1" x14ac:dyDescent="0.3"/>
    <row r="30" spans="1:19" s="1" customFormat="1" x14ac:dyDescent="0.3"/>
    <row r="31" spans="1:19" s="1" customFormat="1" x14ac:dyDescent="0.3"/>
    <row r="32" spans="1:19" s="1" customFormat="1" x14ac:dyDescent="0.3"/>
    <row r="33" spans="18:19" s="1" customFormat="1" x14ac:dyDescent="0.3"/>
    <row r="34" spans="18:19" s="1" customFormat="1" x14ac:dyDescent="0.3"/>
    <row r="35" spans="18:19" s="1" customFormat="1" x14ac:dyDescent="0.3"/>
    <row r="36" spans="18:19" x14ac:dyDescent="0.3">
      <c r="R36" s="1"/>
      <c r="S36" s="1"/>
    </row>
    <row r="37" spans="18:19" x14ac:dyDescent="0.3">
      <c r="R37" s="1"/>
      <c r="S37" s="1"/>
    </row>
    <row r="38" spans="18:19" x14ac:dyDescent="0.3">
      <c r="R38" s="1"/>
      <c r="S38" s="1"/>
    </row>
    <row r="39" spans="18:19" x14ac:dyDescent="0.3">
      <c r="R39" s="1"/>
      <c r="S39" s="1"/>
    </row>
    <row r="40" spans="18:19" x14ac:dyDescent="0.3">
      <c r="R40" s="1"/>
      <c r="S40" s="1"/>
    </row>
    <row r="41" spans="18:19" x14ac:dyDescent="0.3">
      <c r="R41" s="1"/>
      <c r="S41" s="1"/>
    </row>
    <row r="42" spans="18:19" x14ac:dyDescent="0.3">
      <c r="R42" s="1"/>
      <c r="S42" s="1"/>
    </row>
    <row r="43" spans="18:19" x14ac:dyDescent="0.3">
      <c r="R43" s="1"/>
      <c r="S43" s="1"/>
    </row>
    <row r="44" spans="18:19" x14ac:dyDescent="0.3">
      <c r="R44" s="1"/>
      <c r="S44" s="1"/>
    </row>
    <row r="45" spans="18:19" x14ac:dyDescent="0.3">
      <c r="R45" s="1"/>
      <c r="S45" s="1"/>
    </row>
    <row r="46" spans="18:19" x14ac:dyDescent="0.3">
      <c r="R46" s="1"/>
      <c r="S46" s="1"/>
    </row>
    <row r="47" spans="18:19" x14ac:dyDescent="0.3">
      <c r="R47" s="1"/>
      <c r="S47" s="1"/>
    </row>
    <row r="48" spans="18:19" x14ac:dyDescent="0.3">
      <c r="R48" s="1"/>
      <c r="S48" s="1"/>
    </row>
    <row r="49" spans="1:19" x14ac:dyDescent="0.3">
      <c r="G49" s="1"/>
      <c r="H49" s="1"/>
    </row>
    <row r="50" spans="1:19" x14ac:dyDescent="0.3">
      <c r="G50" s="1"/>
      <c r="H50" s="1"/>
    </row>
    <row r="51" spans="1:19" x14ac:dyDescent="0.3">
      <c r="G51" s="1"/>
      <c r="H51" s="1"/>
    </row>
    <row r="52" spans="1:19" x14ac:dyDescent="0.3">
      <c r="G52" s="1"/>
      <c r="H52" s="1"/>
    </row>
    <row r="53" spans="1:19" x14ac:dyDescent="0.3">
      <c r="G53" s="1"/>
      <c r="H53" s="1"/>
    </row>
    <row r="54" spans="1:19" x14ac:dyDescent="0.3">
      <c r="G54" s="1"/>
      <c r="H54" s="1"/>
    </row>
    <row r="55" spans="1:19" x14ac:dyDescent="0.3">
      <c r="R55" s="1"/>
      <c r="S55" s="1"/>
    </row>
    <row r="56" spans="1:19" x14ac:dyDescent="0.3">
      <c r="R56" s="1"/>
      <c r="S56" s="1"/>
    </row>
    <row r="57" spans="1:19" x14ac:dyDescent="0.3">
      <c r="R57" s="1"/>
      <c r="S57" s="1"/>
    </row>
    <row r="58" spans="1:19" x14ac:dyDescent="0.3">
      <c r="R58" s="1"/>
      <c r="S58" s="1"/>
    </row>
    <row r="59" spans="1:19" x14ac:dyDescent="0.3">
      <c r="R59" s="1"/>
      <c r="S59" s="1"/>
    </row>
    <row r="60" spans="1:19" x14ac:dyDescent="0.3">
      <c r="R60" s="1"/>
      <c r="S60" s="1"/>
    </row>
    <row r="61" spans="1:19" x14ac:dyDescent="0.3">
      <c r="A61" t="s">
        <v>149</v>
      </c>
      <c r="B61" t="s">
        <v>11</v>
      </c>
      <c r="C61" t="s">
        <v>150</v>
      </c>
      <c r="R61" s="1"/>
      <c r="S61" s="1"/>
    </row>
    <row r="62" spans="1:19" x14ac:dyDescent="0.3">
      <c r="A62" s="1" t="s">
        <v>151</v>
      </c>
      <c r="B62" s="1">
        <f>SUM(B76:B90)</f>
        <v>38</v>
      </c>
      <c r="C62">
        <f>B62/B$65*100</f>
        <v>19</v>
      </c>
      <c r="R62" s="1"/>
      <c r="S62" s="1"/>
    </row>
    <row r="63" spans="1:19" x14ac:dyDescent="0.3">
      <c r="A63" s="1" t="s">
        <v>153</v>
      </c>
      <c r="B63" s="1">
        <f>SUM(B91:B128)</f>
        <v>136</v>
      </c>
      <c r="C63">
        <f>B63/B$65*100</f>
        <v>68</v>
      </c>
      <c r="R63" s="1"/>
      <c r="S63" s="1"/>
    </row>
    <row r="64" spans="1:19" x14ac:dyDescent="0.3">
      <c r="A64" s="1" t="s">
        <v>152</v>
      </c>
      <c r="B64" s="1">
        <f>SUM(B129:B139)</f>
        <v>26</v>
      </c>
      <c r="C64">
        <f>B64/B$65*100</f>
        <v>13</v>
      </c>
      <c r="R64" s="1"/>
      <c r="S64" s="1"/>
    </row>
    <row r="65" spans="1:19" x14ac:dyDescent="0.3">
      <c r="B65" s="1">
        <f>SUM(B62:B64)</f>
        <v>200</v>
      </c>
      <c r="R65" s="1"/>
      <c r="S65" s="1"/>
    </row>
    <row r="66" spans="1:19" x14ac:dyDescent="0.3">
      <c r="R66" s="1"/>
      <c r="S66" s="1"/>
    </row>
    <row r="67" spans="1:19" x14ac:dyDescent="0.3">
      <c r="R67" s="1"/>
      <c r="S67" s="1"/>
    </row>
    <row r="68" spans="1:19" x14ac:dyDescent="0.3">
      <c r="A68">
        <f>B6-B10</f>
        <v>34.295278834728755</v>
      </c>
      <c r="R68" s="1"/>
      <c r="S68" s="1"/>
    </row>
    <row r="69" spans="1:19" x14ac:dyDescent="0.3">
      <c r="A69">
        <f>B7+B10</f>
        <v>87.764721165271254</v>
      </c>
      <c r="R69" s="1"/>
      <c r="S69" s="1"/>
    </row>
    <row r="70" spans="1:19" x14ac:dyDescent="0.3">
      <c r="R70" s="1"/>
      <c r="S70" s="1"/>
    </row>
    <row r="71" spans="1:19" x14ac:dyDescent="0.3">
      <c r="R71" s="1"/>
      <c r="S71" s="1"/>
    </row>
    <row r="72" spans="1:19" x14ac:dyDescent="0.3">
      <c r="R72" s="1"/>
      <c r="S72" s="1"/>
    </row>
    <row r="73" spans="1:19" x14ac:dyDescent="0.3">
      <c r="R73" s="1"/>
      <c r="S73" s="1"/>
    </row>
    <row r="74" spans="1:19" x14ac:dyDescent="0.3">
      <c r="A74" s="1"/>
      <c r="B74" s="1"/>
      <c r="R74" s="1"/>
      <c r="S74" s="1"/>
    </row>
    <row r="75" spans="1:19" x14ac:dyDescent="0.3">
      <c r="A75" s="1" t="s">
        <v>21</v>
      </c>
      <c r="B75" s="1" t="s">
        <v>11</v>
      </c>
      <c r="R75" s="1"/>
      <c r="S75" s="1"/>
    </row>
    <row r="76" spans="1:19" x14ac:dyDescent="0.3">
      <c r="A76" s="2">
        <v>15</v>
      </c>
      <c r="B76" s="39">
        <v>2</v>
      </c>
      <c r="R76" s="1"/>
      <c r="S76" s="1"/>
    </row>
    <row r="77" spans="1:19" x14ac:dyDescent="0.3">
      <c r="A77" s="2">
        <v>16</v>
      </c>
      <c r="B77" s="39">
        <v>2</v>
      </c>
      <c r="R77" s="1"/>
      <c r="S77" s="1"/>
    </row>
    <row r="78" spans="1:19" x14ac:dyDescent="0.3">
      <c r="A78" s="2">
        <v>17</v>
      </c>
      <c r="B78" s="39">
        <v>2</v>
      </c>
      <c r="R78" s="1"/>
      <c r="S78" s="1"/>
    </row>
    <row r="79" spans="1:19" x14ac:dyDescent="0.3">
      <c r="A79" s="2">
        <v>18</v>
      </c>
      <c r="B79" s="39">
        <v>2</v>
      </c>
      <c r="R79" s="1"/>
      <c r="S79" s="1"/>
    </row>
    <row r="80" spans="1:19" x14ac:dyDescent="0.3">
      <c r="A80" s="2">
        <v>19</v>
      </c>
      <c r="B80" s="39">
        <v>4</v>
      </c>
      <c r="R80" s="1"/>
      <c r="S80" s="1"/>
    </row>
    <row r="81" spans="1:19" x14ac:dyDescent="0.3">
      <c r="A81" s="2">
        <v>20</v>
      </c>
      <c r="B81" s="39">
        <v>4</v>
      </c>
      <c r="R81" s="1"/>
      <c r="S81" s="1"/>
    </row>
    <row r="82" spans="1:19" x14ac:dyDescent="0.3">
      <c r="A82" s="2">
        <v>21</v>
      </c>
      <c r="B82" s="39">
        <v>2</v>
      </c>
      <c r="R82" s="1"/>
      <c r="S82" s="1"/>
    </row>
    <row r="83" spans="1:19" x14ac:dyDescent="0.3">
      <c r="A83" s="2">
        <v>23</v>
      </c>
      <c r="B83" s="39">
        <v>2</v>
      </c>
      <c r="E83" s="1"/>
      <c r="F83" s="1"/>
      <c r="G83" s="1"/>
      <c r="H83" s="1"/>
      <c r="I83" s="1"/>
      <c r="R83" s="1"/>
      <c r="S83" s="1"/>
    </row>
    <row r="84" spans="1:19" x14ac:dyDescent="0.3">
      <c r="A84" s="2">
        <v>24</v>
      </c>
      <c r="B84" s="39">
        <v>2</v>
      </c>
      <c r="E84" s="1"/>
      <c r="F84" t="s">
        <v>21</v>
      </c>
      <c r="G84" s="18" t="s">
        <v>11</v>
      </c>
      <c r="H84" t="s">
        <v>51</v>
      </c>
      <c r="I84" s="1"/>
      <c r="R84" s="1"/>
      <c r="S84" s="1"/>
    </row>
    <row r="85" spans="1:19" x14ac:dyDescent="0.3">
      <c r="A85" s="2">
        <v>25</v>
      </c>
      <c r="B85" s="39">
        <v>2</v>
      </c>
      <c r="E85" s="1"/>
      <c r="F85" t="s">
        <v>52</v>
      </c>
      <c r="G85">
        <v>22</v>
      </c>
      <c r="H85">
        <v>16</v>
      </c>
      <c r="I85" s="1"/>
      <c r="R85" s="1"/>
      <c r="S85" s="1"/>
    </row>
    <row r="86" spans="1:19" x14ac:dyDescent="0.3">
      <c r="A86" s="2">
        <v>28</v>
      </c>
      <c r="B86" s="39">
        <v>4</v>
      </c>
      <c r="E86" s="1"/>
      <c r="F86" t="s">
        <v>53</v>
      </c>
      <c r="G86">
        <v>16</v>
      </c>
      <c r="H86">
        <v>16</v>
      </c>
      <c r="I86" s="1"/>
      <c r="R86" s="1"/>
      <c r="S86" s="1"/>
    </row>
    <row r="87" spans="1:19" x14ac:dyDescent="0.3">
      <c r="A87" s="2">
        <v>29</v>
      </c>
      <c r="B87" s="39">
        <v>2</v>
      </c>
      <c r="E87" s="1"/>
      <c r="F87" t="s">
        <v>54</v>
      </c>
      <c r="G87">
        <v>20</v>
      </c>
      <c r="H87">
        <v>16</v>
      </c>
      <c r="I87" s="1"/>
      <c r="R87" s="1"/>
      <c r="S87" s="1"/>
    </row>
    <row r="88" spans="1:19" x14ac:dyDescent="0.3">
      <c r="A88" s="2">
        <v>30</v>
      </c>
      <c r="B88" s="39">
        <v>2</v>
      </c>
      <c r="E88" s="1"/>
      <c r="F88" t="s">
        <v>55</v>
      </c>
      <c r="G88">
        <v>28</v>
      </c>
      <c r="H88">
        <v>16</v>
      </c>
      <c r="I88" s="1"/>
      <c r="R88" s="1"/>
      <c r="S88" s="1"/>
    </row>
    <row r="89" spans="1:19" x14ac:dyDescent="0.3">
      <c r="A89" s="2">
        <v>33</v>
      </c>
      <c r="B89" s="39">
        <v>4</v>
      </c>
      <c r="E89" s="1"/>
      <c r="F89" t="s">
        <v>56</v>
      </c>
      <c r="G89">
        <v>28</v>
      </c>
      <c r="H89">
        <v>16</v>
      </c>
      <c r="I89" s="1"/>
      <c r="R89" s="1"/>
      <c r="S89" s="1"/>
    </row>
    <row r="90" spans="1:19" x14ac:dyDescent="0.3">
      <c r="A90" s="2">
        <v>34</v>
      </c>
      <c r="B90" s="39">
        <v>2</v>
      </c>
      <c r="F90" t="s">
        <v>57</v>
      </c>
      <c r="G90">
        <v>26</v>
      </c>
      <c r="H90">
        <v>16</v>
      </c>
      <c r="R90" s="1"/>
      <c r="S90" s="1"/>
    </row>
    <row r="91" spans="1:19" x14ac:dyDescent="0.3">
      <c r="A91" s="2">
        <v>37</v>
      </c>
      <c r="B91" s="39">
        <v>2</v>
      </c>
      <c r="F91" t="s">
        <v>58</v>
      </c>
      <c r="G91">
        <v>24</v>
      </c>
      <c r="H91">
        <v>16</v>
      </c>
      <c r="R91" s="1"/>
      <c r="S91" s="1"/>
    </row>
    <row r="92" spans="1:19" x14ac:dyDescent="0.3">
      <c r="A92" s="2">
        <v>38</v>
      </c>
      <c r="B92" s="39">
        <v>2</v>
      </c>
      <c r="F92" t="s">
        <v>59</v>
      </c>
      <c r="G92">
        <v>16</v>
      </c>
      <c r="H92">
        <v>16</v>
      </c>
      <c r="R92" s="1"/>
      <c r="S92" s="1"/>
    </row>
    <row r="93" spans="1:19" x14ac:dyDescent="0.3">
      <c r="A93" s="2">
        <v>39</v>
      </c>
      <c r="B93" s="39">
        <v>4</v>
      </c>
      <c r="F93" t="s">
        <v>60</v>
      </c>
      <c r="G93">
        <v>12</v>
      </c>
      <c r="H93">
        <v>16</v>
      </c>
      <c r="R93" s="1"/>
      <c r="S93" s="1"/>
    </row>
    <row r="94" spans="1:19" x14ac:dyDescent="0.3">
      <c r="A94" s="2">
        <v>40</v>
      </c>
      <c r="B94" s="39">
        <v>4</v>
      </c>
      <c r="F94" t="s">
        <v>61</v>
      </c>
      <c r="G94">
        <v>2</v>
      </c>
      <c r="H94">
        <v>16</v>
      </c>
      <c r="R94" s="1"/>
      <c r="S94" s="1"/>
    </row>
    <row r="95" spans="1:19" x14ac:dyDescent="0.3">
      <c r="A95" s="2">
        <v>42</v>
      </c>
      <c r="B95" s="39">
        <v>2</v>
      </c>
      <c r="F95" t="s">
        <v>62</v>
      </c>
      <c r="G95">
        <v>2</v>
      </c>
      <c r="H95">
        <v>16</v>
      </c>
      <c r="R95" s="1"/>
      <c r="S95" s="1"/>
    </row>
    <row r="96" spans="1:19" x14ac:dyDescent="0.3">
      <c r="A96" s="2">
        <v>43</v>
      </c>
      <c r="B96" s="39">
        <v>4</v>
      </c>
      <c r="F96" t="s">
        <v>63</v>
      </c>
      <c r="G96">
        <v>2</v>
      </c>
      <c r="H96">
        <v>16</v>
      </c>
      <c r="R96" s="1"/>
      <c r="S96" s="1"/>
    </row>
    <row r="97" spans="1:19" x14ac:dyDescent="0.3">
      <c r="A97" s="2">
        <v>44</v>
      </c>
      <c r="B97" s="39">
        <v>2</v>
      </c>
      <c r="F97" t="s">
        <v>64</v>
      </c>
      <c r="G97">
        <v>2</v>
      </c>
      <c r="H97">
        <v>16</v>
      </c>
      <c r="R97" s="1"/>
      <c r="S97" s="1"/>
    </row>
    <row r="98" spans="1:19" x14ac:dyDescent="0.3">
      <c r="A98" s="2">
        <v>46</v>
      </c>
      <c r="B98" s="39">
        <v>4</v>
      </c>
      <c r="R98" s="1"/>
      <c r="S98" s="1"/>
    </row>
    <row r="99" spans="1:19" x14ac:dyDescent="0.3">
      <c r="A99" s="2">
        <v>47</v>
      </c>
      <c r="B99" s="39">
        <v>2</v>
      </c>
      <c r="R99" s="1"/>
      <c r="S99" s="1"/>
    </row>
    <row r="100" spans="1:19" x14ac:dyDescent="0.3">
      <c r="A100" s="2">
        <v>48</v>
      </c>
      <c r="B100" s="39">
        <v>6</v>
      </c>
    </row>
    <row r="101" spans="1:19" x14ac:dyDescent="0.3">
      <c r="A101" s="2">
        <v>49</v>
      </c>
      <c r="B101" s="39">
        <v>2</v>
      </c>
    </row>
    <row r="102" spans="1:19" x14ac:dyDescent="0.3">
      <c r="A102" s="2">
        <v>50</v>
      </c>
      <c r="B102" s="39">
        <v>2</v>
      </c>
    </row>
    <row r="103" spans="1:19" x14ac:dyDescent="0.3">
      <c r="A103" s="2">
        <v>54</v>
      </c>
      <c r="B103" s="39">
        <v>12</v>
      </c>
    </row>
    <row r="104" spans="1:19" x14ac:dyDescent="0.3">
      <c r="A104" s="2">
        <v>57</v>
      </c>
      <c r="B104" s="39">
        <v>2</v>
      </c>
    </row>
    <row r="105" spans="1:19" x14ac:dyDescent="0.3">
      <c r="A105" s="2">
        <v>58</v>
      </c>
      <c r="B105" s="39">
        <v>2</v>
      </c>
    </row>
    <row r="106" spans="1:19" x14ac:dyDescent="0.3">
      <c r="A106" s="2">
        <v>59</v>
      </c>
      <c r="B106" s="39">
        <v>2</v>
      </c>
    </row>
    <row r="107" spans="1:19" x14ac:dyDescent="0.3">
      <c r="A107" s="2">
        <v>60</v>
      </c>
      <c r="B107" s="39">
        <v>6</v>
      </c>
    </row>
    <row r="108" spans="1:19" x14ac:dyDescent="0.3">
      <c r="A108" s="2">
        <v>61</v>
      </c>
      <c r="B108" s="39">
        <v>2</v>
      </c>
    </row>
    <row r="109" spans="1:19" x14ac:dyDescent="0.3">
      <c r="A109" s="2">
        <v>62</v>
      </c>
      <c r="B109" s="39">
        <v>6</v>
      </c>
    </row>
    <row r="110" spans="1:19" x14ac:dyDescent="0.3">
      <c r="A110" s="2">
        <v>63</v>
      </c>
      <c r="B110" s="39">
        <v>6</v>
      </c>
    </row>
    <row r="111" spans="1:19" x14ac:dyDescent="0.3">
      <c r="A111" s="2">
        <v>64</v>
      </c>
      <c r="B111" s="39">
        <v>2</v>
      </c>
    </row>
    <row r="112" spans="1:19" x14ac:dyDescent="0.3">
      <c r="A112" s="2">
        <v>65</v>
      </c>
      <c r="B112" s="39">
        <v>4</v>
      </c>
    </row>
    <row r="113" spans="1:2" x14ac:dyDescent="0.3">
      <c r="A113" s="2">
        <v>67</v>
      </c>
      <c r="B113" s="39">
        <v>4</v>
      </c>
    </row>
    <row r="114" spans="1:2" x14ac:dyDescent="0.3">
      <c r="A114" s="2">
        <v>69</v>
      </c>
      <c r="B114" s="39">
        <v>2</v>
      </c>
    </row>
    <row r="115" spans="1:2" x14ac:dyDescent="0.3">
      <c r="A115" s="2">
        <v>70</v>
      </c>
      <c r="B115" s="39">
        <v>2</v>
      </c>
    </row>
    <row r="116" spans="1:2" x14ac:dyDescent="0.3">
      <c r="A116" s="2">
        <v>71</v>
      </c>
      <c r="B116" s="39">
        <v>6</v>
      </c>
    </row>
    <row r="117" spans="1:2" x14ac:dyDescent="0.3">
      <c r="A117" s="2">
        <v>72</v>
      </c>
      <c r="B117" s="39">
        <v>2</v>
      </c>
    </row>
    <row r="118" spans="1:2" x14ac:dyDescent="0.3">
      <c r="A118" s="2">
        <v>73</v>
      </c>
      <c r="B118" s="39">
        <v>4</v>
      </c>
    </row>
    <row r="119" spans="1:2" x14ac:dyDescent="0.3">
      <c r="A119" s="2">
        <v>74</v>
      </c>
      <c r="B119" s="39">
        <v>2</v>
      </c>
    </row>
    <row r="120" spans="1:2" x14ac:dyDescent="0.3">
      <c r="A120" s="2">
        <v>75</v>
      </c>
      <c r="B120" s="39">
        <v>2</v>
      </c>
    </row>
    <row r="121" spans="1:2" x14ac:dyDescent="0.3">
      <c r="A121" s="2">
        <v>76</v>
      </c>
      <c r="B121" s="39">
        <v>2</v>
      </c>
    </row>
    <row r="122" spans="1:2" x14ac:dyDescent="0.3">
      <c r="A122" s="2">
        <v>77</v>
      </c>
      <c r="B122" s="39">
        <v>4</v>
      </c>
    </row>
    <row r="123" spans="1:2" x14ac:dyDescent="0.3">
      <c r="A123" s="2">
        <v>78</v>
      </c>
      <c r="B123" s="39">
        <v>12</v>
      </c>
    </row>
    <row r="124" spans="1:2" x14ac:dyDescent="0.3">
      <c r="A124" s="2">
        <v>79</v>
      </c>
      <c r="B124" s="39">
        <v>2</v>
      </c>
    </row>
    <row r="125" spans="1:2" x14ac:dyDescent="0.3">
      <c r="A125" s="2">
        <v>81</v>
      </c>
      <c r="B125" s="39">
        <v>2</v>
      </c>
    </row>
    <row r="126" spans="1:2" x14ac:dyDescent="0.3">
      <c r="A126" s="2">
        <v>85</v>
      </c>
      <c r="B126" s="39">
        <v>2</v>
      </c>
    </row>
    <row r="127" spans="1:2" x14ac:dyDescent="0.3">
      <c r="A127" s="2">
        <v>86</v>
      </c>
      <c r="B127" s="39">
        <v>2</v>
      </c>
    </row>
    <row r="128" spans="1:2" x14ac:dyDescent="0.3">
      <c r="A128" s="2">
        <v>87</v>
      </c>
      <c r="B128" s="39">
        <v>6</v>
      </c>
    </row>
    <row r="129" spans="1:2" x14ac:dyDescent="0.3">
      <c r="A129" s="2">
        <v>88</v>
      </c>
      <c r="B129" s="39">
        <v>4</v>
      </c>
    </row>
    <row r="130" spans="1:2" x14ac:dyDescent="0.3">
      <c r="A130" s="2">
        <v>93</v>
      </c>
      <c r="B130" s="39">
        <v>2</v>
      </c>
    </row>
    <row r="131" spans="1:2" x14ac:dyDescent="0.3">
      <c r="A131" s="2">
        <v>97</v>
      </c>
      <c r="B131" s="39">
        <v>2</v>
      </c>
    </row>
    <row r="132" spans="1:2" x14ac:dyDescent="0.3">
      <c r="A132" s="2">
        <v>98</v>
      </c>
      <c r="B132" s="39">
        <v>2</v>
      </c>
    </row>
    <row r="133" spans="1:2" x14ac:dyDescent="0.3">
      <c r="A133" s="2">
        <v>99</v>
      </c>
      <c r="B133" s="39">
        <v>2</v>
      </c>
    </row>
    <row r="134" spans="1:2" x14ac:dyDescent="0.3">
      <c r="A134" s="2">
        <v>101</v>
      </c>
      <c r="B134" s="39">
        <v>2</v>
      </c>
    </row>
    <row r="135" spans="1:2" x14ac:dyDescent="0.3">
      <c r="A135" s="2">
        <v>103</v>
      </c>
      <c r="B135" s="39">
        <v>4</v>
      </c>
    </row>
    <row r="136" spans="1:2" x14ac:dyDescent="0.3">
      <c r="A136" s="2">
        <v>113</v>
      </c>
      <c r="B136" s="39">
        <v>2</v>
      </c>
    </row>
    <row r="137" spans="1:2" x14ac:dyDescent="0.3">
      <c r="A137" s="2">
        <v>120</v>
      </c>
      <c r="B137" s="39">
        <v>2</v>
      </c>
    </row>
    <row r="138" spans="1:2" x14ac:dyDescent="0.3">
      <c r="A138" s="2">
        <v>126</v>
      </c>
      <c r="B138" s="39">
        <v>2</v>
      </c>
    </row>
    <row r="139" spans="1:2" x14ac:dyDescent="0.3">
      <c r="A139" s="2">
        <v>137</v>
      </c>
      <c r="B139" s="39">
        <v>2</v>
      </c>
    </row>
    <row r="140" spans="1:2" x14ac:dyDescent="0.3">
      <c r="A140" s="2" t="s">
        <v>7</v>
      </c>
      <c r="B140" s="39">
        <v>200</v>
      </c>
    </row>
  </sheetData>
  <mergeCells count="1">
    <mergeCell ref="A1:S3"/>
  </mergeCell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T90"/>
  <sheetViews>
    <sheetView showGridLines="0" showRowColHeaders="0" topLeftCell="A19" workbookViewId="0">
      <selection activeCell="E14" sqref="E14"/>
    </sheetView>
  </sheetViews>
  <sheetFormatPr baseColWidth="10" defaultRowHeight="14.4" x14ac:dyDescent="0.3"/>
  <cols>
    <col min="1" max="1" width="11.88671875" bestFit="1" customWidth="1"/>
    <col min="2" max="2" width="14.33203125" bestFit="1" customWidth="1"/>
    <col min="3" max="3" width="4.109375" customWidth="1"/>
    <col min="4" max="4" width="2.6640625" customWidth="1"/>
    <col min="15" max="15" width="3.33203125" customWidth="1"/>
  </cols>
  <sheetData>
    <row r="1" spans="1:20" ht="14.4" customHeight="1" x14ac:dyDescent="0.3">
      <c r="A1" s="72" t="s">
        <v>26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</row>
    <row r="2" spans="1:20" ht="14.4" customHeight="1" x14ac:dyDescent="0.3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</row>
    <row r="3" spans="1:20" x14ac:dyDescent="0.3">
      <c r="A3" s="72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</row>
    <row r="4" spans="1:20" x14ac:dyDescent="0.3">
      <c r="S4" s="1"/>
    </row>
    <row r="5" spans="1:20" x14ac:dyDescent="0.3">
      <c r="A5" s="1" t="s">
        <v>13</v>
      </c>
      <c r="B5" s="11" t="s">
        <v>14</v>
      </c>
      <c r="C5" s="1"/>
      <c r="D5" s="1"/>
      <c r="E5" s="1"/>
      <c r="S5" s="1"/>
    </row>
    <row r="6" spans="1:20" x14ac:dyDescent="0.3">
      <c r="A6" s="1" t="s">
        <v>15</v>
      </c>
      <c r="B6" s="11">
        <f>AVERAGE(Tableau_EXO2_clients_marketing[Spending Score (1-100)])</f>
        <v>50.2</v>
      </c>
      <c r="C6" s="1"/>
      <c r="D6" s="1"/>
      <c r="E6" s="1"/>
      <c r="S6" s="1"/>
    </row>
    <row r="7" spans="1:20" x14ac:dyDescent="0.3">
      <c r="A7" s="1" t="s">
        <v>16</v>
      </c>
      <c r="B7" s="11">
        <f>MEDIAN(Tableau_EXO2_clients_marketing[Spending Score (1-100)])</f>
        <v>50</v>
      </c>
      <c r="C7" s="1"/>
      <c r="D7" s="1"/>
      <c r="E7" s="1"/>
      <c r="S7" s="1"/>
    </row>
    <row r="8" spans="1:20" x14ac:dyDescent="0.3">
      <c r="A8" s="1" t="s">
        <v>17</v>
      </c>
      <c r="B8" s="11">
        <f>_xlfn.MODE.SNGL(Tableau_EXO2_clients_marketing[Spending Score (1-100)])</f>
        <v>42</v>
      </c>
      <c r="C8" s="1"/>
      <c r="D8" s="1"/>
      <c r="E8" s="1"/>
      <c r="S8" s="1"/>
    </row>
    <row r="9" spans="1:20" x14ac:dyDescent="0.3">
      <c r="A9" s="1" t="s">
        <v>82</v>
      </c>
      <c r="B9">
        <v>8</v>
      </c>
      <c r="C9" s="1" t="s">
        <v>83</v>
      </c>
      <c r="D9" s="11">
        <f>B9/200*100</f>
        <v>4</v>
      </c>
      <c r="E9" s="1" t="s">
        <v>84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3">
      <c r="A10" s="1" t="s">
        <v>24</v>
      </c>
      <c r="B10" s="11">
        <f>_xlfn.STDEV.P(Tableau_EXO2_clients_marketing[Spending Score (1-100)])</f>
        <v>25.758881963315101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4"/>
      <c r="Q13" s="1"/>
      <c r="R13" s="1"/>
      <c r="S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Q14" s="1"/>
      <c r="R14" s="1"/>
      <c r="S14" s="1"/>
    </row>
    <row r="15" spans="1:20" x14ac:dyDescent="0.3">
      <c r="E15" s="1"/>
      <c r="F15" s="1"/>
      <c r="G15" s="1"/>
      <c r="H15" s="1"/>
      <c r="I15" s="1"/>
      <c r="J15" s="1"/>
      <c r="K15" s="1"/>
      <c r="L15" s="1"/>
      <c r="M15" s="1"/>
      <c r="N15" s="1"/>
      <c r="O15" s="26"/>
      <c r="Q15" s="1"/>
      <c r="R15" s="1"/>
      <c r="S15" s="1"/>
    </row>
    <row r="16" spans="1:20" x14ac:dyDescent="0.3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Q16" s="1"/>
      <c r="R16" s="1"/>
      <c r="S16" s="1"/>
    </row>
    <row r="17" spans="1:19" x14ac:dyDescent="0.3">
      <c r="E17" s="1"/>
      <c r="F17" s="1"/>
      <c r="G17" s="1"/>
      <c r="H17" s="1"/>
      <c r="I17" s="1"/>
      <c r="J17" s="1"/>
      <c r="K17" s="1"/>
      <c r="L17" s="1"/>
      <c r="M17" s="1"/>
      <c r="N17" s="1"/>
      <c r="O17" s="25"/>
      <c r="Q17" s="1"/>
      <c r="R17" s="1"/>
      <c r="S17" s="1"/>
    </row>
    <row r="18" spans="1:19" x14ac:dyDescent="0.3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t="s">
        <v>174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t="s">
        <v>175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9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9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9" x14ac:dyDescent="0.3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5:18" x14ac:dyDescent="0.3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5:18" x14ac:dyDescent="0.3">
      <c r="N34" s="1"/>
      <c r="R34" s="1"/>
    </row>
    <row r="72" spans="1:4" x14ac:dyDescent="0.3">
      <c r="C72" s="1"/>
      <c r="D72" s="1"/>
    </row>
    <row r="73" spans="1:4" x14ac:dyDescent="0.3">
      <c r="C73" s="1"/>
      <c r="D73" s="1"/>
    </row>
    <row r="74" spans="1:4" x14ac:dyDescent="0.3">
      <c r="A74" t="s">
        <v>149</v>
      </c>
      <c r="B74" t="s">
        <v>159</v>
      </c>
      <c r="C74" s="1" t="s">
        <v>150</v>
      </c>
      <c r="D74" s="1"/>
    </row>
    <row r="75" spans="1:4" x14ac:dyDescent="0.3">
      <c r="A75" s="1" t="s">
        <v>170</v>
      </c>
      <c r="B75">
        <f>GETPIVOTDATA("CustomerID",$A$83,"Spending Score (1-100)",1)</f>
        <v>39</v>
      </c>
      <c r="C75" s="1">
        <f>B75/B$79*100</f>
        <v>19.5</v>
      </c>
      <c r="D75" s="1"/>
    </row>
    <row r="76" spans="1:4" x14ac:dyDescent="0.3">
      <c r="A76" s="1" t="s">
        <v>171</v>
      </c>
      <c r="B76">
        <f>GETPIVOTDATA("CustomerID",$A$83,"Spending Score (1-100)",26)</f>
        <v>64</v>
      </c>
      <c r="C76" s="1">
        <f>B76/B$79*100</f>
        <v>32</v>
      </c>
      <c r="D76" s="1"/>
    </row>
    <row r="77" spans="1:4" x14ac:dyDescent="0.3">
      <c r="A77" s="1" t="s">
        <v>172</v>
      </c>
      <c r="B77">
        <f>GETPIVOTDATA("CustomerID",$A$83,"Spending Score (1-100)",51)</f>
        <v>59</v>
      </c>
      <c r="C77" s="1">
        <f>B77/B$79*100</f>
        <v>29.5</v>
      </c>
      <c r="D77" s="1"/>
    </row>
    <row r="78" spans="1:4" x14ac:dyDescent="0.3">
      <c r="A78" s="1" t="s">
        <v>173</v>
      </c>
      <c r="B78">
        <f>GETPIVOTDATA("CustomerID",$A$83,"Spending Score (1-100)",76)</f>
        <v>38</v>
      </c>
      <c r="C78" s="1">
        <f>B78/B$79*100</f>
        <v>19</v>
      </c>
      <c r="D78" s="1"/>
    </row>
    <row r="79" spans="1:4" x14ac:dyDescent="0.3">
      <c r="B79" s="1">
        <f>SUM(B75:B78)</f>
        <v>200</v>
      </c>
      <c r="C79" s="1"/>
      <c r="D79" s="1"/>
    </row>
    <row r="80" spans="1:4" x14ac:dyDescent="0.3">
      <c r="A80" s="1"/>
      <c r="B80" s="1"/>
      <c r="C80" s="1"/>
      <c r="D80" s="1"/>
    </row>
    <row r="81" spans="1:4" x14ac:dyDescent="0.3">
      <c r="A81" s="1"/>
      <c r="B81" s="1"/>
      <c r="C81" s="1"/>
      <c r="D81" s="1"/>
    </row>
    <row r="82" spans="1:4" x14ac:dyDescent="0.3">
      <c r="A82" s="1"/>
      <c r="B82" s="1"/>
      <c r="C82" s="1"/>
      <c r="D82" s="1"/>
    </row>
    <row r="83" spans="1:4" x14ac:dyDescent="0.3">
      <c r="A83" s="1" t="s">
        <v>25</v>
      </c>
      <c r="B83" s="1" t="s">
        <v>11</v>
      </c>
      <c r="C83" s="1"/>
      <c r="D83" s="1"/>
    </row>
    <row r="84" spans="1:4" x14ac:dyDescent="0.3">
      <c r="A84" s="2" t="s">
        <v>160</v>
      </c>
      <c r="B84" s="1">
        <v>39</v>
      </c>
      <c r="C84" s="1"/>
      <c r="D84" s="1"/>
    </row>
    <row r="85" spans="1:4" x14ac:dyDescent="0.3">
      <c r="A85" s="2" t="s">
        <v>161</v>
      </c>
      <c r="B85" s="1">
        <v>64</v>
      </c>
      <c r="C85" s="1"/>
      <c r="D85" s="1"/>
    </row>
    <row r="86" spans="1:4" x14ac:dyDescent="0.3">
      <c r="A86" s="2" t="s">
        <v>162</v>
      </c>
      <c r="B86" s="1">
        <v>59</v>
      </c>
      <c r="C86" s="1"/>
      <c r="D86" s="1"/>
    </row>
    <row r="87" spans="1:4" x14ac:dyDescent="0.3">
      <c r="A87" s="2" t="s">
        <v>163</v>
      </c>
      <c r="B87" s="1">
        <v>38</v>
      </c>
      <c r="C87" s="1"/>
      <c r="D87" s="1"/>
    </row>
    <row r="88" spans="1:4" x14ac:dyDescent="0.3">
      <c r="A88" s="2" t="s">
        <v>7</v>
      </c>
      <c r="B88" s="1">
        <v>200</v>
      </c>
      <c r="C88" s="1"/>
      <c r="D88" s="1"/>
    </row>
    <row r="89" spans="1:4" x14ac:dyDescent="0.3">
      <c r="C89" s="1"/>
      <c r="D89" s="1"/>
    </row>
    <row r="90" spans="1:4" x14ac:dyDescent="0.3">
      <c r="A90" s="1"/>
      <c r="B90" s="1"/>
      <c r="C90" s="1"/>
      <c r="D90" s="1"/>
    </row>
  </sheetData>
  <mergeCells count="1">
    <mergeCell ref="A1:T3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8E57-3CD4-44E0-B580-22AA26A5B1C7}">
  <sheetPr>
    <tabColor rgb="FF0070C0"/>
  </sheetPr>
  <dimension ref="A1:T164"/>
  <sheetViews>
    <sheetView showGridLines="0" showRowColHeaders="0" topLeftCell="A22" workbookViewId="0">
      <selection activeCell="F113" sqref="F113"/>
    </sheetView>
  </sheetViews>
  <sheetFormatPr baseColWidth="10" defaultRowHeight="14.4" x14ac:dyDescent="0.3"/>
  <cols>
    <col min="1" max="20" width="12.77734375" customWidth="1"/>
  </cols>
  <sheetData>
    <row r="1" spans="1:20" ht="14.4" customHeight="1" x14ac:dyDescent="0.3">
      <c r="A1" s="75" t="s">
        <v>101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</row>
    <row r="2" spans="1:20" ht="14.4" customHeight="1" x14ac:dyDescent="0.3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1:20" x14ac:dyDescent="0.3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</row>
    <row r="5" spans="1:20" ht="18" x14ac:dyDescent="0.3">
      <c r="C5" s="41"/>
    </row>
    <row r="9" spans="1:20" ht="14.4" customHeight="1" x14ac:dyDescent="0.3">
      <c r="C9" s="74" t="s">
        <v>102</v>
      </c>
      <c r="D9" s="43"/>
      <c r="E9" s="73" t="s">
        <v>103</v>
      </c>
      <c r="F9" s="43"/>
      <c r="G9" s="73" t="s">
        <v>104</v>
      </c>
      <c r="H9" s="43"/>
      <c r="I9" s="43"/>
      <c r="J9" s="74" t="s">
        <v>102</v>
      </c>
      <c r="K9" s="43"/>
      <c r="L9" s="73" t="s">
        <v>103</v>
      </c>
      <c r="M9" s="43"/>
      <c r="N9" s="73" t="s">
        <v>104</v>
      </c>
    </row>
    <row r="10" spans="1:20" ht="14.4" customHeight="1" x14ac:dyDescent="0.3">
      <c r="C10" s="74"/>
      <c r="D10" s="43"/>
      <c r="E10" s="73"/>
      <c r="F10" s="43"/>
      <c r="G10" s="74"/>
      <c r="H10" s="43"/>
      <c r="I10" s="43"/>
      <c r="J10" s="74"/>
      <c r="K10" s="43"/>
      <c r="L10" s="73"/>
      <c r="M10" s="43"/>
      <c r="N10" s="74"/>
    </row>
    <row r="11" spans="1:20" ht="14.4" customHeight="1" x14ac:dyDescent="0.3">
      <c r="C11" s="77">
        <f>GETPIVOTDATA("Moyenne de Age",$C$93,"Gender","Female")</f>
        <v>38.098214285714285</v>
      </c>
      <c r="E11" s="77">
        <f>GETPIVOTDATA("Moyenne de Annual Income (k$)",$C$93,"Gender","Female")</f>
        <v>59.25</v>
      </c>
      <c r="G11" s="77">
        <f>GETPIVOTDATA("Moyenne de Spending Score (1-100)",$C$93,"Gender","Female")</f>
        <v>51.526785714285715</v>
      </c>
      <c r="J11" s="40">
        <f>GETPIVOTDATA("Moyenne de Age",$C$93,"Gender","Male")</f>
        <v>39.80681818181818</v>
      </c>
      <c r="L11" s="40">
        <f>GETPIVOTDATA("Moyenne de Annual Income (k$)",$C$93,"Gender","Male")</f>
        <v>62.227272727272727</v>
      </c>
      <c r="N11" s="77">
        <f>GETPIVOTDATA("Moyenne de Spending Score (1-100)",$C$93,"Gender","Male")</f>
        <v>48.511363636363633</v>
      </c>
    </row>
    <row r="12" spans="1:20" ht="14.4" customHeight="1" x14ac:dyDescent="0.3">
      <c r="C12" s="77"/>
      <c r="E12" s="77"/>
      <c r="G12" s="77"/>
      <c r="J12" s="40"/>
      <c r="L12" s="40"/>
      <c r="N12" s="77"/>
    </row>
    <row r="13" spans="1:20" ht="18" x14ac:dyDescent="0.3">
      <c r="C13" s="41"/>
      <c r="F13" s="40"/>
      <c r="N13" s="40"/>
    </row>
    <row r="16" spans="1:20" ht="18" x14ac:dyDescent="0.3">
      <c r="F16" s="40"/>
      <c r="N16" s="40"/>
    </row>
    <row r="19" spans="2:12" x14ac:dyDescent="0.3">
      <c r="H19" t="s">
        <v>223</v>
      </c>
    </row>
    <row r="20" spans="2:12" x14ac:dyDescent="0.3">
      <c r="H20" t="s">
        <v>229</v>
      </c>
    </row>
    <row r="26" spans="2:12" ht="15.6" x14ac:dyDescent="0.3">
      <c r="E26" s="42" t="s">
        <v>105</v>
      </c>
    </row>
    <row r="27" spans="2:12" ht="15.6" x14ac:dyDescent="0.3">
      <c r="E27" s="42" t="s">
        <v>106</v>
      </c>
    </row>
    <row r="30" spans="2:12" x14ac:dyDescent="0.3">
      <c r="K30" t="s">
        <v>230</v>
      </c>
    </row>
    <row r="31" spans="2:12" x14ac:dyDescent="0.3">
      <c r="B31" t="s">
        <v>193</v>
      </c>
      <c r="K31" t="s">
        <v>212</v>
      </c>
      <c r="L31" t="s">
        <v>227</v>
      </c>
    </row>
    <row r="32" spans="2:12" x14ac:dyDescent="0.3">
      <c r="B32" t="s">
        <v>194</v>
      </c>
      <c r="C32" t="s">
        <v>225</v>
      </c>
      <c r="K32" t="s">
        <v>195</v>
      </c>
      <c r="L32" t="s">
        <v>228</v>
      </c>
    </row>
    <row r="33" spans="2:12" x14ac:dyDescent="0.3">
      <c r="B33" t="s">
        <v>195</v>
      </c>
      <c r="C33" t="s">
        <v>226</v>
      </c>
      <c r="K33" t="s">
        <v>196</v>
      </c>
      <c r="L33" t="s">
        <v>197</v>
      </c>
    </row>
    <row r="34" spans="2:12" x14ac:dyDescent="0.3">
      <c r="B34" t="s">
        <v>196</v>
      </c>
      <c r="C34" t="s">
        <v>197</v>
      </c>
      <c r="K34" t="s">
        <v>198</v>
      </c>
      <c r="L34" t="s">
        <v>201</v>
      </c>
    </row>
    <row r="35" spans="2:12" x14ac:dyDescent="0.3">
      <c r="B35" t="s">
        <v>198</v>
      </c>
      <c r="C35" t="s">
        <v>201</v>
      </c>
      <c r="L35" t="s">
        <v>199</v>
      </c>
    </row>
    <row r="36" spans="2:12" x14ac:dyDescent="0.3">
      <c r="C36" t="s">
        <v>199</v>
      </c>
      <c r="K36" t="s">
        <v>200</v>
      </c>
      <c r="L36" t="s">
        <v>219</v>
      </c>
    </row>
    <row r="37" spans="2:12" x14ac:dyDescent="0.3">
      <c r="B37" t="s">
        <v>200</v>
      </c>
      <c r="C37" t="s">
        <v>219</v>
      </c>
      <c r="L37" t="s">
        <v>203</v>
      </c>
    </row>
    <row r="38" spans="2:12" x14ac:dyDescent="0.3">
      <c r="B38" t="s">
        <v>202</v>
      </c>
      <c r="C38" t="s">
        <v>203</v>
      </c>
      <c r="L38" t="s">
        <v>205</v>
      </c>
    </row>
    <row r="39" spans="2:12" x14ac:dyDescent="0.3">
      <c r="B39" t="s">
        <v>204</v>
      </c>
      <c r="C39" t="s">
        <v>205</v>
      </c>
    </row>
    <row r="93" spans="3:6" x14ac:dyDescent="0.3">
      <c r="C93" s="27" t="s">
        <v>94</v>
      </c>
      <c r="D93" t="s">
        <v>95</v>
      </c>
      <c r="E93" t="s">
        <v>96</v>
      </c>
      <c r="F93" t="s">
        <v>97</v>
      </c>
    </row>
    <row r="94" spans="3:6" x14ac:dyDescent="0.3">
      <c r="C94" s="28" t="s">
        <v>6</v>
      </c>
      <c r="D94" s="29">
        <v>38.098214285714285</v>
      </c>
      <c r="E94" s="29">
        <v>59.25</v>
      </c>
      <c r="F94" s="29">
        <v>51.526785714285715</v>
      </c>
    </row>
    <row r="95" spans="3:6" x14ac:dyDescent="0.3">
      <c r="C95" s="28" t="s">
        <v>5</v>
      </c>
      <c r="D95" s="29">
        <v>39.80681818181818</v>
      </c>
      <c r="E95" s="29">
        <v>62.227272727272727</v>
      </c>
      <c r="F95" s="29">
        <v>48.511363636363633</v>
      </c>
    </row>
    <row r="96" spans="3:6" x14ac:dyDescent="0.3">
      <c r="C96" s="28" t="s">
        <v>7</v>
      </c>
      <c r="D96">
        <v>38.85</v>
      </c>
      <c r="E96">
        <v>60.56</v>
      </c>
      <c r="F96">
        <v>50.2</v>
      </c>
    </row>
    <row r="116" spans="3:3" x14ac:dyDescent="0.3">
      <c r="C116" t="s">
        <v>232</v>
      </c>
    </row>
    <row r="136" spans="1:11" x14ac:dyDescent="0.3">
      <c r="A136" t="s">
        <v>206</v>
      </c>
      <c r="B136" t="s">
        <v>209</v>
      </c>
      <c r="J136" t="s">
        <v>212</v>
      </c>
      <c r="K136" t="s">
        <v>220</v>
      </c>
    </row>
    <row r="137" spans="1:11" ht="15.6" x14ac:dyDescent="0.3">
      <c r="B137" t="s">
        <v>207</v>
      </c>
      <c r="H137" s="66"/>
      <c r="J137" s="66"/>
      <c r="K137" t="s">
        <v>221</v>
      </c>
    </row>
    <row r="138" spans="1:11" x14ac:dyDescent="0.3">
      <c r="A138" t="s">
        <v>208</v>
      </c>
      <c r="B138" t="s">
        <v>210</v>
      </c>
    </row>
    <row r="139" spans="1:11" x14ac:dyDescent="0.3">
      <c r="B139" t="s">
        <v>211</v>
      </c>
      <c r="J139" t="s">
        <v>222</v>
      </c>
      <c r="K139" t="s">
        <v>224</v>
      </c>
    </row>
    <row r="141" spans="1:11" x14ac:dyDescent="0.3">
      <c r="J141" t="s">
        <v>217</v>
      </c>
      <c r="K141" t="s">
        <v>231</v>
      </c>
    </row>
    <row r="142" spans="1:11" ht="15.6" x14ac:dyDescent="0.3">
      <c r="H142" s="66"/>
    </row>
    <row r="159" spans="1:10" x14ac:dyDescent="0.3">
      <c r="J159" t="s">
        <v>212</v>
      </c>
    </row>
    <row r="160" spans="1:10" x14ac:dyDescent="0.3">
      <c r="A160" t="s">
        <v>212</v>
      </c>
      <c r="B160" t="s">
        <v>213</v>
      </c>
    </row>
    <row r="161" spans="1:2" x14ac:dyDescent="0.3">
      <c r="B161" t="s">
        <v>214</v>
      </c>
    </row>
    <row r="162" spans="1:2" x14ac:dyDescent="0.3">
      <c r="A162" t="s">
        <v>195</v>
      </c>
      <c r="B162" t="s">
        <v>215</v>
      </c>
    </row>
    <row r="163" spans="1:2" x14ac:dyDescent="0.3">
      <c r="B163" t="s">
        <v>216</v>
      </c>
    </row>
    <row r="164" spans="1:2" x14ac:dyDescent="0.3">
      <c r="A164" t="s">
        <v>217</v>
      </c>
      <c r="B164" t="s">
        <v>218</v>
      </c>
    </row>
  </sheetData>
  <mergeCells count="11">
    <mergeCell ref="N9:N10"/>
    <mergeCell ref="J9:J10"/>
    <mergeCell ref="A1:T3"/>
    <mergeCell ref="N11:N12"/>
    <mergeCell ref="G9:G10"/>
    <mergeCell ref="G11:G12"/>
    <mergeCell ref="E9:E10"/>
    <mergeCell ref="C9:C10"/>
    <mergeCell ref="C11:C12"/>
    <mergeCell ref="E11:E12"/>
    <mergeCell ref="L9:L10"/>
  </mergeCell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2 Y b H V i i 9 w S O m A A A A 9 g A A A B I A H A B D b 2 5 m a W c v U G F j a 2 F n Z S 5 4 b W w g o h g A K K A U A A A A A A A A A A A A A A A A A A A A A A A A A A A A h Y 8 x D o I w G I W v Q r r T F i T G k J 8 y m D h J Y j Q x r k 2 p 0 A j F t M V y N w e P 5 B X E K O r m + L 7 3 D e / d r z f I h 7 Y J L t J Y 1 e k M R Z i i Q G r R l U p X G e r d M V y g n M G G i x O v Z D D K 2 q a D L T N U O 3 d O C f H e Y z / D n a l I T G l E D s V 6 J 2 r Z c v S R 1 X 8 5 V N o 6 r o V E D P a v M S z G U T T H C U 0 w B T J B K J T + C v G 4 9 9 n + Q F j 2 j e u N Z E c T r r Z A p g j k / Y E 9 A F B L A w Q U A A I A C A D Z h s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Y b H V o K h d h i w A Q A A r A Q A A B M A H A B G b 3 J t d W x h c y 9 T Z W N 0 a W 9 u M S 5 t I K I Y A C i g F A A A A A A A A A A A A A A A A A A A A A A A A A A A A N 1 S w W o b M R C 9 G / w P Y t P D G u Q l N k 0 O L X s w a 6 c J h a Z h H S h k S 1 D k i S u i l V z N y N S Y f F D z G / m x z N o p K d 1 t e y x U F 2 m f 3 s y + p 3 k I m o x 3 o t z v o 7 f 9 X r + H X 1 S A h Z h 9 O h 9 f a 2 v A E V 7 X K t w B G b c U u b B A / Z 7 g V f o Y N D B S 4 D q b e h 1 r 5 q Y n x k J W e E d N Y Z o U b 6 p L h I B V q a z d q O r c w T S Y N V Q / C r A 6 8 a F W O x 0 L R W q o n L I b p K o k B p H M 1 w h Y d a v J N K 6 T g b y a g j W 1 I Q h 5 I h M p C m 9 j 7 T A / k m L m t F 8 w M x + N j 8 Z S X E R P U N L G Q v 5 y z D 5 4 B 5 8 H c u / q I J m 5 I T 0 + E K B Y B V 9 H T N j i X N 0 w 8 S N / c 9 U p q A V b S v c P I M X V M z 6 x t t T K q o A 5 h f h z y / l m B a J m J b f m 8 f t L v 3 l Q D m / Z / l 5 x w 8 K 0 Q 4 D c b p M i I v k a w t m U H Z 4 5 O n 6 d N f x 7 K b b J O 3 A s i H F q / k P w j X b w Z A l t 7 s S 5 q C y j m r u J 9 O 7 V o M 0 p V 9 y w m X a p f W D S a D g 6 P P y F d z / o 9 4 z r N t j K E c K y m f V u y s 9 j / K d J 6 t D z l y w d / 0 9 Z 4 r y E r m h 0 5 Q V Z h O l i 7 7 L R h t / X w E L 4 U T m v b K x N K C a n v 7 n 9 Y 6 S e A F B L A Q I t A B Q A A g A I A N m G x 1 Y o v c E j p g A A A P Y A A A A S A A A A A A A A A A A A A A A A A A A A A A B D b 2 5 m a W c v U G F j a 2 F n Z S 5 4 b W x Q S w E C L Q A U A A I A C A D Z h s d W D 8 r p q 6 Q A A A D p A A A A E w A A A A A A A A A A A A A A A A D y A A A A W 0 N v b n R l b n R f V H l w Z X N d L n h t b F B L A Q I t A B Q A A g A I A N m G x 1 a C o X Y Y s A E A A K w E A A A T A A A A A A A A A A A A A A A A A O M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W A A A A A A A A 0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Y T z J f Y 2 x p Z W 5 0 c 1 9 t Y X J r Z X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h d V 9 F W E 8 y X 2 N s a W V u d H N f b W F y a 2 V 0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l Q x M D o x N T o 1 N y 4 x M T A 2 N z Y 1 W i I g L z 4 8 R W 5 0 c n k g V H l w Z T 0 i R m l s b E N v b H V t b l R 5 c G V z I i B W Y W x 1 Z T 0 i c 0 F 3 W U R B d 0 0 9 I i A v P j x F b n R y e S B U e X B l P S J G a W x s Q 2 9 s d W 1 u T m F t Z X M i I F Z h b H V l P S J z W y Z x d W 9 0 O 0 N 1 c 3 R v b W V y S U Q m c X V v d D s s J n F 1 b 3 Q 7 R 2 V u Z G V y J n F 1 b 3 Q 7 L C Z x d W 9 0 O 0 F n Z S Z x d W 9 0 O y w m c X V v d D t B b m 5 1 Y W w g S W 5 j b 2 1 l I C h r J C k m c X V v d D s s J n F 1 b 3 Q 7 U 3 B l b m R p b m c g U 2 N v c m U g K D E t M T A w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T z J f Y 2 x p Z W 5 0 c 1 9 t Y X J r Z X R p b m c v Q X V 0 b 1 J l b W 9 2 Z W R D b 2 x 1 b W 5 z M S 5 7 Q 3 V z d G 9 t Z X J J R C w w f S Z x d W 9 0 O y w m c X V v d D t T Z W N 0 a W 9 u M S 9 F W E 8 y X 2 N s a W V u d H N f b W F y a 2 V 0 a W 5 n L 0 F 1 d G 9 S Z W 1 v d m V k Q 2 9 s d W 1 u c z E u e 0 d l b m R l c i w x f S Z x d W 9 0 O y w m c X V v d D t T Z W N 0 a W 9 u M S 9 F W E 8 y X 2 N s a W V u d H N f b W F y a 2 V 0 a W 5 n L 0 F 1 d G 9 S Z W 1 v d m V k Q 2 9 s d W 1 u c z E u e 0 F n Z S w y f S Z x d W 9 0 O y w m c X V v d D t T Z W N 0 a W 9 u M S 9 F W E 8 y X 2 N s a W V u d H N f b W F y a 2 V 0 a W 5 n L 0 F 1 d G 9 S Z W 1 v d m V k Q 2 9 s d W 1 u c z E u e 0 F u b n V h b C B J b m N v b W U g K G s k K S w z f S Z x d W 9 0 O y w m c X V v d D t T Z W N 0 a W 9 u M S 9 F W E 8 y X 2 N s a W V u d H N f b W F y a 2 V 0 a W 5 n L 0 F 1 d G 9 S Z W 1 v d m V k Q 2 9 s d W 1 u c z E u e 1 N w Z W 5 k a W 5 n I F N j b 3 J l I C g x L T E w M C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h P M l 9 j b G l l b n R z X 2 1 h c m t l d G l u Z y 9 B d X R v U m V t b 3 Z l Z E N v b H V t b n M x L n t D d X N 0 b 2 1 l c k l E L D B 9 J n F 1 b 3 Q 7 L C Z x d W 9 0 O 1 N l Y 3 R p b 2 4 x L 0 V Y T z J f Y 2 x p Z W 5 0 c 1 9 t Y X J r Z X R p b m c v Q X V 0 b 1 J l b W 9 2 Z W R D b 2 x 1 b W 5 z M S 5 7 R 2 V u Z G V y L D F 9 J n F 1 b 3 Q 7 L C Z x d W 9 0 O 1 N l Y 3 R p b 2 4 x L 0 V Y T z J f Y 2 x p Z W 5 0 c 1 9 t Y X J r Z X R p b m c v Q X V 0 b 1 J l b W 9 2 Z W R D b 2 x 1 b W 5 z M S 5 7 Q W d l L D J 9 J n F 1 b 3 Q 7 L C Z x d W 9 0 O 1 N l Y 3 R p b 2 4 x L 0 V Y T z J f Y 2 x p Z W 5 0 c 1 9 t Y X J r Z X R p b m c v Q X V 0 b 1 J l b W 9 2 Z W R D b 2 x 1 b W 5 z M S 5 7 Q W 5 u d W F s I E l u Y 2 9 t Z S A o a y Q p L D N 9 J n F 1 b 3 Q 7 L C Z x d W 9 0 O 1 N l Y 3 R p b 2 4 x L 0 V Y T z J f Y 2 x p Z W 5 0 c 1 9 t Y X J r Z X R p b m c v Q X V 0 b 1 J l b W 9 2 Z W R D b 2 x 1 b W 5 z M S 5 7 U 3 B l b m R p b m c g U 2 N v c m U g K D E t M T A w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P M l 9 j b G l l b n R z X 2 1 h c m t l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8 y X 2 N s a W V u d H N f b W F y a 2 V 0 a W 5 n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8 y X 2 N s a W V u d H N f b W F y a 2 V 0 a W 5 n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8 y X 3 N l Z 2 1 l b n R h d G l v b l 9 j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W F 1 X 0 V Y T z J f c 2 V n b W V u d G F 0 a W 9 u X 2 N s a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z F U M j M 6 M z Q 6 N T E u M z Q 3 M j g 4 M 1 o i I C 8 + P E V u d H J 5 I F R 5 c G U 9 I k Z p b G x D b 2 x 1 b W 5 U e X B l c y I g V m F s d W U 9 I n N B d 0 1 E Q X d N R C I g L z 4 8 R W 5 0 c n k g V H l w Z T 0 i R m l s b E N v b H V t b k 5 h b W V z I i B W Y W x 1 Z T 0 i c 1 s m c X V v d D t H Z W 5 y Z S Z x d W 9 0 O y w m c X V v d D t B Z 2 U m c X V v d D s s J n F 1 b 3 Q 7 c 2 F s Y W l y Z S Z x d W 9 0 O y w m c X V v d D t T Y 2 9 y Z S Z x d W 9 0 O y w m c X V v d D t L b W V h b n N f Y 2 x 1 c 3 R l c n M m c X V v d D s s J n F 1 b 3 Q 7 Q 0 F I X 2 N s d X N 0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h P M l 9 z Z W d t Z W 5 0 Y X R p b 2 5 f Y 2 x p Z W 5 0 L 0 F 1 d G 9 S Z W 1 v d m V k Q 2 9 s d W 1 u c z E u e 0 d l b n J l L D B 9 J n F 1 b 3 Q 7 L C Z x d W 9 0 O 1 N l Y 3 R p b 2 4 x L 0 V Y T z J f c 2 V n b W V u d G F 0 a W 9 u X 2 N s a W V u d C 9 B d X R v U m V t b 3 Z l Z E N v b H V t b n M x L n t B Z 2 U s M X 0 m c X V v d D s s J n F 1 b 3 Q 7 U 2 V j d G l v b j E v R V h P M l 9 z Z W d t Z W 5 0 Y X R p b 2 5 f Y 2 x p Z W 5 0 L 0 F 1 d G 9 S Z W 1 v d m V k Q 2 9 s d W 1 u c z E u e 3 N h b G F p c m U s M n 0 m c X V v d D s s J n F 1 b 3 Q 7 U 2 V j d G l v b j E v R V h P M l 9 z Z W d t Z W 5 0 Y X R p b 2 5 f Y 2 x p Z W 5 0 L 0 F 1 d G 9 S Z W 1 v d m V k Q 2 9 s d W 1 u c z E u e 1 N j b 3 J l L D N 9 J n F 1 b 3 Q 7 L C Z x d W 9 0 O 1 N l Y 3 R p b 2 4 x L 0 V Y T z J f c 2 V n b W V u d G F 0 a W 9 u X 2 N s a W V u d C 9 B d X R v U m V t b 3 Z l Z E N v b H V t b n M x L n t L b W V h b n N f Y 2 x 1 c 3 R l c n M s N H 0 m c X V v d D s s J n F 1 b 3 Q 7 U 2 V j d G l v b j E v R V h P M l 9 z Z W d t Z W 5 0 Y X R p b 2 5 f Y 2 x p Z W 5 0 L 0 F 1 d G 9 S Z W 1 v d m V k Q 2 9 s d W 1 u c z E u e 0 N B S F 9 j b H V z d G V y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F W E 8 y X 3 N l Z 2 1 l b n R h d G l v b l 9 j b G l l b n Q v Q X V 0 b 1 J l b W 9 2 Z W R D b 2 x 1 b W 5 z M S 5 7 R 2 V u c m U s M H 0 m c X V v d D s s J n F 1 b 3 Q 7 U 2 V j d G l v b j E v R V h P M l 9 z Z W d t Z W 5 0 Y X R p b 2 5 f Y 2 x p Z W 5 0 L 0 F 1 d G 9 S Z W 1 v d m V k Q 2 9 s d W 1 u c z E u e 0 F n Z S w x f S Z x d W 9 0 O y w m c X V v d D t T Z W N 0 a W 9 u M S 9 F W E 8 y X 3 N l Z 2 1 l b n R h d G l v b l 9 j b G l l b n Q v Q X V 0 b 1 J l b W 9 2 Z W R D b 2 x 1 b W 5 z M S 5 7 c 2 F s Y W l y Z S w y f S Z x d W 9 0 O y w m c X V v d D t T Z W N 0 a W 9 u M S 9 F W E 8 y X 3 N l Z 2 1 l b n R h d G l v b l 9 j b G l l b n Q v Q X V 0 b 1 J l b W 9 2 Z W R D b 2 x 1 b W 5 z M S 5 7 U 2 N v c m U s M 3 0 m c X V v d D s s J n F 1 b 3 Q 7 U 2 V j d G l v b j E v R V h P M l 9 z Z W d t Z W 5 0 Y X R p b 2 5 f Y 2 x p Z W 5 0 L 0 F 1 d G 9 S Z W 1 v d m V k Q 2 9 s d W 1 u c z E u e 0 t t Z W F u c 1 9 j b H V z d G V y c y w 0 f S Z x d W 9 0 O y w m c X V v d D t T Z W N 0 a W 9 u M S 9 F W E 8 y X 3 N l Z 2 1 l b n R h d G l v b l 9 j b G l l b n Q v Q X V 0 b 1 J l b W 9 2 Z W R D b 2 x 1 b W 5 z M S 5 7 Q 0 F I X 2 N s d X N 0 Z X J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E 8 y X 3 N l Z 2 1 l b n R h d G l v b l 9 j b G l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P M l 9 z Z W d t Z W 5 0 Y X R p b 2 5 f Y 2 x p Z W 5 0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8 y X 3 N l Z 2 1 l b n R h d G l v b l 9 j b G l l b n Q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6 k u C 2 S t 2 0 S 6 H Z o / w Z E o u 5 A A A A A A I A A A A A A B B m A A A A A Q A A I A A A A J H z 9 m m P 2 2 O + i c i Z I Y B g W u S I B l a e Z B q H + 5 t F M O / + m g B F A A A A A A 6 A A A A A A g A A I A A A A P R P 4 W 8 w P U G p d / p x l v r 0 z a v Y A 8 k l r t C f S a b W c w E K k P P A U A A A A F z x z v H v U z 2 t N y L K l K V J j Q B 6 A P 4 E Z 4 o j Q z 3 i x y 7 i b 5 D L l G Y K N 3 r Y q 3 L e 6 a 4 v W j 3 3 j v k + Z 6 w W i k 1 Y J u 8 5 4 R p 6 K b y T X 9 F s + s m b j f e v h o R 7 5 o 6 N Q A A A A H d S B g m K 4 d R C N 1 9 b + i C 8 O Z B n 6 Q j H M 8 M V E U r e D J L x y N u V g 7 A D V F j S 3 7 k c d r Q q m T a o 8 y D 9 b P I T u P m X Y U e X s e K Q j + 8 = < / D a t a M a s h u p > 
</file>

<file path=customXml/itemProps1.xml><?xml version="1.0" encoding="utf-8"?>
<ds:datastoreItem xmlns:ds="http://schemas.openxmlformats.org/officeDocument/2006/customXml" ds:itemID="{F7C6D941-63BD-4141-A982-3B9AE9C22B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EXO2_Clients_Marketing_Source</vt:lpstr>
      <vt:lpstr>EXO2_segmentation_client</vt:lpstr>
      <vt:lpstr>Réponses questions</vt:lpstr>
      <vt:lpstr>Caractérisation_variable</vt:lpstr>
      <vt:lpstr>Genre</vt:lpstr>
      <vt:lpstr>Age</vt:lpstr>
      <vt:lpstr>Revenu Annuel</vt:lpstr>
      <vt:lpstr>Score</vt:lpstr>
      <vt:lpstr>Croissement_variable</vt:lpstr>
      <vt:lpstr>Segmentation_clients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Sallya BENOIT</dc:creator>
  <cp:lastModifiedBy>Sallya BENOIT</cp:lastModifiedBy>
  <dcterms:created xsi:type="dcterms:W3CDTF">2023-05-24T07:17:08Z</dcterms:created>
  <dcterms:modified xsi:type="dcterms:W3CDTF">2024-06-11T22:24:21Z</dcterms:modified>
</cp:coreProperties>
</file>