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nelequere/Dropbox/publi/SO_atm/data/"/>
    </mc:Choice>
  </mc:AlternateContent>
  <xr:revisionPtr revIDLastSave="0" documentId="13_ncr:1_{5AA8364C-0CA9-6D41-8A44-2432C56B6F17}" xr6:coauthVersionLast="46" xr6:coauthVersionMax="46" xr10:uidLastSave="{00000000-0000-0000-0000-000000000000}"/>
  <bookViews>
    <workbookView xWindow="39120" yWindow="2540" windowWidth="26020" windowHeight="16500" xr2:uid="{00000000-000D-0000-FFFF-FFFF00000000}"/>
  </bookViews>
  <sheets>
    <sheet name="monthly_in_situ_co2_mlo" sheetId="3" r:id="rId1"/>
    <sheet name="monthly_merge_co2_spo" sheetId="2" r:id="rId2"/>
    <sheet name="monthly_summary" sheetId="11" r:id="rId3"/>
    <sheet name="IG balance" sheetId="14" r:id="rId4"/>
    <sheet name="FF CO2 GCB2020" sheetId="13" r:id="rId5"/>
    <sheet name="area land ocean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2" l="1"/>
  <c r="L16" i="12"/>
  <c r="K777" i="14"/>
  <c r="J777" i="14"/>
  <c r="K776" i="14"/>
  <c r="J776" i="14"/>
  <c r="K775" i="14"/>
  <c r="J775" i="14"/>
  <c r="K774" i="14"/>
  <c r="J774" i="14"/>
  <c r="K773" i="14"/>
  <c r="J773" i="14"/>
  <c r="K772" i="14"/>
  <c r="J772" i="14"/>
  <c r="K771" i="14"/>
  <c r="J771" i="14"/>
  <c r="K770" i="14"/>
  <c r="J770" i="14"/>
  <c r="K769" i="14"/>
  <c r="J769" i="14"/>
  <c r="K768" i="14"/>
  <c r="J768" i="14"/>
  <c r="K767" i="14"/>
  <c r="J767" i="14"/>
  <c r="K766" i="14"/>
  <c r="J766" i="14"/>
  <c r="K765" i="14"/>
  <c r="J765" i="14"/>
  <c r="K764" i="14"/>
  <c r="J764" i="14"/>
  <c r="K763" i="14"/>
  <c r="J763" i="14"/>
  <c r="K762" i="14"/>
  <c r="J762" i="14"/>
  <c r="K761" i="14"/>
  <c r="J761" i="14"/>
  <c r="K760" i="14"/>
  <c r="J760" i="14"/>
  <c r="K759" i="14"/>
  <c r="J759" i="14"/>
  <c r="K758" i="14"/>
  <c r="J758" i="14"/>
  <c r="K757" i="14"/>
  <c r="J757" i="14"/>
  <c r="K756" i="14"/>
  <c r="J756" i="14"/>
  <c r="K755" i="14"/>
  <c r="J755" i="14"/>
  <c r="K754" i="14"/>
  <c r="J754" i="14"/>
  <c r="K753" i="14"/>
  <c r="J753" i="14"/>
  <c r="K752" i="14"/>
  <c r="J752" i="14"/>
  <c r="K751" i="14"/>
  <c r="J751" i="14"/>
  <c r="K750" i="14"/>
  <c r="J750" i="14"/>
  <c r="K749" i="14"/>
  <c r="J749" i="14"/>
  <c r="K748" i="14"/>
  <c r="J748" i="14"/>
  <c r="K747" i="14"/>
  <c r="J747" i="14"/>
  <c r="K746" i="14"/>
  <c r="J746" i="14"/>
  <c r="K745" i="14"/>
  <c r="J745" i="14"/>
  <c r="K744" i="14"/>
  <c r="J744" i="14"/>
  <c r="K743" i="14"/>
  <c r="J743" i="14"/>
  <c r="K742" i="14"/>
  <c r="J742" i="14"/>
  <c r="K741" i="14"/>
  <c r="J741" i="14"/>
  <c r="K740" i="14"/>
  <c r="J740" i="14"/>
  <c r="K739" i="14"/>
  <c r="J739" i="14"/>
  <c r="H739" i="14"/>
  <c r="G739" i="14"/>
  <c r="K738" i="14"/>
  <c r="J738" i="14"/>
  <c r="H738" i="14"/>
  <c r="G738" i="14"/>
  <c r="K737" i="14"/>
  <c r="J737" i="14"/>
  <c r="H737" i="14"/>
  <c r="N737" i="14" s="1"/>
  <c r="G737" i="14"/>
  <c r="K736" i="14"/>
  <c r="J736" i="14"/>
  <c r="H736" i="14"/>
  <c r="G736" i="14"/>
  <c r="K735" i="14"/>
  <c r="J735" i="14"/>
  <c r="H735" i="14"/>
  <c r="G735" i="14"/>
  <c r="K734" i="14"/>
  <c r="J734" i="14"/>
  <c r="H734" i="14"/>
  <c r="G734" i="14"/>
  <c r="K733" i="14"/>
  <c r="J733" i="14"/>
  <c r="H733" i="14"/>
  <c r="G733" i="14"/>
  <c r="K732" i="14"/>
  <c r="J732" i="14"/>
  <c r="H732" i="14"/>
  <c r="G732" i="14"/>
  <c r="K731" i="14"/>
  <c r="J731" i="14"/>
  <c r="H731" i="14"/>
  <c r="G731" i="14"/>
  <c r="K730" i="14"/>
  <c r="J730" i="14"/>
  <c r="H730" i="14"/>
  <c r="N730" i="14" s="1"/>
  <c r="G730" i="14"/>
  <c r="K729" i="14"/>
  <c r="J729" i="14"/>
  <c r="H729" i="14"/>
  <c r="G729" i="14"/>
  <c r="K728" i="14"/>
  <c r="J728" i="14"/>
  <c r="H728" i="14"/>
  <c r="N728" i="14" s="1"/>
  <c r="G728" i="14"/>
  <c r="K727" i="14"/>
  <c r="J727" i="14"/>
  <c r="H727" i="14"/>
  <c r="G727" i="14"/>
  <c r="K726" i="14"/>
  <c r="J726" i="14"/>
  <c r="H726" i="14"/>
  <c r="G726" i="14"/>
  <c r="K725" i="14"/>
  <c r="J725" i="14"/>
  <c r="H725" i="14"/>
  <c r="G725" i="14"/>
  <c r="K724" i="14"/>
  <c r="J724" i="14"/>
  <c r="H724" i="14"/>
  <c r="N724" i="14" s="1"/>
  <c r="G724" i="14"/>
  <c r="K723" i="14"/>
  <c r="J723" i="14"/>
  <c r="H723" i="14"/>
  <c r="G723" i="14"/>
  <c r="K722" i="14"/>
  <c r="J722" i="14"/>
  <c r="H722" i="14"/>
  <c r="G722" i="14"/>
  <c r="K721" i="14"/>
  <c r="J721" i="14"/>
  <c r="H721" i="14"/>
  <c r="N721" i="14" s="1"/>
  <c r="G721" i="14"/>
  <c r="K720" i="14"/>
  <c r="J720" i="14"/>
  <c r="H720" i="14"/>
  <c r="G720" i="14"/>
  <c r="K719" i="14"/>
  <c r="J719" i="14"/>
  <c r="H719" i="14"/>
  <c r="G719" i="14"/>
  <c r="K718" i="14"/>
  <c r="J718" i="14"/>
  <c r="H718" i="14"/>
  <c r="G718" i="14"/>
  <c r="K717" i="14"/>
  <c r="J717" i="14"/>
  <c r="H717" i="14"/>
  <c r="N717" i="14" s="1"/>
  <c r="G717" i="14"/>
  <c r="K716" i="14"/>
  <c r="J716" i="14"/>
  <c r="H716" i="14"/>
  <c r="G716" i="14"/>
  <c r="K715" i="14"/>
  <c r="J715" i="14"/>
  <c r="H715" i="14"/>
  <c r="G715" i="14"/>
  <c r="K714" i="14"/>
  <c r="J714" i="14"/>
  <c r="H714" i="14"/>
  <c r="G714" i="14"/>
  <c r="K713" i="14"/>
  <c r="J713" i="14"/>
  <c r="H713" i="14"/>
  <c r="G713" i="14"/>
  <c r="K712" i="14"/>
  <c r="J712" i="14"/>
  <c r="H712" i="14"/>
  <c r="G712" i="14"/>
  <c r="K711" i="14"/>
  <c r="J711" i="14"/>
  <c r="H711" i="14"/>
  <c r="G711" i="14"/>
  <c r="K710" i="14"/>
  <c r="J710" i="14"/>
  <c r="H710" i="14"/>
  <c r="G710" i="14"/>
  <c r="K709" i="14"/>
  <c r="J709" i="14"/>
  <c r="H709" i="14"/>
  <c r="G709" i="14"/>
  <c r="K708" i="14"/>
  <c r="J708" i="14"/>
  <c r="H708" i="14"/>
  <c r="G708" i="14"/>
  <c r="K707" i="14"/>
  <c r="J707" i="14"/>
  <c r="H707" i="14"/>
  <c r="G707" i="14"/>
  <c r="K706" i="14"/>
  <c r="J706" i="14"/>
  <c r="H706" i="14"/>
  <c r="G706" i="14"/>
  <c r="K705" i="14"/>
  <c r="J705" i="14"/>
  <c r="H705" i="14"/>
  <c r="G705" i="14"/>
  <c r="K704" i="14"/>
  <c r="J704" i="14"/>
  <c r="H704" i="14"/>
  <c r="G704" i="14"/>
  <c r="K703" i="14"/>
  <c r="J703" i="14"/>
  <c r="H703" i="14"/>
  <c r="G703" i="14"/>
  <c r="K702" i="14"/>
  <c r="J702" i="14"/>
  <c r="H702" i="14"/>
  <c r="G702" i="14"/>
  <c r="K701" i="14"/>
  <c r="J701" i="14"/>
  <c r="H701" i="14"/>
  <c r="G701" i="14"/>
  <c r="K700" i="14"/>
  <c r="J700" i="14"/>
  <c r="H700" i="14"/>
  <c r="G700" i="14"/>
  <c r="K699" i="14"/>
  <c r="J699" i="14"/>
  <c r="H699" i="14"/>
  <c r="G699" i="14"/>
  <c r="K698" i="14"/>
  <c r="J698" i="14"/>
  <c r="H698" i="14"/>
  <c r="G698" i="14"/>
  <c r="K697" i="14"/>
  <c r="J697" i="14"/>
  <c r="H697" i="14"/>
  <c r="G697" i="14"/>
  <c r="K696" i="14"/>
  <c r="J696" i="14"/>
  <c r="H696" i="14"/>
  <c r="G696" i="14"/>
  <c r="K695" i="14"/>
  <c r="J695" i="14"/>
  <c r="H695" i="14"/>
  <c r="G695" i="14"/>
  <c r="K694" i="14"/>
  <c r="J694" i="14"/>
  <c r="H694" i="14"/>
  <c r="G694" i="14"/>
  <c r="K693" i="14"/>
  <c r="J693" i="14"/>
  <c r="H693" i="14"/>
  <c r="G693" i="14"/>
  <c r="K692" i="14"/>
  <c r="J692" i="14"/>
  <c r="H692" i="14"/>
  <c r="G692" i="14"/>
  <c r="K691" i="14"/>
  <c r="J691" i="14"/>
  <c r="H691" i="14"/>
  <c r="G691" i="14"/>
  <c r="K690" i="14"/>
  <c r="J690" i="14"/>
  <c r="H690" i="14"/>
  <c r="G690" i="14"/>
  <c r="K689" i="14"/>
  <c r="J689" i="14"/>
  <c r="H689" i="14"/>
  <c r="G689" i="14"/>
  <c r="K688" i="14"/>
  <c r="J688" i="14"/>
  <c r="H688" i="14"/>
  <c r="G688" i="14"/>
  <c r="K687" i="14"/>
  <c r="J687" i="14"/>
  <c r="H687" i="14"/>
  <c r="G687" i="14"/>
  <c r="K686" i="14"/>
  <c r="J686" i="14"/>
  <c r="H686" i="14"/>
  <c r="G686" i="14"/>
  <c r="K685" i="14"/>
  <c r="J685" i="14"/>
  <c r="H685" i="14"/>
  <c r="G685" i="14"/>
  <c r="K684" i="14"/>
  <c r="J684" i="14"/>
  <c r="H684" i="14"/>
  <c r="G684" i="14"/>
  <c r="K683" i="14"/>
  <c r="J683" i="14"/>
  <c r="H683" i="14"/>
  <c r="G683" i="14"/>
  <c r="K682" i="14"/>
  <c r="J682" i="14"/>
  <c r="H682" i="14"/>
  <c r="G682" i="14"/>
  <c r="K681" i="14"/>
  <c r="J681" i="14"/>
  <c r="H681" i="14"/>
  <c r="G681" i="14"/>
  <c r="K680" i="14"/>
  <c r="J680" i="14"/>
  <c r="H680" i="14"/>
  <c r="G680" i="14"/>
  <c r="K679" i="14"/>
  <c r="J679" i="14"/>
  <c r="H679" i="14"/>
  <c r="G679" i="14"/>
  <c r="K678" i="14"/>
  <c r="J678" i="14"/>
  <c r="H678" i="14"/>
  <c r="G678" i="14"/>
  <c r="K677" i="14"/>
  <c r="J677" i="14"/>
  <c r="H677" i="14"/>
  <c r="G677" i="14"/>
  <c r="K676" i="14"/>
  <c r="J676" i="14"/>
  <c r="H676" i="14"/>
  <c r="G676" i="14"/>
  <c r="K675" i="14"/>
  <c r="J675" i="14"/>
  <c r="H675" i="14"/>
  <c r="N675" i="14" s="1"/>
  <c r="G675" i="14"/>
  <c r="K674" i="14"/>
  <c r="J674" i="14"/>
  <c r="H674" i="14"/>
  <c r="G674" i="14"/>
  <c r="K673" i="14"/>
  <c r="J673" i="14"/>
  <c r="H673" i="14"/>
  <c r="G673" i="14"/>
  <c r="K672" i="14"/>
  <c r="J672" i="14"/>
  <c r="H672" i="14"/>
  <c r="G672" i="14"/>
  <c r="K671" i="14"/>
  <c r="J671" i="14"/>
  <c r="H671" i="14"/>
  <c r="G671" i="14"/>
  <c r="K670" i="14"/>
  <c r="J670" i="14"/>
  <c r="H670" i="14"/>
  <c r="G670" i="14"/>
  <c r="K669" i="14"/>
  <c r="J669" i="14"/>
  <c r="H669" i="14"/>
  <c r="G669" i="14"/>
  <c r="K668" i="14"/>
  <c r="J668" i="14"/>
  <c r="H668" i="14"/>
  <c r="N668" i="14" s="1"/>
  <c r="G668" i="14"/>
  <c r="K667" i="14"/>
  <c r="J667" i="14"/>
  <c r="H667" i="14"/>
  <c r="G667" i="14"/>
  <c r="K666" i="14"/>
  <c r="J666" i="14"/>
  <c r="H666" i="14"/>
  <c r="G666" i="14"/>
  <c r="K665" i="14"/>
  <c r="J665" i="14"/>
  <c r="H665" i="14"/>
  <c r="G665" i="14"/>
  <c r="K664" i="14"/>
  <c r="J664" i="14"/>
  <c r="H664" i="14"/>
  <c r="G664" i="14"/>
  <c r="K663" i="14"/>
  <c r="J663" i="14"/>
  <c r="H663" i="14"/>
  <c r="G663" i="14"/>
  <c r="K662" i="14"/>
  <c r="J662" i="14"/>
  <c r="H662" i="14"/>
  <c r="G662" i="14"/>
  <c r="K661" i="14"/>
  <c r="J661" i="14"/>
  <c r="H661" i="14"/>
  <c r="G661" i="14"/>
  <c r="K660" i="14"/>
  <c r="J660" i="14"/>
  <c r="H660" i="14"/>
  <c r="G660" i="14"/>
  <c r="K659" i="14"/>
  <c r="J659" i="14"/>
  <c r="H659" i="14"/>
  <c r="G659" i="14"/>
  <c r="K658" i="14"/>
  <c r="J658" i="14"/>
  <c r="H658" i="14"/>
  <c r="G658" i="14"/>
  <c r="K657" i="14"/>
  <c r="J657" i="14"/>
  <c r="H657" i="14"/>
  <c r="G657" i="14"/>
  <c r="K656" i="14"/>
  <c r="J656" i="14"/>
  <c r="H656" i="14"/>
  <c r="G656" i="14"/>
  <c r="K655" i="14"/>
  <c r="J655" i="14"/>
  <c r="H655" i="14"/>
  <c r="G655" i="14"/>
  <c r="K654" i="14"/>
  <c r="J654" i="14"/>
  <c r="H654" i="14"/>
  <c r="G654" i="14"/>
  <c r="K653" i="14"/>
  <c r="J653" i="14"/>
  <c r="H653" i="14"/>
  <c r="G653" i="14"/>
  <c r="K652" i="14"/>
  <c r="J652" i="14"/>
  <c r="H652" i="14"/>
  <c r="G652" i="14"/>
  <c r="K651" i="14"/>
  <c r="J651" i="14"/>
  <c r="H651" i="14"/>
  <c r="G651" i="14"/>
  <c r="K650" i="14"/>
  <c r="J650" i="14"/>
  <c r="H650" i="14"/>
  <c r="G650" i="14"/>
  <c r="K649" i="14"/>
  <c r="J649" i="14"/>
  <c r="H649" i="14"/>
  <c r="G649" i="14"/>
  <c r="K648" i="14"/>
  <c r="J648" i="14"/>
  <c r="H648" i="14"/>
  <c r="G648" i="14"/>
  <c r="K647" i="14"/>
  <c r="J647" i="14"/>
  <c r="H647" i="14"/>
  <c r="G647" i="14"/>
  <c r="K646" i="14"/>
  <c r="J646" i="14"/>
  <c r="H646" i="14"/>
  <c r="G646" i="14"/>
  <c r="K645" i="14"/>
  <c r="J645" i="14"/>
  <c r="H645" i="14"/>
  <c r="G645" i="14"/>
  <c r="K644" i="14"/>
  <c r="J644" i="14"/>
  <c r="H644" i="14"/>
  <c r="G644" i="14"/>
  <c r="K643" i="14"/>
  <c r="J643" i="14"/>
  <c r="H643" i="14"/>
  <c r="G643" i="14"/>
  <c r="K642" i="14"/>
  <c r="J642" i="14"/>
  <c r="H642" i="14"/>
  <c r="G642" i="14"/>
  <c r="K641" i="14"/>
  <c r="J641" i="14"/>
  <c r="H641" i="14"/>
  <c r="G641" i="14"/>
  <c r="K640" i="14"/>
  <c r="J640" i="14"/>
  <c r="H640" i="14"/>
  <c r="G640" i="14"/>
  <c r="K639" i="14"/>
  <c r="J639" i="14"/>
  <c r="H639" i="14"/>
  <c r="G639" i="14"/>
  <c r="K638" i="14"/>
  <c r="J638" i="14"/>
  <c r="H638" i="14"/>
  <c r="G638" i="14"/>
  <c r="K637" i="14"/>
  <c r="J637" i="14"/>
  <c r="H637" i="14"/>
  <c r="G637" i="14"/>
  <c r="K636" i="14"/>
  <c r="J636" i="14"/>
  <c r="H636" i="14"/>
  <c r="G636" i="14"/>
  <c r="K635" i="14"/>
  <c r="J635" i="14"/>
  <c r="H635" i="14"/>
  <c r="G635" i="14"/>
  <c r="K634" i="14"/>
  <c r="J634" i="14"/>
  <c r="H634" i="14"/>
  <c r="G634" i="14"/>
  <c r="K633" i="14"/>
  <c r="J633" i="14"/>
  <c r="H633" i="14"/>
  <c r="G633" i="14"/>
  <c r="K632" i="14"/>
  <c r="J632" i="14"/>
  <c r="H632" i="14"/>
  <c r="G632" i="14"/>
  <c r="K631" i="14"/>
  <c r="J631" i="14"/>
  <c r="H631" i="14"/>
  <c r="G631" i="14"/>
  <c r="K630" i="14"/>
  <c r="J630" i="14"/>
  <c r="H630" i="14"/>
  <c r="G630" i="14"/>
  <c r="K629" i="14"/>
  <c r="J629" i="14"/>
  <c r="H629" i="14"/>
  <c r="G629" i="14"/>
  <c r="K628" i="14"/>
  <c r="J628" i="14"/>
  <c r="H628" i="14"/>
  <c r="G628" i="14"/>
  <c r="K627" i="14"/>
  <c r="J627" i="14"/>
  <c r="H627" i="14"/>
  <c r="G627" i="14"/>
  <c r="K626" i="14"/>
  <c r="J626" i="14"/>
  <c r="H626" i="14"/>
  <c r="G626" i="14"/>
  <c r="K625" i="14"/>
  <c r="J625" i="14"/>
  <c r="H625" i="14"/>
  <c r="G625" i="14"/>
  <c r="K624" i="14"/>
  <c r="J624" i="14"/>
  <c r="H624" i="14"/>
  <c r="G624" i="14"/>
  <c r="K623" i="14"/>
  <c r="J623" i="14"/>
  <c r="H623" i="14"/>
  <c r="G623" i="14"/>
  <c r="K622" i="14"/>
  <c r="J622" i="14"/>
  <c r="H622" i="14"/>
  <c r="G622" i="14"/>
  <c r="K621" i="14"/>
  <c r="J621" i="14"/>
  <c r="H621" i="14"/>
  <c r="G621" i="14"/>
  <c r="K620" i="14"/>
  <c r="J620" i="14"/>
  <c r="H620" i="14"/>
  <c r="G620" i="14"/>
  <c r="K619" i="14"/>
  <c r="J619" i="14"/>
  <c r="H619" i="14"/>
  <c r="G619" i="14"/>
  <c r="K618" i="14"/>
  <c r="J618" i="14"/>
  <c r="H618" i="14"/>
  <c r="G618" i="14"/>
  <c r="K617" i="14"/>
  <c r="J617" i="14"/>
  <c r="H617" i="14"/>
  <c r="G617" i="14"/>
  <c r="K616" i="14"/>
  <c r="J616" i="14"/>
  <c r="H616" i="14"/>
  <c r="G616" i="14"/>
  <c r="K615" i="14"/>
  <c r="J615" i="14"/>
  <c r="H615" i="14"/>
  <c r="G615" i="14"/>
  <c r="K614" i="14"/>
  <c r="J614" i="14"/>
  <c r="H614" i="14"/>
  <c r="G614" i="14"/>
  <c r="K613" i="14"/>
  <c r="J613" i="14"/>
  <c r="H613" i="14"/>
  <c r="G613" i="14"/>
  <c r="K612" i="14"/>
  <c r="J612" i="14"/>
  <c r="H612" i="14"/>
  <c r="G612" i="14"/>
  <c r="K611" i="14"/>
  <c r="J611" i="14"/>
  <c r="H611" i="14"/>
  <c r="N611" i="14" s="1"/>
  <c r="G611" i="14"/>
  <c r="K610" i="14"/>
  <c r="J610" i="14"/>
  <c r="H610" i="14"/>
  <c r="G610" i="14"/>
  <c r="K609" i="14"/>
  <c r="J609" i="14"/>
  <c r="H609" i="14"/>
  <c r="G609" i="14"/>
  <c r="K608" i="14"/>
  <c r="J608" i="14"/>
  <c r="H608" i="14"/>
  <c r="G608" i="14"/>
  <c r="K607" i="14"/>
  <c r="J607" i="14"/>
  <c r="H607" i="14"/>
  <c r="G607" i="14"/>
  <c r="K606" i="14"/>
  <c r="J606" i="14"/>
  <c r="H606" i="14"/>
  <c r="G606" i="14"/>
  <c r="K605" i="14"/>
  <c r="J605" i="14"/>
  <c r="H605" i="14"/>
  <c r="G605" i="14"/>
  <c r="K604" i="14"/>
  <c r="J604" i="14"/>
  <c r="H604" i="14"/>
  <c r="G604" i="14"/>
  <c r="K603" i="14"/>
  <c r="J603" i="14"/>
  <c r="H603" i="14"/>
  <c r="G603" i="14"/>
  <c r="K602" i="14"/>
  <c r="J602" i="14"/>
  <c r="H602" i="14"/>
  <c r="G602" i="14"/>
  <c r="K601" i="14"/>
  <c r="J601" i="14"/>
  <c r="H601" i="14"/>
  <c r="G601" i="14"/>
  <c r="K600" i="14"/>
  <c r="J600" i="14"/>
  <c r="H600" i="14"/>
  <c r="G600" i="14"/>
  <c r="K599" i="14"/>
  <c r="J599" i="14"/>
  <c r="H599" i="14"/>
  <c r="G599" i="14"/>
  <c r="K598" i="14"/>
  <c r="J598" i="14"/>
  <c r="H598" i="14"/>
  <c r="G598" i="14"/>
  <c r="K597" i="14"/>
  <c r="J597" i="14"/>
  <c r="H597" i="14"/>
  <c r="G597" i="14"/>
  <c r="K596" i="14"/>
  <c r="J596" i="14"/>
  <c r="H596" i="14"/>
  <c r="G596" i="14"/>
  <c r="K595" i="14"/>
  <c r="J595" i="14"/>
  <c r="H595" i="14"/>
  <c r="G595" i="14"/>
  <c r="K594" i="14"/>
  <c r="J594" i="14"/>
  <c r="H594" i="14"/>
  <c r="G594" i="14"/>
  <c r="K593" i="14"/>
  <c r="J593" i="14"/>
  <c r="H593" i="14"/>
  <c r="G593" i="14"/>
  <c r="K592" i="14"/>
  <c r="J592" i="14"/>
  <c r="H592" i="14"/>
  <c r="G592" i="14"/>
  <c r="K591" i="14"/>
  <c r="J591" i="14"/>
  <c r="H591" i="14"/>
  <c r="G591" i="14"/>
  <c r="K590" i="14"/>
  <c r="J590" i="14"/>
  <c r="H590" i="14"/>
  <c r="G590" i="14"/>
  <c r="K589" i="14"/>
  <c r="J589" i="14"/>
  <c r="H589" i="14"/>
  <c r="G589" i="14"/>
  <c r="K588" i="14"/>
  <c r="J588" i="14"/>
  <c r="H588" i="14"/>
  <c r="G588" i="14"/>
  <c r="K587" i="14"/>
  <c r="J587" i="14"/>
  <c r="H587" i="14"/>
  <c r="G587" i="14"/>
  <c r="K586" i="14"/>
  <c r="J586" i="14"/>
  <c r="H586" i="14"/>
  <c r="G586" i="14"/>
  <c r="K585" i="14"/>
  <c r="J585" i="14"/>
  <c r="H585" i="14"/>
  <c r="G585" i="14"/>
  <c r="K584" i="14"/>
  <c r="J584" i="14"/>
  <c r="H584" i="14"/>
  <c r="G584" i="14"/>
  <c r="K583" i="14"/>
  <c r="J583" i="14"/>
  <c r="H583" i="14"/>
  <c r="G583" i="14"/>
  <c r="K582" i="14"/>
  <c r="J582" i="14"/>
  <c r="H582" i="14"/>
  <c r="G582" i="14"/>
  <c r="K581" i="14"/>
  <c r="J581" i="14"/>
  <c r="H581" i="14"/>
  <c r="G581" i="14"/>
  <c r="K580" i="14"/>
  <c r="J580" i="14"/>
  <c r="H580" i="14"/>
  <c r="G580" i="14"/>
  <c r="K579" i="14"/>
  <c r="J579" i="14"/>
  <c r="H579" i="14"/>
  <c r="G579" i="14"/>
  <c r="K578" i="14"/>
  <c r="J578" i="14"/>
  <c r="H578" i="14"/>
  <c r="G578" i="14"/>
  <c r="K577" i="14"/>
  <c r="J577" i="14"/>
  <c r="H577" i="14"/>
  <c r="G577" i="14"/>
  <c r="K576" i="14"/>
  <c r="J576" i="14"/>
  <c r="H576" i="14"/>
  <c r="G576" i="14"/>
  <c r="K575" i="14"/>
  <c r="J575" i="14"/>
  <c r="H575" i="14"/>
  <c r="G575" i="14"/>
  <c r="K574" i="14"/>
  <c r="J574" i="14"/>
  <c r="H574" i="14"/>
  <c r="G574" i="14"/>
  <c r="K573" i="14"/>
  <c r="J573" i="14"/>
  <c r="H573" i="14"/>
  <c r="G573" i="14"/>
  <c r="K572" i="14"/>
  <c r="J572" i="14"/>
  <c r="H572" i="14"/>
  <c r="G572" i="14"/>
  <c r="K571" i="14"/>
  <c r="J571" i="14"/>
  <c r="H571" i="14"/>
  <c r="G571" i="14"/>
  <c r="K570" i="14"/>
  <c r="J570" i="14"/>
  <c r="H570" i="14"/>
  <c r="G570" i="14"/>
  <c r="K569" i="14"/>
  <c r="J569" i="14"/>
  <c r="H569" i="14"/>
  <c r="G569" i="14"/>
  <c r="K568" i="14"/>
  <c r="J568" i="14"/>
  <c r="H568" i="14"/>
  <c r="I568" i="14" s="1"/>
  <c r="G568" i="14"/>
  <c r="K567" i="14"/>
  <c r="J567" i="14"/>
  <c r="H567" i="14"/>
  <c r="G567" i="14"/>
  <c r="K566" i="14"/>
  <c r="J566" i="14"/>
  <c r="I566" i="14"/>
  <c r="H566" i="14"/>
  <c r="G566" i="14"/>
  <c r="K565" i="14"/>
  <c r="J565" i="14"/>
  <c r="H565" i="14"/>
  <c r="G565" i="14"/>
  <c r="K564" i="14"/>
  <c r="J564" i="14"/>
  <c r="H564" i="14"/>
  <c r="G564" i="14"/>
  <c r="K563" i="14"/>
  <c r="J563" i="14"/>
  <c r="H563" i="14"/>
  <c r="G563" i="14"/>
  <c r="K562" i="14"/>
  <c r="J562" i="14"/>
  <c r="H562" i="14"/>
  <c r="G562" i="14"/>
  <c r="K561" i="14"/>
  <c r="J561" i="14"/>
  <c r="H561" i="14"/>
  <c r="G561" i="14"/>
  <c r="K560" i="14"/>
  <c r="J560" i="14"/>
  <c r="H560" i="14"/>
  <c r="G560" i="14"/>
  <c r="K559" i="14"/>
  <c r="J559" i="14"/>
  <c r="H559" i="14"/>
  <c r="G559" i="14"/>
  <c r="K558" i="14"/>
  <c r="J558" i="14"/>
  <c r="H558" i="14"/>
  <c r="G558" i="14"/>
  <c r="K557" i="14"/>
  <c r="J557" i="14"/>
  <c r="H557" i="14"/>
  <c r="G557" i="14"/>
  <c r="K556" i="14"/>
  <c r="J556" i="14"/>
  <c r="H556" i="14"/>
  <c r="I556" i="14" s="1"/>
  <c r="G556" i="14"/>
  <c r="K555" i="14"/>
  <c r="J555" i="14"/>
  <c r="H555" i="14"/>
  <c r="G555" i="14"/>
  <c r="K554" i="14"/>
  <c r="J554" i="14"/>
  <c r="H554" i="14"/>
  <c r="G554" i="14"/>
  <c r="K553" i="14"/>
  <c r="J553" i="14"/>
  <c r="H553" i="14"/>
  <c r="G553" i="14"/>
  <c r="K552" i="14"/>
  <c r="J552" i="14"/>
  <c r="H552" i="14"/>
  <c r="G552" i="14"/>
  <c r="K551" i="14"/>
  <c r="J551" i="14"/>
  <c r="H551" i="14"/>
  <c r="G551" i="14"/>
  <c r="K550" i="14"/>
  <c r="J550" i="14"/>
  <c r="H550" i="14"/>
  <c r="G550" i="14"/>
  <c r="K549" i="14"/>
  <c r="J549" i="14"/>
  <c r="H549" i="14"/>
  <c r="G549" i="14"/>
  <c r="K548" i="14"/>
  <c r="J548" i="14"/>
  <c r="H548" i="14"/>
  <c r="I548" i="14" s="1"/>
  <c r="G548" i="14"/>
  <c r="K547" i="14"/>
  <c r="J547" i="14"/>
  <c r="H547" i="14"/>
  <c r="G547" i="14"/>
  <c r="K546" i="14"/>
  <c r="J546" i="14"/>
  <c r="H546" i="14"/>
  <c r="G546" i="14"/>
  <c r="K545" i="14"/>
  <c r="J545" i="14"/>
  <c r="H545" i="14"/>
  <c r="G545" i="14"/>
  <c r="K544" i="14"/>
  <c r="J544" i="14"/>
  <c r="H544" i="14"/>
  <c r="G544" i="14"/>
  <c r="K543" i="14"/>
  <c r="J543" i="14"/>
  <c r="H543" i="14"/>
  <c r="G543" i="14"/>
  <c r="K542" i="14"/>
  <c r="J542" i="14"/>
  <c r="H542" i="14"/>
  <c r="G542" i="14"/>
  <c r="K541" i="14"/>
  <c r="J541" i="14"/>
  <c r="H541" i="14"/>
  <c r="G541" i="14"/>
  <c r="K540" i="14"/>
  <c r="J540" i="14"/>
  <c r="H540" i="14"/>
  <c r="G540" i="14"/>
  <c r="K539" i="14"/>
  <c r="J539" i="14"/>
  <c r="H539" i="14"/>
  <c r="G539" i="14"/>
  <c r="K538" i="14"/>
  <c r="J538" i="14"/>
  <c r="H538" i="14"/>
  <c r="G538" i="14"/>
  <c r="K537" i="14"/>
  <c r="J537" i="14"/>
  <c r="H537" i="14"/>
  <c r="G537" i="14"/>
  <c r="K536" i="14"/>
  <c r="J536" i="14"/>
  <c r="H536" i="14"/>
  <c r="G536" i="14"/>
  <c r="K535" i="14"/>
  <c r="J535" i="14"/>
  <c r="H535" i="14"/>
  <c r="G535" i="14"/>
  <c r="K534" i="14"/>
  <c r="J534" i="14"/>
  <c r="H534" i="14"/>
  <c r="G534" i="14"/>
  <c r="K533" i="14"/>
  <c r="J533" i="14"/>
  <c r="H533" i="14"/>
  <c r="G533" i="14"/>
  <c r="K532" i="14"/>
  <c r="J532" i="14"/>
  <c r="H532" i="14"/>
  <c r="G532" i="14"/>
  <c r="K531" i="14"/>
  <c r="J531" i="14"/>
  <c r="H531" i="14"/>
  <c r="G531" i="14"/>
  <c r="K530" i="14"/>
  <c r="J530" i="14"/>
  <c r="H530" i="14"/>
  <c r="G530" i="14"/>
  <c r="K529" i="14"/>
  <c r="J529" i="14"/>
  <c r="H529" i="14"/>
  <c r="G529" i="14"/>
  <c r="K528" i="14"/>
  <c r="J528" i="14"/>
  <c r="H528" i="14"/>
  <c r="G528" i="14"/>
  <c r="K527" i="14"/>
  <c r="J527" i="14"/>
  <c r="H527" i="14"/>
  <c r="G527" i="14"/>
  <c r="K526" i="14"/>
  <c r="J526" i="14"/>
  <c r="H526" i="14"/>
  <c r="G526" i="14"/>
  <c r="K525" i="14"/>
  <c r="J525" i="14"/>
  <c r="H525" i="14"/>
  <c r="G525" i="14"/>
  <c r="K524" i="14"/>
  <c r="J524" i="14"/>
  <c r="H524" i="14"/>
  <c r="I524" i="14" s="1"/>
  <c r="G524" i="14"/>
  <c r="K523" i="14"/>
  <c r="J523" i="14"/>
  <c r="H523" i="14"/>
  <c r="G523" i="14"/>
  <c r="K522" i="14"/>
  <c r="J522" i="14"/>
  <c r="H522" i="14"/>
  <c r="G522" i="14"/>
  <c r="K521" i="14"/>
  <c r="J521" i="14"/>
  <c r="H521" i="14"/>
  <c r="G521" i="14"/>
  <c r="K520" i="14"/>
  <c r="J520" i="14"/>
  <c r="H520" i="14"/>
  <c r="G520" i="14"/>
  <c r="I520" i="14" s="1"/>
  <c r="K519" i="14"/>
  <c r="J519" i="14"/>
  <c r="H519" i="14"/>
  <c r="G519" i="14"/>
  <c r="K518" i="14"/>
  <c r="J518" i="14"/>
  <c r="H518" i="14"/>
  <c r="G518" i="14"/>
  <c r="K517" i="14"/>
  <c r="J517" i="14"/>
  <c r="H517" i="14"/>
  <c r="G517" i="14"/>
  <c r="K516" i="14"/>
  <c r="J516" i="14"/>
  <c r="H516" i="14"/>
  <c r="G516" i="14"/>
  <c r="K515" i="14"/>
  <c r="J515" i="14"/>
  <c r="H515" i="14"/>
  <c r="G515" i="14"/>
  <c r="K514" i="14"/>
  <c r="J514" i="14"/>
  <c r="H514" i="14"/>
  <c r="G514" i="14"/>
  <c r="K513" i="14"/>
  <c r="J513" i="14"/>
  <c r="H513" i="14"/>
  <c r="G513" i="14"/>
  <c r="K512" i="14"/>
  <c r="J512" i="14"/>
  <c r="H512" i="14"/>
  <c r="G512" i="14"/>
  <c r="K511" i="14"/>
  <c r="J511" i="14"/>
  <c r="H511" i="14"/>
  <c r="G511" i="14"/>
  <c r="N511" i="14" s="1"/>
  <c r="K510" i="14"/>
  <c r="J510" i="14"/>
  <c r="H510" i="14"/>
  <c r="G510" i="14"/>
  <c r="K509" i="14"/>
  <c r="J509" i="14"/>
  <c r="H509" i="14"/>
  <c r="G509" i="14"/>
  <c r="K508" i="14"/>
  <c r="J508" i="14"/>
  <c r="H508" i="14"/>
  <c r="G508" i="14"/>
  <c r="K507" i="14"/>
  <c r="J507" i="14"/>
  <c r="H507" i="14"/>
  <c r="G507" i="14"/>
  <c r="K506" i="14"/>
  <c r="J506" i="14"/>
  <c r="H506" i="14"/>
  <c r="G506" i="14"/>
  <c r="K505" i="14"/>
  <c r="J505" i="14"/>
  <c r="H505" i="14"/>
  <c r="G505" i="14"/>
  <c r="K504" i="14"/>
  <c r="J504" i="14"/>
  <c r="H504" i="14"/>
  <c r="G504" i="14"/>
  <c r="K503" i="14"/>
  <c r="J503" i="14"/>
  <c r="H503" i="14"/>
  <c r="G503" i="14"/>
  <c r="K502" i="14"/>
  <c r="J502" i="14"/>
  <c r="H502" i="14"/>
  <c r="G502" i="14"/>
  <c r="K501" i="14"/>
  <c r="J501" i="14"/>
  <c r="H501" i="14"/>
  <c r="G501" i="14"/>
  <c r="N501" i="14" s="1"/>
  <c r="K500" i="14"/>
  <c r="J500" i="14"/>
  <c r="H500" i="14"/>
  <c r="G500" i="14"/>
  <c r="K499" i="14"/>
  <c r="J499" i="14"/>
  <c r="H499" i="14"/>
  <c r="G499" i="14"/>
  <c r="K498" i="14"/>
  <c r="J498" i="14"/>
  <c r="H498" i="14"/>
  <c r="G498" i="14"/>
  <c r="K497" i="14"/>
  <c r="J497" i="14"/>
  <c r="H497" i="14"/>
  <c r="G497" i="14"/>
  <c r="K496" i="14"/>
  <c r="J496" i="14"/>
  <c r="H496" i="14"/>
  <c r="G496" i="14"/>
  <c r="K495" i="14"/>
  <c r="J495" i="14"/>
  <c r="H495" i="14"/>
  <c r="G495" i="14"/>
  <c r="K494" i="14"/>
  <c r="J494" i="14"/>
  <c r="H494" i="14"/>
  <c r="G494" i="14"/>
  <c r="K493" i="14"/>
  <c r="J493" i="14"/>
  <c r="H493" i="14"/>
  <c r="G493" i="14"/>
  <c r="K492" i="14"/>
  <c r="J492" i="14"/>
  <c r="H492" i="14"/>
  <c r="G492" i="14"/>
  <c r="K491" i="14"/>
  <c r="J491" i="14"/>
  <c r="H491" i="14"/>
  <c r="G491" i="14"/>
  <c r="K490" i="14"/>
  <c r="J490" i="14"/>
  <c r="H490" i="14"/>
  <c r="G490" i="14"/>
  <c r="K489" i="14"/>
  <c r="J489" i="14"/>
  <c r="H489" i="14"/>
  <c r="G489" i="14"/>
  <c r="K488" i="14"/>
  <c r="J488" i="14"/>
  <c r="H488" i="14"/>
  <c r="G488" i="14"/>
  <c r="K487" i="14"/>
  <c r="J487" i="14"/>
  <c r="H487" i="14"/>
  <c r="G487" i="14"/>
  <c r="N487" i="14" s="1"/>
  <c r="K486" i="14"/>
  <c r="J486" i="14"/>
  <c r="H486" i="14"/>
  <c r="G486" i="14"/>
  <c r="K485" i="14"/>
  <c r="J485" i="14"/>
  <c r="H485" i="14"/>
  <c r="G485" i="14"/>
  <c r="K484" i="14"/>
  <c r="J484" i="14"/>
  <c r="H484" i="14"/>
  <c r="G484" i="14"/>
  <c r="K483" i="14"/>
  <c r="J483" i="14"/>
  <c r="H483" i="14"/>
  <c r="G483" i="14"/>
  <c r="K482" i="14"/>
  <c r="J482" i="14"/>
  <c r="H482" i="14"/>
  <c r="G482" i="14"/>
  <c r="K481" i="14"/>
  <c r="J481" i="14"/>
  <c r="H481" i="14"/>
  <c r="G481" i="14"/>
  <c r="K480" i="14"/>
  <c r="J480" i="14"/>
  <c r="H480" i="14"/>
  <c r="G480" i="14"/>
  <c r="K479" i="14"/>
  <c r="J479" i="14"/>
  <c r="H479" i="14"/>
  <c r="G479" i="14"/>
  <c r="K478" i="14"/>
  <c r="J478" i="14"/>
  <c r="H478" i="14"/>
  <c r="G478" i="14"/>
  <c r="K477" i="14"/>
  <c r="J477" i="14"/>
  <c r="H477" i="14"/>
  <c r="G477" i="14"/>
  <c r="K476" i="14"/>
  <c r="J476" i="14"/>
  <c r="H476" i="14"/>
  <c r="G476" i="14"/>
  <c r="K475" i="14"/>
  <c r="J475" i="14"/>
  <c r="H475" i="14"/>
  <c r="G475" i="14"/>
  <c r="K474" i="14"/>
  <c r="J474" i="14"/>
  <c r="H474" i="14"/>
  <c r="G474" i="14"/>
  <c r="K473" i="14"/>
  <c r="J473" i="14"/>
  <c r="H473" i="14"/>
  <c r="G473" i="14"/>
  <c r="K472" i="14"/>
  <c r="J472" i="14"/>
  <c r="H472" i="14"/>
  <c r="G472" i="14"/>
  <c r="K471" i="14"/>
  <c r="J471" i="14"/>
  <c r="H471" i="14"/>
  <c r="G471" i="14"/>
  <c r="K470" i="14"/>
  <c r="J470" i="14"/>
  <c r="H470" i="14"/>
  <c r="G470" i="14"/>
  <c r="K469" i="14"/>
  <c r="J469" i="14"/>
  <c r="H469" i="14"/>
  <c r="G469" i="14"/>
  <c r="K468" i="14"/>
  <c r="J468" i="14"/>
  <c r="H468" i="14"/>
  <c r="G468" i="14"/>
  <c r="K467" i="14"/>
  <c r="J467" i="14"/>
  <c r="H467" i="14"/>
  <c r="G467" i="14"/>
  <c r="K466" i="14"/>
  <c r="J466" i="14"/>
  <c r="H466" i="14"/>
  <c r="G466" i="14"/>
  <c r="K465" i="14"/>
  <c r="J465" i="14"/>
  <c r="H465" i="14"/>
  <c r="G465" i="14"/>
  <c r="K464" i="14"/>
  <c r="J464" i="14"/>
  <c r="H464" i="14"/>
  <c r="G464" i="14"/>
  <c r="K463" i="14"/>
  <c r="J463" i="14"/>
  <c r="H463" i="14"/>
  <c r="G463" i="14"/>
  <c r="K462" i="14"/>
  <c r="J462" i="14"/>
  <c r="H462" i="14"/>
  <c r="G462" i="14"/>
  <c r="K461" i="14"/>
  <c r="J461" i="14"/>
  <c r="H461" i="14"/>
  <c r="G461" i="14"/>
  <c r="K460" i="14"/>
  <c r="J460" i="14"/>
  <c r="H460" i="14"/>
  <c r="G460" i="14"/>
  <c r="K459" i="14"/>
  <c r="J459" i="14"/>
  <c r="H459" i="14"/>
  <c r="G459" i="14"/>
  <c r="K458" i="14"/>
  <c r="J458" i="14"/>
  <c r="H458" i="14"/>
  <c r="G458" i="14"/>
  <c r="K457" i="14"/>
  <c r="J457" i="14"/>
  <c r="H457" i="14"/>
  <c r="G457" i="14"/>
  <c r="K456" i="14"/>
  <c r="J456" i="14"/>
  <c r="H456" i="14"/>
  <c r="G456" i="14"/>
  <c r="K455" i="14"/>
  <c r="J455" i="14"/>
  <c r="H455" i="14"/>
  <c r="G455" i="14"/>
  <c r="K454" i="14"/>
  <c r="J454" i="14"/>
  <c r="H454" i="14"/>
  <c r="G454" i="14"/>
  <c r="K453" i="14"/>
  <c r="J453" i="14"/>
  <c r="H453" i="14"/>
  <c r="G453" i="14"/>
  <c r="K452" i="14"/>
  <c r="J452" i="14"/>
  <c r="H452" i="14"/>
  <c r="G452" i="14"/>
  <c r="K451" i="14"/>
  <c r="J451" i="14"/>
  <c r="H451" i="14"/>
  <c r="G451" i="14"/>
  <c r="K450" i="14"/>
  <c r="J450" i="14"/>
  <c r="H450" i="14"/>
  <c r="G450" i="14"/>
  <c r="K449" i="14"/>
  <c r="J449" i="14"/>
  <c r="H449" i="14"/>
  <c r="G449" i="14"/>
  <c r="K448" i="14"/>
  <c r="J448" i="14"/>
  <c r="H448" i="14"/>
  <c r="G448" i="14"/>
  <c r="K447" i="14"/>
  <c r="J447" i="14"/>
  <c r="H447" i="14"/>
  <c r="G447" i="14"/>
  <c r="K446" i="14"/>
  <c r="J446" i="14"/>
  <c r="H446" i="14"/>
  <c r="G446" i="14"/>
  <c r="K445" i="14"/>
  <c r="J445" i="14"/>
  <c r="H445" i="14"/>
  <c r="G445" i="14"/>
  <c r="K444" i="14"/>
  <c r="J444" i="14"/>
  <c r="H444" i="14"/>
  <c r="G444" i="14"/>
  <c r="K443" i="14"/>
  <c r="J443" i="14"/>
  <c r="H443" i="14"/>
  <c r="G443" i="14"/>
  <c r="K442" i="14"/>
  <c r="J442" i="14"/>
  <c r="H442" i="14"/>
  <c r="G442" i="14"/>
  <c r="K441" i="14"/>
  <c r="J441" i="14"/>
  <c r="H441" i="14"/>
  <c r="G441" i="14"/>
  <c r="K440" i="14"/>
  <c r="J440" i="14"/>
  <c r="H440" i="14"/>
  <c r="G440" i="14"/>
  <c r="K439" i="14"/>
  <c r="J439" i="14"/>
  <c r="H439" i="14"/>
  <c r="G439" i="14"/>
  <c r="K438" i="14"/>
  <c r="J438" i="14"/>
  <c r="H438" i="14"/>
  <c r="G438" i="14"/>
  <c r="K437" i="14"/>
  <c r="J437" i="14"/>
  <c r="H437" i="14"/>
  <c r="G437" i="14"/>
  <c r="K436" i="14"/>
  <c r="J436" i="14"/>
  <c r="H436" i="14"/>
  <c r="G436" i="14"/>
  <c r="K435" i="14"/>
  <c r="J435" i="14"/>
  <c r="H435" i="14"/>
  <c r="G435" i="14"/>
  <c r="K434" i="14"/>
  <c r="J434" i="14"/>
  <c r="H434" i="14"/>
  <c r="G434" i="14"/>
  <c r="K433" i="14"/>
  <c r="J433" i="14"/>
  <c r="H433" i="14"/>
  <c r="G433" i="14"/>
  <c r="K432" i="14"/>
  <c r="J432" i="14"/>
  <c r="H432" i="14"/>
  <c r="G432" i="14"/>
  <c r="K431" i="14"/>
  <c r="J431" i="14"/>
  <c r="H431" i="14"/>
  <c r="G431" i="14"/>
  <c r="I431" i="14" s="1"/>
  <c r="K430" i="14"/>
  <c r="J430" i="14"/>
  <c r="H430" i="14"/>
  <c r="G430" i="14"/>
  <c r="K429" i="14"/>
  <c r="J429" i="14"/>
  <c r="H429" i="14"/>
  <c r="G429" i="14"/>
  <c r="K428" i="14"/>
  <c r="J428" i="14"/>
  <c r="H428" i="14"/>
  <c r="G428" i="14"/>
  <c r="K427" i="14"/>
  <c r="J427" i="14"/>
  <c r="H427" i="14"/>
  <c r="G427" i="14"/>
  <c r="K426" i="14"/>
  <c r="J426" i="14"/>
  <c r="H426" i="14"/>
  <c r="G426" i="14"/>
  <c r="K425" i="14"/>
  <c r="J425" i="14"/>
  <c r="H425" i="14"/>
  <c r="G425" i="14"/>
  <c r="K424" i="14"/>
  <c r="J424" i="14"/>
  <c r="H424" i="14"/>
  <c r="G424" i="14"/>
  <c r="I424" i="14" s="1"/>
  <c r="K423" i="14"/>
  <c r="J423" i="14"/>
  <c r="H423" i="14"/>
  <c r="G423" i="14"/>
  <c r="K422" i="14"/>
  <c r="J422" i="14"/>
  <c r="H422" i="14"/>
  <c r="G422" i="14"/>
  <c r="K421" i="14"/>
  <c r="J421" i="14"/>
  <c r="H421" i="14"/>
  <c r="G421" i="14"/>
  <c r="K420" i="14"/>
  <c r="J420" i="14"/>
  <c r="H420" i="14"/>
  <c r="G420" i="14"/>
  <c r="K419" i="14"/>
  <c r="J419" i="14"/>
  <c r="H419" i="14"/>
  <c r="G419" i="14"/>
  <c r="K418" i="14"/>
  <c r="J418" i="14"/>
  <c r="H418" i="14"/>
  <c r="G418" i="14"/>
  <c r="K417" i="14"/>
  <c r="J417" i="14"/>
  <c r="H417" i="14"/>
  <c r="G417" i="14"/>
  <c r="K416" i="14"/>
  <c r="J416" i="14"/>
  <c r="H416" i="14"/>
  <c r="G416" i="14"/>
  <c r="K415" i="14"/>
  <c r="J415" i="14"/>
  <c r="H415" i="14"/>
  <c r="I415" i="14" s="1"/>
  <c r="G415" i="14"/>
  <c r="K414" i="14"/>
  <c r="J414" i="14"/>
  <c r="H414" i="14"/>
  <c r="G414" i="14"/>
  <c r="K413" i="14"/>
  <c r="J413" i="14"/>
  <c r="H413" i="14"/>
  <c r="G413" i="14"/>
  <c r="K412" i="14"/>
  <c r="J412" i="14"/>
  <c r="H412" i="14"/>
  <c r="G412" i="14"/>
  <c r="K411" i="14"/>
  <c r="J411" i="14"/>
  <c r="H411" i="14"/>
  <c r="G411" i="14"/>
  <c r="K410" i="14"/>
  <c r="J410" i="14"/>
  <c r="H410" i="14"/>
  <c r="G410" i="14"/>
  <c r="K409" i="14"/>
  <c r="J409" i="14"/>
  <c r="H409" i="14"/>
  <c r="G409" i="14"/>
  <c r="K408" i="14"/>
  <c r="J408" i="14"/>
  <c r="H408" i="14"/>
  <c r="G408" i="14"/>
  <c r="K407" i="14"/>
  <c r="J407" i="14"/>
  <c r="H407" i="14"/>
  <c r="G407" i="14"/>
  <c r="K406" i="14"/>
  <c r="J406" i="14"/>
  <c r="H406" i="14"/>
  <c r="G406" i="14"/>
  <c r="K405" i="14"/>
  <c r="J405" i="14"/>
  <c r="H405" i="14"/>
  <c r="G405" i="14"/>
  <c r="K404" i="14"/>
  <c r="J404" i="14"/>
  <c r="H404" i="14"/>
  <c r="G404" i="14"/>
  <c r="K403" i="14"/>
  <c r="J403" i="14"/>
  <c r="H403" i="14"/>
  <c r="G403" i="14"/>
  <c r="K402" i="14"/>
  <c r="J402" i="14"/>
  <c r="H402" i="14"/>
  <c r="G402" i="14"/>
  <c r="K401" i="14"/>
  <c r="J401" i="14"/>
  <c r="H401" i="14"/>
  <c r="G401" i="14"/>
  <c r="K400" i="14"/>
  <c r="J400" i="14"/>
  <c r="H400" i="14"/>
  <c r="G400" i="14"/>
  <c r="K399" i="14"/>
  <c r="J399" i="14"/>
  <c r="H399" i="14"/>
  <c r="I399" i="14" s="1"/>
  <c r="G399" i="14"/>
  <c r="K398" i="14"/>
  <c r="J398" i="14"/>
  <c r="H398" i="14"/>
  <c r="G398" i="14"/>
  <c r="K397" i="14"/>
  <c r="J397" i="14"/>
  <c r="H397" i="14"/>
  <c r="G397" i="14"/>
  <c r="K396" i="14"/>
  <c r="J396" i="14"/>
  <c r="H396" i="14"/>
  <c r="G396" i="14"/>
  <c r="K395" i="14"/>
  <c r="J395" i="14"/>
  <c r="H395" i="14"/>
  <c r="G395" i="14"/>
  <c r="K394" i="14"/>
  <c r="J394" i="14"/>
  <c r="H394" i="14"/>
  <c r="G394" i="14"/>
  <c r="K393" i="14"/>
  <c r="J393" i="14"/>
  <c r="H393" i="14"/>
  <c r="G393" i="14"/>
  <c r="K392" i="14"/>
  <c r="J392" i="14"/>
  <c r="H392" i="14"/>
  <c r="G392" i="14"/>
  <c r="K391" i="14"/>
  <c r="J391" i="14"/>
  <c r="H391" i="14"/>
  <c r="G391" i="14"/>
  <c r="K390" i="14"/>
  <c r="J390" i="14"/>
  <c r="H390" i="14"/>
  <c r="G390" i="14"/>
  <c r="K389" i="14"/>
  <c r="J389" i="14"/>
  <c r="H389" i="14"/>
  <c r="G389" i="14"/>
  <c r="K388" i="14"/>
  <c r="J388" i="14"/>
  <c r="H388" i="14"/>
  <c r="G388" i="14"/>
  <c r="K387" i="14"/>
  <c r="J387" i="14"/>
  <c r="H387" i="14"/>
  <c r="G387" i="14"/>
  <c r="K386" i="14"/>
  <c r="J386" i="14"/>
  <c r="H386" i="14"/>
  <c r="G386" i="14"/>
  <c r="K385" i="14"/>
  <c r="J385" i="14"/>
  <c r="H385" i="14"/>
  <c r="G385" i="14"/>
  <c r="K384" i="14"/>
  <c r="J384" i="14"/>
  <c r="H384" i="14"/>
  <c r="G384" i="14"/>
  <c r="K383" i="14"/>
  <c r="J383" i="14"/>
  <c r="H383" i="14"/>
  <c r="G383" i="14"/>
  <c r="K382" i="14"/>
  <c r="J382" i="14"/>
  <c r="H382" i="14"/>
  <c r="G382" i="14"/>
  <c r="K381" i="14"/>
  <c r="J381" i="14"/>
  <c r="H381" i="14"/>
  <c r="G381" i="14"/>
  <c r="K380" i="14"/>
  <c r="J380" i="14"/>
  <c r="H380" i="14"/>
  <c r="G380" i="14"/>
  <c r="K379" i="14"/>
  <c r="J379" i="14"/>
  <c r="H379" i="14"/>
  <c r="G379" i="14"/>
  <c r="K378" i="14"/>
  <c r="J378" i="14"/>
  <c r="H378" i="14"/>
  <c r="G378" i="14"/>
  <c r="K377" i="14"/>
  <c r="J377" i="14"/>
  <c r="H377" i="14"/>
  <c r="G377" i="14"/>
  <c r="K376" i="14"/>
  <c r="J376" i="14"/>
  <c r="H376" i="14"/>
  <c r="G376" i="14"/>
  <c r="K375" i="14"/>
  <c r="J375" i="14"/>
  <c r="H375" i="14"/>
  <c r="G375" i="14"/>
  <c r="K374" i="14"/>
  <c r="J374" i="14"/>
  <c r="H374" i="14"/>
  <c r="G374" i="14"/>
  <c r="K373" i="14"/>
  <c r="J373" i="14"/>
  <c r="H373" i="14"/>
  <c r="G373" i="14"/>
  <c r="K372" i="14"/>
  <c r="J372" i="14"/>
  <c r="H372" i="14"/>
  <c r="G372" i="14"/>
  <c r="K371" i="14"/>
  <c r="J371" i="14"/>
  <c r="H371" i="14"/>
  <c r="G371" i="14"/>
  <c r="K370" i="14"/>
  <c r="J370" i="14"/>
  <c r="H370" i="14"/>
  <c r="G370" i="14"/>
  <c r="K369" i="14"/>
  <c r="J369" i="14"/>
  <c r="H369" i="14"/>
  <c r="G369" i="14"/>
  <c r="K368" i="14"/>
  <c r="J368" i="14"/>
  <c r="H368" i="14"/>
  <c r="G368" i="14"/>
  <c r="K367" i="14"/>
  <c r="J367" i="14"/>
  <c r="H367" i="14"/>
  <c r="G367" i="14"/>
  <c r="K366" i="14"/>
  <c r="J366" i="14"/>
  <c r="H366" i="14"/>
  <c r="G366" i="14"/>
  <c r="K365" i="14"/>
  <c r="J365" i="14"/>
  <c r="H365" i="14"/>
  <c r="G365" i="14"/>
  <c r="K364" i="14"/>
  <c r="J364" i="14"/>
  <c r="H364" i="14"/>
  <c r="G364" i="14"/>
  <c r="K363" i="14"/>
  <c r="J363" i="14"/>
  <c r="H363" i="14"/>
  <c r="G363" i="14"/>
  <c r="K362" i="14"/>
  <c r="J362" i="14"/>
  <c r="H362" i="14"/>
  <c r="G362" i="14"/>
  <c r="K361" i="14"/>
  <c r="J361" i="14"/>
  <c r="H361" i="14"/>
  <c r="G361" i="14"/>
  <c r="K360" i="14"/>
  <c r="J360" i="14"/>
  <c r="H360" i="14"/>
  <c r="G360" i="14"/>
  <c r="K359" i="14"/>
  <c r="J359" i="14"/>
  <c r="H359" i="14"/>
  <c r="G359" i="14"/>
  <c r="K358" i="14"/>
  <c r="J358" i="14"/>
  <c r="H358" i="14"/>
  <c r="G358" i="14"/>
  <c r="K357" i="14"/>
  <c r="J357" i="14"/>
  <c r="H357" i="14"/>
  <c r="G357" i="14"/>
  <c r="K356" i="14"/>
  <c r="J356" i="14"/>
  <c r="H356" i="14"/>
  <c r="G356" i="14"/>
  <c r="K355" i="14"/>
  <c r="J355" i="14"/>
  <c r="H355" i="14"/>
  <c r="G355" i="14"/>
  <c r="K354" i="14"/>
  <c r="J354" i="14"/>
  <c r="H354" i="14"/>
  <c r="G354" i="14"/>
  <c r="K353" i="14"/>
  <c r="J353" i="14"/>
  <c r="H353" i="14"/>
  <c r="G353" i="14"/>
  <c r="K352" i="14"/>
  <c r="J352" i="14"/>
  <c r="H352" i="14"/>
  <c r="G352" i="14"/>
  <c r="K351" i="14"/>
  <c r="J351" i="14"/>
  <c r="H351" i="14"/>
  <c r="G351" i="14"/>
  <c r="K350" i="14"/>
  <c r="J350" i="14"/>
  <c r="H350" i="14"/>
  <c r="G350" i="14"/>
  <c r="K349" i="14"/>
  <c r="J349" i="14"/>
  <c r="H349" i="14"/>
  <c r="G349" i="14"/>
  <c r="K348" i="14"/>
  <c r="J348" i="14"/>
  <c r="H348" i="14"/>
  <c r="G348" i="14"/>
  <c r="K347" i="14"/>
  <c r="J347" i="14"/>
  <c r="H347" i="14"/>
  <c r="G347" i="14"/>
  <c r="K346" i="14"/>
  <c r="J346" i="14"/>
  <c r="H346" i="14"/>
  <c r="G346" i="14"/>
  <c r="K345" i="14"/>
  <c r="J345" i="14"/>
  <c r="H345" i="14"/>
  <c r="G345" i="14"/>
  <c r="K344" i="14"/>
  <c r="J344" i="14"/>
  <c r="H344" i="14"/>
  <c r="G344" i="14"/>
  <c r="K343" i="14"/>
  <c r="J343" i="14"/>
  <c r="H343" i="14"/>
  <c r="G343" i="14"/>
  <c r="K342" i="14"/>
  <c r="J342" i="14"/>
  <c r="H342" i="14"/>
  <c r="G342" i="14"/>
  <c r="K341" i="14"/>
  <c r="J341" i="14"/>
  <c r="H341" i="14"/>
  <c r="G341" i="14"/>
  <c r="K340" i="14"/>
  <c r="J340" i="14"/>
  <c r="H340" i="14"/>
  <c r="G340" i="14"/>
  <c r="K339" i="14"/>
  <c r="J339" i="14"/>
  <c r="H339" i="14"/>
  <c r="G339" i="14"/>
  <c r="K338" i="14"/>
  <c r="J338" i="14"/>
  <c r="H338" i="14"/>
  <c r="G338" i="14"/>
  <c r="K337" i="14"/>
  <c r="J337" i="14"/>
  <c r="H337" i="14"/>
  <c r="G337" i="14"/>
  <c r="K336" i="14"/>
  <c r="J336" i="14"/>
  <c r="H336" i="14"/>
  <c r="G336" i="14"/>
  <c r="K335" i="14"/>
  <c r="J335" i="14"/>
  <c r="H335" i="14"/>
  <c r="G335" i="14"/>
  <c r="K334" i="14"/>
  <c r="J334" i="14"/>
  <c r="H334" i="14"/>
  <c r="G334" i="14"/>
  <c r="N334" i="14" s="1"/>
  <c r="K333" i="14"/>
  <c r="J333" i="14"/>
  <c r="H333" i="14"/>
  <c r="G333" i="14"/>
  <c r="K332" i="14"/>
  <c r="J332" i="14"/>
  <c r="H332" i="14"/>
  <c r="G332" i="14"/>
  <c r="K331" i="14"/>
  <c r="J331" i="14"/>
  <c r="H331" i="14"/>
  <c r="G331" i="14"/>
  <c r="K330" i="14"/>
  <c r="J330" i="14"/>
  <c r="H330" i="14"/>
  <c r="G330" i="14"/>
  <c r="K329" i="14"/>
  <c r="J329" i="14"/>
  <c r="H329" i="14"/>
  <c r="G329" i="14"/>
  <c r="K328" i="14"/>
  <c r="J328" i="14"/>
  <c r="H328" i="14"/>
  <c r="G328" i="14"/>
  <c r="K327" i="14"/>
  <c r="J327" i="14"/>
  <c r="H327" i="14"/>
  <c r="G327" i="14"/>
  <c r="K326" i="14"/>
  <c r="J326" i="14"/>
  <c r="H326" i="14"/>
  <c r="G326" i="14"/>
  <c r="K325" i="14"/>
  <c r="J325" i="14"/>
  <c r="H325" i="14"/>
  <c r="G325" i="14"/>
  <c r="K324" i="14"/>
  <c r="J324" i="14"/>
  <c r="H324" i="14"/>
  <c r="G324" i="14"/>
  <c r="K323" i="14"/>
  <c r="J323" i="14"/>
  <c r="H323" i="14"/>
  <c r="G323" i="14"/>
  <c r="K322" i="14"/>
  <c r="J322" i="14"/>
  <c r="H322" i="14"/>
  <c r="G322" i="14"/>
  <c r="K321" i="14"/>
  <c r="J321" i="14"/>
  <c r="H321" i="14"/>
  <c r="G321" i="14"/>
  <c r="K320" i="14"/>
  <c r="J320" i="14"/>
  <c r="H320" i="14"/>
  <c r="G320" i="14"/>
  <c r="K319" i="14"/>
  <c r="J319" i="14"/>
  <c r="H319" i="14"/>
  <c r="G319" i="14"/>
  <c r="K318" i="14"/>
  <c r="J318" i="14"/>
  <c r="H318" i="14"/>
  <c r="G318" i="14"/>
  <c r="K317" i="14"/>
  <c r="J317" i="14"/>
  <c r="H317" i="14"/>
  <c r="G317" i="14"/>
  <c r="K316" i="14"/>
  <c r="J316" i="14"/>
  <c r="H316" i="14"/>
  <c r="G316" i="14"/>
  <c r="K315" i="14"/>
  <c r="J315" i="14"/>
  <c r="H315" i="14"/>
  <c r="G315" i="14"/>
  <c r="K314" i="14"/>
  <c r="J314" i="14"/>
  <c r="H314" i="14"/>
  <c r="G314" i="14"/>
  <c r="K313" i="14"/>
  <c r="J313" i="14"/>
  <c r="H313" i="14"/>
  <c r="G313" i="14"/>
  <c r="K312" i="14"/>
  <c r="J312" i="14"/>
  <c r="H312" i="14"/>
  <c r="G312" i="14"/>
  <c r="K311" i="14"/>
  <c r="J311" i="14"/>
  <c r="H311" i="14"/>
  <c r="G311" i="14"/>
  <c r="K310" i="14"/>
  <c r="J310" i="14"/>
  <c r="H310" i="14"/>
  <c r="G310" i="14"/>
  <c r="K309" i="14"/>
  <c r="J309" i="14"/>
  <c r="H309" i="14"/>
  <c r="G309" i="14"/>
  <c r="K308" i="14"/>
  <c r="J308" i="14"/>
  <c r="H308" i="14"/>
  <c r="G308" i="14"/>
  <c r="K307" i="14"/>
  <c r="J307" i="14"/>
  <c r="H307" i="14"/>
  <c r="G307" i="14"/>
  <c r="K306" i="14"/>
  <c r="J306" i="14"/>
  <c r="H306" i="14"/>
  <c r="G306" i="14"/>
  <c r="K305" i="14"/>
  <c r="J305" i="14"/>
  <c r="H305" i="14"/>
  <c r="G305" i="14"/>
  <c r="K304" i="14"/>
  <c r="J304" i="14"/>
  <c r="H304" i="14"/>
  <c r="G304" i="14"/>
  <c r="K303" i="14"/>
  <c r="J303" i="14"/>
  <c r="H303" i="14"/>
  <c r="G303" i="14"/>
  <c r="K302" i="14"/>
  <c r="J302" i="14"/>
  <c r="H302" i="14"/>
  <c r="G302" i="14"/>
  <c r="K301" i="14"/>
  <c r="J301" i="14"/>
  <c r="H301" i="14"/>
  <c r="G301" i="14"/>
  <c r="K300" i="14"/>
  <c r="J300" i="14"/>
  <c r="H300" i="14"/>
  <c r="G300" i="14"/>
  <c r="K299" i="14"/>
  <c r="J299" i="14"/>
  <c r="H299" i="14"/>
  <c r="G299" i="14"/>
  <c r="K298" i="14"/>
  <c r="J298" i="14"/>
  <c r="H298" i="14"/>
  <c r="G298" i="14"/>
  <c r="K297" i="14"/>
  <c r="J297" i="14"/>
  <c r="H297" i="14"/>
  <c r="G297" i="14"/>
  <c r="K296" i="14"/>
  <c r="J296" i="14"/>
  <c r="H296" i="14"/>
  <c r="G296" i="14"/>
  <c r="K295" i="14"/>
  <c r="J295" i="14"/>
  <c r="H295" i="14"/>
  <c r="G295" i="14"/>
  <c r="K294" i="14"/>
  <c r="J294" i="14"/>
  <c r="H294" i="14"/>
  <c r="G294" i="14"/>
  <c r="K293" i="14"/>
  <c r="J293" i="14"/>
  <c r="H293" i="14"/>
  <c r="G293" i="14"/>
  <c r="K292" i="14"/>
  <c r="J292" i="14"/>
  <c r="H292" i="14"/>
  <c r="G292" i="14"/>
  <c r="K291" i="14"/>
  <c r="J291" i="14"/>
  <c r="H291" i="14"/>
  <c r="G291" i="14"/>
  <c r="K290" i="14"/>
  <c r="J290" i="14"/>
  <c r="H290" i="14"/>
  <c r="G290" i="14"/>
  <c r="K289" i="14"/>
  <c r="J289" i="14"/>
  <c r="H289" i="14"/>
  <c r="G289" i="14"/>
  <c r="K288" i="14"/>
  <c r="J288" i="14"/>
  <c r="H288" i="14"/>
  <c r="G288" i="14"/>
  <c r="K287" i="14"/>
  <c r="J287" i="14"/>
  <c r="H287" i="14"/>
  <c r="G287" i="14"/>
  <c r="K286" i="14"/>
  <c r="J286" i="14"/>
  <c r="H286" i="14"/>
  <c r="G286" i="14"/>
  <c r="K285" i="14"/>
  <c r="J285" i="14"/>
  <c r="H285" i="14"/>
  <c r="G285" i="14"/>
  <c r="K284" i="14"/>
  <c r="J284" i="14"/>
  <c r="H284" i="14"/>
  <c r="G284" i="14"/>
  <c r="K283" i="14"/>
  <c r="J283" i="14"/>
  <c r="H283" i="14"/>
  <c r="G283" i="14"/>
  <c r="K282" i="14"/>
  <c r="J282" i="14"/>
  <c r="H282" i="14"/>
  <c r="G282" i="14"/>
  <c r="K281" i="14"/>
  <c r="J281" i="14"/>
  <c r="H281" i="14"/>
  <c r="G281" i="14"/>
  <c r="K280" i="14"/>
  <c r="J280" i="14"/>
  <c r="H280" i="14"/>
  <c r="G280" i="14"/>
  <c r="K279" i="14"/>
  <c r="J279" i="14"/>
  <c r="H279" i="14"/>
  <c r="G279" i="14"/>
  <c r="K278" i="14"/>
  <c r="J278" i="14"/>
  <c r="H278" i="14"/>
  <c r="G278" i="14"/>
  <c r="K277" i="14"/>
  <c r="J277" i="14"/>
  <c r="H277" i="14"/>
  <c r="G277" i="14"/>
  <c r="K276" i="14"/>
  <c r="J276" i="14"/>
  <c r="H276" i="14"/>
  <c r="G276" i="14"/>
  <c r="K275" i="14"/>
  <c r="J275" i="14"/>
  <c r="H275" i="14"/>
  <c r="G275" i="14"/>
  <c r="K274" i="14"/>
  <c r="J274" i="14"/>
  <c r="H274" i="14"/>
  <c r="G274" i="14"/>
  <c r="K273" i="14"/>
  <c r="J273" i="14"/>
  <c r="H273" i="14"/>
  <c r="G273" i="14"/>
  <c r="K272" i="14"/>
  <c r="J272" i="14"/>
  <c r="H272" i="14"/>
  <c r="G272" i="14"/>
  <c r="K271" i="14"/>
  <c r="J271" i="14"/>
  <c r="H271" i="14"/>
  <c r="G271" i="14"/>
  <c r="K270" i="14"/>
  <c r="J270" i="14"/>
  <c r="H270" i="14"/>
  <c r="G270" i="14"/>
  <c r="K269" i="14"/>
  <c r="J269" i="14"/>
  <c r="H269" i="14"/>
  <c r="G269" i="14"/>
  <c r="K268" i="14"/>
  <c r="J268" i="14"/>
  <c r="H268" i="14"/>
  <c r="I268" i="14" s="1"/>
  <c r="G268" i="14"/>
  <c r="N268" i="14" s="1"/>
  <c r="K267" i="14"/>
  <c r="J267" i="14"/>
  <c r="H267" i="14"/>
  <c r="G267" i="14"/>
  <c r="K266" i="14"/>
  <c r="J266" i="14"/>
  <c r="H266" i="14"/>
  <c r="I266" i="14" s="1"/>
  <c r="G266" i="14"/>
  <c r="K265" i="14"/>
  <c r="J265" i="14"/>
  <c r="H265" i="14"/>
  <c r="G265" i="14"/>
  <c r="K264" i="14"/>
  <c r="J264" i="14"/>
  <c r="H264" i="14"/>
  <c r="G264" i="14"/>
  <c r="K263" i="14"/>
  <c r="J263" i="14"/>
  <c r="H263" i="14"/>
  <c r="I263" i="14" s="1"/>
  <c r="G263" i="14"/>
  <c r="K262" i="14"/>
  <c r="J262" i="14"/>
  <c r="H262" i="14"/>
  <c r="G262" i="14"/>
  <c r="K261" i="14"/>
  <c r="J261" i="14"/>
  <c r="H261" i="14"/>
  <c r="I261" i="14" s="1"/>
  <c r="G261" i="14"/>
  <c r="K260" i="14"/>
  <c r="J260" i="14"/>
  <c r="H260" i="14"/>
  <c r="G260" i="14"/>
  <c r="K259" i="14"/>
  <c r="J259" i="14"/>
  <c r="H259" i="14"/>
  <c r="N259" i="14" s="1"/>
  <c r="G259" i="14"/>
  <c r="K258" i="14"/>
  <c r="J258" i="14"/>
  <c r="H258" i="14"/>
  <c r="G258" i="14"/>
  <c r="K257" i="14"/>
  <c r="J257" i="14"/>
  <c r="H257" i="14"/>
  <c r="G257" i="14"/>
  <c r="K256" i="14"/>
  <c r="J256" i="14"/>
  <c r="H256" i="14"/>
  <c r="G256" i="14"/>
  <c r="K255" i="14"/>
  <c r="J255" i="14"/>
  <c r="H255" i="14"/>
  <c r="G255" i="14"/>
  <c r="K254" i="14"/>
  <c r="J254" i="14"/>
  <c r="H254" i="14"/>
  <c r="G254" i="14"/>
  <c r="K253" i="14"/>
  <c r="J253" i="14"/>
  <c r="H253" i="14"/>
  <c r="G253" i="14"/>
  <c r="K252" i="14"/>
  <c r="J252" i="14"/>
  <c r="H252" i="14"/>
  <c r="G252" i="14"/>
  <c r="K251" i="14"/>
  <c r="J251" i="14"/>
  <c r="H251" i="14"/>
  <c r="N251" i="14" s="1"/>
  <c r="G251" i="14"/>
  <c r="K250" i="14"/>
  <c r="J250" i="14"/>
  <c r="H250" i="14"/>
  <c r="G250" i="14"/>
  <c r="K249" i="14"/>
  <c r="J249" i="14"/>
  <c r="H249" i="14"/>
  <c r="G249" i="14"/>
  <c r="K248" i="14"/>
  <c r="J248" i="14"/>
  <c r="H248" i="14"/>
  <c r="G248" i="14"/>
  <c r="K247" i="14"/>
  <c r="J247" i="14"/>
  <c r="H247" i="14"/>
  <c r="G247" i="14"/>
  <c r="K246" i="14"/>
  <c r="J246" i="14"/>
  <c r="H246" i="14"/>
  <c r="G246" i="14"/>
  <c r="K245" i="14"/>
  <c r="J245" i="14"/>
  <c r="H245" i="14"/>
  <c r="G245" i="14"/>
  <c r="K244" i="14"/>
  <c r="J244" i="14"/>
  <c r="H244" i="14"/>
  <c r="N244" i="14" s="1"/>
  <c r="G244" i="14"/>
  <c r="K243" i="14"/>
  <c r="J243" i="14"/>
  <c r="H243" i="14"/>
  <c r="N243" i="14" s="1"/>
  <c r="G243" i="14"/>
  <c r="K242" i="14"/>
  <c r="J242" i="14"/>
  <c r="H242" i="14"/>
  <c r="G242" i="14"/>
  <c r="K241" i="14"/>
  <c r="J241" i="14"/>
  <c r="H241" i="14"/>
  <c r="G241" i="14"/>
  <c r="K240" i="14"/>
  <c r="J240" i="14"/>
  <c r="H240" i="14"/>
  <c r="G240" i="14"/>
  <c r="K239" i="14"/>
  <c r="J239" i="14"/>
  <c r="H239" i="14"/>
  <c r="G239" i="14"/>
  <c r="K238" i="14"/>
  <c r="J238" i="14"/>
  <c r="H238" i="14"/>
  <c r="G238" i="14"/>
  <c r="K237" i="14"/>
  <c r="J237" i="14"/>
  <c r="H237" i="14"/>
  <c r="G237" i="14"/>
  <c r="K236" i="14"/>
  <c r="J236" i="14"/>
  <c r="H236" i="14"/>
  <c r="G236" i="14"/>
  <c r="K235" i="14"/>
  <c r="J235" i="14"/>
  <c r="H235" i="14"/>
  <c r="G235" i="14"/>
  <c r="K234" i="14"/>
  <c r="J234" i="14"/>
  <c r="H234" i="14"/>
  <c r="G234" i="14"/>
  <c r="K233" i="14"/>
  <c r="J233" i="14"/>
  <c r="H233" i="14"/>
  <c r="G233" i="14"/>
  <c r="K232" i="14"/>
  <c r="J232" i="14"/>
  <c r="H232" i="14"/>
  <c r="G232" i="14"/>
  <c r="K231" i="14"/>
  <c r="J231" i="14"/>
  <c r="H231" i="14"/>
  <c r="G231" i="14"/>
  <c r="K230" i="14"/>
  <c r="J230" i="14"/>
  <c r="H230" i="14"/>
  <c r="G230" i="14"/>
  <c r="K229" i="14"/>
  <c r="J229" i="14"/>
  <c r="H229" i="14"/>
  <c r="G229" i="14"/>
  <c r="K228" i="14"/>
  <c r="J228" i="14"/>
  <c r="H228" i="14"/>
  <c r="G228" i="14"/>
  <c r="K227" i="14"/>
  <c r="J227" i="14"/>
  <c r="H227" i="14"/>
  <c r="G227" i="14"/>
  <c r="K226" i="14"/>
  <c r="J226" i="14"/>
  <c r="H226" i="14"/>
  <c r="G226" i="14"/>
  <c r="K225" i="14"/>
  <c r="J225" i="14"/>
  <c r="H225" i="14"/>
  <c r="G225" i="14"/>
  <c r="K224" i="14"/>
  <c r="J224" i="14"/>
  <c r="H224" i="14"/>
  <c r="G224" i="14"/>
  <c r="K223" i="14"/>
  <c r="J223" i="14"/>
  <c r="H223" i="14"/>
  <c r="G223" i="14"/>
  <c r="K222" i="14"/>
  <c r="J222" i="14"/>
  <c r="H222" i="14"/>
  <c r="G222" i="14"/>
  <c r="K221" i="14"/>
  <c r="J221" i="14"/>
  <c r="H221" i="14"/>
  <c r="G221" i="14"/>
  <c r="K220" i="14"/>
  <c r="J220" i="14"/>
  <c r="H220" i="14"/>
  <c r="G220" i="14"/>
  <c r="K219" i="14"/>
  <c r="J219" i="14"/>
  <c r="H219" i="14"/>
  <c r="G219" i="14"/>
  <c r="K218" i="14"/>
  <c r="J218" i="14"/>
  <c r="H218" i="14"/>
  <c r="G218" i="14"/>
  <c r="K217" i="14"/>
  <c r="J217" i="14"/>
  <c r="H217" i="14"/>
  <c r="G217" i="14"/>
  <c r="K216" i="14"/>
  <c r="J216" i="14"/>
  <c r="H216" i="14"/>
  <c r="N216" i="14" s="1"/>
  <c r="G216" i="14"/>
  <c r="K215" i="14"/>
  <c r="J215" i="14"/>
  <c r="H215" i="14"/>
  <c r="G215" i="14"/>
  <c r="K214" i="14"/>
  <c r="J214" i="14"/>
  <c r="H214" i="14"/>
  <c r="G214" i="14"/>
  <c r="K213" i="14"/>
  <c r="J213" i="14"/>
  <c r="H213" i="14"/>
  <c r="G213" i="14"/>
  <c r="K212" i="14"/>
  <c r="J212" i="14"/>
  <c r="H212" i="14"/>
  <c r="N212" i="14" s="1"/>
  <c r="G212" i="14"/>
  <c r="K211" i="14"/>
  <c r="J211" i="14"/>
  <c r="H211" i="14"/>
  <c r="G211" i="14"/>
  <c r="K210" i="14"/>
  <c r="J210" i="14"/>
  <c r="H210" i="14"/>
  <c r="G210" i="14"/>
  <c r="K209" i="14"/>
  <c r="J209" i="14"/>
  <c r="H209" i="14"/>
  <c r="G209" i="14"/>
  <c r="K208" i="14"/>
  <c r="J208" i="14"/>
  <c r="H208" i="14"/>
  <c r="G208" i="14"/>
  <c r="K207" i="14"/>
  <c r="J207" i="14"/>
  <c r="H207" i="14"/>
  <c r="G207" i="14"/>
  <c r="K206" i="14"/>
  <c r="J206" i="14"/>
  <c r="H206" i="14"/>
  <c r="G206" i="14"/>
  <c r="K205" i="14"/>
  <c r="J205" i="14"/>
  <c r="H205" i="14"/>
  <c r="G205" i="14"/>
  <c r="K204" i="14"/>
  <c r="J204" i="14"/>
  <c r="H204" i="14"/>
  <c r="N204" i="14" s="1"/>
  <c r="G204" i="14"/>
  <c r="K203" i="14"/>
  <c r="J203" i="14"/>
  <c r="H203" i="14"/>
  <c r="G203" i="14"/>
  <c r="K202" i="14"/>
  <c r="J202" i="14"/>
  <c r="H202" i="14"/>
  <c r="G202" i="14"/>
  <c r="K201" i="14"/>
  <c r="J201" i="14"/>
  <c r="H201" i="14"/>
  <c r="G201" i="14"/>
  <c r="K200" i="14"/>
  <c r="J200" i="14"/>
  <c r="H200" i="14"/>
  <c r="G200" i="14"/>
  <c r="K199" i="14"/>
  <c r="J199" i="14"/>
  <c r="H199" i="14"/>
  <c r="G199" i="14"/>
  <c r="K198" i="14"/>
  <c r="J198" i="14"/>
  <c r="H198" i="14"/>
  <c r="G198" i="14"/>
  <c r="K197" i="14"/>
  <c r="J197" i="14"/>
  <c r="H197" i="14"/>
  <c r="G197" i="14"/>
  <c r="K196" i="14"/>
  <c r="J196" i="14"/>
  <c r="H196" i="14"/>
  <c r="G196" i="14"/>
  <c r="K195" i="14"/>
  <c r="J195" i="14"/>
  <c r="H195" i="14"/>
  <c r="G195" i="14"/>
  <c r="K194" i="14"/>
  <c r="J194" i="14"/>
  <c r="H194" i="14"/>
  <c r="G194" i="14"/>
  <c r="K193" i="14"/>
  <c r="J193" i="14"/>
  <c r="H193" i="14"/>
  <c r="G193" i="14"/>
  <c r="K192" i="14"/>
  <c r="J192" i="14"/>
  <c r="H192" i="14"/>
  <c r="G192" i="14"/>
  <c r="K191" i="14"/>
  <c r="J191" i="14"/>
  <c r="H191" i="14"/>
  <c r="G191" i="14"/>
  <c r="K190" i="14"/>
  <c r="J190" i="14"/>
  <c r="H190" i="14"/>
  <c r="G190" i="14"/>
  <c r="K189" i="14"/>
  <c r="J189" i="14"/>
  <c r="H189" i="14"/>
  <c r="G189" i="14"/>
  <c r="K188" i="14"/>
  <c r="J188" i="14"/>
  <c r="H188" i="14"/>
  <c r="G188" i="14"/>
  <c r="K187" i="14"/>
  <c r="J187" i="14"/>
  <c r="H187" i="14"/>
  <c r="G187" i="14"/>
  <c r="K186" i="14"/>
  <c r="J186" i="14"/>
  <c r="H186" i="14"/>
  <c r="G186" i="14"/>
  <c r="K185" i="14"/>
  <c r="J185" i="14"/>
  <c r="H185" i="14"/>
  <c r="G185" i="14"/>
  <c r="K184" i="14"/>
  <c r="J184" i="14"/>
  <c r="H184" i="14"/>
  <c r="G184" i="14"/>
  <c r="K183" i="14"/>
  <c r="J183" i="14"/>
  <c r="H183" i="14"/>
  <c r="G183" i="14"/>
  <c r="K182" i="14"/>
  <c r="J182" i="14"/>
  <c r="H182" i="14"/>
  <c r="G182" i="14"/>
  <c r="K181" i="14"/>
  <c r="J181" i="14"/>
  <c r="H181" i="14"/>
  <c r="G181" i="14"/>
  <c r="K180" i="14"/>
  <c r="J180" i="14"/>
  <c r="H180" i="14"/>
  <c r="G180" i="14"/>
  <c r="K179" i="14"/>
  <c r="J179" i="14"/>
  <c r="H179" i="14"/>
  <c r="G179" i="14"/>
  <c r="K178" i="14"/>
  <c r="J178" i="14"/>
  <c r="H178" i="14"/>
  <c r="G178" i="14"/>
  <c r="K177" i="14"/>
  <c r="J177" i="14"/>
  <c r="H177" i="14"/>
  <c r="G177" i="14"/>
  <c r="K176" i="14"/>
  <c r="J176" i="14"/>
  <c r="H176" i="14"/>
  <c r="G176" i="14"/>
  <c r="K175" i="14"/>
  <c r="J175" i="14"/>
  <c r="H175" i="14"/>
  <c r="G175" i="14"/>
  <c r="K174" i="14"/>
  <c r="J174" i="14"/>
  <c r="H174" i="14"/>
  <c r="G174" i="14"/>
  <c r="K173" i="14"/>
  <c r="J173" i="14"/>
  <c r="H173" i="14"/>
  <c r="G173" i="14"/>
  <c r="K172" i="14"/>
  <c r="J172" i="14"/>
  <c r="H172" i="14"/>
  <c r="G172" i="14"/>
  <c r="K171" i="14"/>
  <c r="J171" i="14"/>
  <c r="H171" i="14"/>
  <c r="G171" i="14"/>
  <c r="K170" i="14"/>
  <c r="J170" i="14"/>
  <c r="H170" i="14"/>
  <c r="G170" i="14"/>
  <c r="K169" i="14"/>
  <c r="J169" i="14"/>
  <c r="H169" i="14"/>
  <c r="G169" i="14"/>
  <c r="K168" i="14"/>
  <c r="J168" i="14"/>
  <c r="H168" i="14"/>
  <c r="G168" i="14"/>
  <c r="K167" i="14"/>
  <c r="J167" i="14"/>
  <c r="H167" i="14"/>
  <c r="G167" i="14"/>
  <c r="K166" i="14"/>
  <c r="J166" i="14"/>
  <c r="H166" i="14"/>
  <c r="G166" i="14"/>
  <c r="K165" i="14"/>
  <c r="J165" i="14"/>
  <c r="H165" i="14"/>
  <c r="G165" i="14"/>
  <c r="K164" i="14"/>
  <c r="J164" i="14"/>
  <c r="H164" i="14"/>
  <c r="G164" i="14"/>
  <c r="K163" i="14"/>
  <c r="J163" i="14"/>
  <c r="H163" i="14"/>
  <c r="G163" i="14"/>
  <c r="K162" i="14"/>
  <c r="J162" i="14"/>
  <c r="H162" i="14"/>
  <c r="G162" i="14"/>
  <c r="K161" i="14"/>
  <c r="J161" i="14"/>
  <c r="H161" i="14"/>
  <c r="G161" i="14"/>
  <c r="K160" i="14"/>
  <c r="J160" i="14"/>
  <c r="H160" i="14"/>
  <c r="G160" i="14"/>
  <c r="K159" i="14"/>
  <c r="J159" i="14"/>
  <c r="H159" i="14"/>
  <c r="G159" i="14"/>
  <c r="K158" i="14"/>
  <c r="J158" i="14"/>
  <c r="H158" i="14"/>
  <c r="G158" i="14"/>
  <c r="K157" i="14"/>
  <c r="J157" i="14"/>
  <c r="H157" i="14"/>
  <c r="G157" i="14"/>
  <c r="K156" i="14"/>
  <c r="J156" i="14"/>
  <c r="H156" i="14"/>
  <c r="G156" i="14"/>
  <c r="K155" i="14"/>
  <c r="J155" i="14"/>
  <c r="H155" i="14"/>
  <c r="G155" i="14"/>
  <c r="K154" i="14"/>
  <c r="J154" i="14"/>
  <c r="H154" i="14"/>
  <c r="G154" i="14"/>
  <c r="K153" i="14"/>
  <c r="J153" i="14"/>
  <c r="H153" i="14"/>
  <c r="G153" i="14"/>
  <c r="K152" i="14"/>
  <c r="J152" i="14"/>
  <c r="H152" i="14"/>
  <c r="G152" i="14"/>
  <c r="K151" i="14"/>
  <c r="J151" i="14"/>
  <c r="H151" i="14"/>
  <c r="G151" i="14"/>
  <c r="K150" i="14"/>
  <c r="J150" i="14"/>
  <c r="H150" i="14"/>
  <c r="G150" i="14"/>
  <c r="K149" i="14"/>
  <c r="J149" i="14"/>
  <c r="H149" i="14"/>
  <c r="G149" i="14"/>
  <c r="K148" i="14"/>
  <c r="J148" i="14"/>
  <c r="H148" i="14"/>
  <c r="G148" i="14"/>
  <c r="K147" i="14"/>
  <c r="J147" i="14"/>
  <c r="H147" i="14"/>
  <c r="G147" i="14"/>
  <c r="K146" i="14"/>
  <c r="J146" i="14"/>
  <c r="H146" i="14"/>
  <c r="G146" i="14"/>
  <c r="K145" i="14"/>
  <c r="J145" i="14"/>
  <c r="H145" i="14"/>
  <c r="G145" i="14"/>
  <c r="K144" i="14"/>
  <c r="J144" i="14"/>
  <c r="H144" i="14"/>
  <c r="G144" i="14"/>
  <c r="K143" i="14"/>
  <c r="J143" i="14"/>
  <c r="H143" i="14"/>
  <c r="G143" i="14"/>
  <c r="K142" i="14"/>
  <c r="J142" i="14"/>
  <c r="H142" i="14"/>
  <c r="G142" i="14"/>
  <c r="K141" i="14"/>
  <c r="J141" i="14"/>
  <c r="H141" i="14"/>
  <c r="G141" i="14"/>
  <c r="K140" i="14"/>
  <c r="J140" i="14"/>
  <c r="H140" i="14"/>
  <c r="G140" i="14"/>
  <c r="K139" i="14"/>
  <c r="J139" i="14"/>
  <c r="H139" i="14"/>
  <c r="G139" i="14"/>
  <c r="K138" i="14"/>
  <c r="J138" i="14"/>
  <c r="H138" i="14"/>
  <c r="G138" i="14"/>
  <c r="K137" i="14"/>
  <c r="J137" i="14"/>
  <c r="H137" i="14"/>
  <c r="G137" i="14"/>
  <c r="K136" i="14"/>
  <c r="J136" i="14"/>
  <c r="H136" i="14"/>
  <c r="G136" i="14"/>
  <c r="K135" i="14"/>
  <c r="J135" i="14"/>
  <c r="H135" i="14"/>
  <c r="G135" i="14"/>
  <c r="K134" i="14"/>
  <c r="J134" i="14"/>
  <c r="H134" i="14"/>
  <c r="G134" i="14"/>
  <c r="K133" i="14"/>
  <c r="J133" i="14"/>
  <c r="H133" i="14"/>
  <c r="G133" i="14"/>
  <c r="K132" i="14"/>
  <c r="J132" i="14"/>
  <c r="H132" i="14"/>
  <c r="G132" i="14"/>
  <c r="K131" i="14"/>
  <c r="J131" i="14"/>
  <c r="H131" i="14"/>
  <c r="G131" i="14"/>
  <c r="K130" i="14"/>
  <c r="J130" i="14"/>
  <c r="H130" i="14"/>
  <c r="G130" i="14"/>
  <c r="K129" i="14"/>
  <c r="J129" i="14"/>
  <c r="H129" i="14"/>
  <c r="G129" i="14"/>
  <c r="K128" i="14"/>
  <c r="J128" i="14"/>
  <c r="H128" i="14"/>
  <c r="G128" i="14"/>
  <c r="K127" i="14"/>
  <c r="J127" i="14"/>
  <c r="H127" i="14"/>
  <c r="G127" i="14"/>
  <c r="K126" i="14"/>
  <c r="J126" i="14"/>
  <c r="H126" i="14"/>
  <c r="G126" i="14"/>
  <c r="K125" i="14"/>
  <c r="J125" i="14"/>
  <c r="H125" i="14"/>
  <c r="G125" i="14"/>
  <c r="K124" i="14"/>
  <c r="J124" i="14"/>
  <c r="H124" i="14"/>
  <c r="G124" i="14"/>
  <c r="K123" i="14"/>
  <c r="J123" i="14"/>
  <c r="H123" i="14"/>
  <c r="G123" i="14"/>
  <c r="K122" i="14"/>
  <c r="J122" i="14"/>
  <c r="H122" i="14"/>
  <c r="G122" i="14"/>
  <c r="K121" i="14"/>
  <c r="J121" i="14"/>
  <c r="H121" i="14"/>
  <c r="N121" i="14" s="1"/>
  <c r="G121" i="14"/>
  <c r="K120" i="14"/>
  <c r="J120" i="14"/>
  <c r="H120" i="14"/>
  <c r="G120" i="14"/>
  <c r="K119" i="14"/>
  <c r="J119" i="14"/>
  <c r="H119" i="14"/>
  <c r="G119" i="14"/>
  <c r="K118" i="14"/>
  <c r="J118" i="14"/>
  <c r="H118" i="14"/>
  <c r="G118" i="14"/>
  <c r="K117" i="14"/>
  <c r="J117" i="14"/>
  <c r="H117" i="14"/>
  <c r="G117" i="14"/>
  <c r="K116" i="14"/>
  <c r="J116" i="14"/>
  <c r="H116" i="14"/>
  <c r="G116" i="14"/>
  <c r="K115" i="14"/>
  <c r="J115" i="14"/>
  <c r="H115" i="14"/>
  <c r="G115" i="14"/>
  <c r="K114" i="14"/>
  <c r="J114" i="14"/>
  <c r="H114" i="14"/>
  <c r="G114" i="14"/>
  <c r="K113" i="14"/>
  <c r="J113" i="14"/>
  <c r="H113" i="14"/>
  <c r="G113" i="14"/>
  <c r="K112" i="14"/>
  <c r="J112" i="14"/>
  <c r="H112" i="14"/>
  <c r="G112" i="14"/>
  <c r="K111" i="14"/>
  <c r="J111" i="14"/>
  <c r="H111" i="14"/>
  <c r="G111" i="14"/>
  <c r="K110" i="14"/>
  <c r="J110" i="14"/>
  <c r="H110" i="14"/>
  <c r="G110" i="14"/>
  <c r="K109" i="14"/>
  <c r="J109" i="14"/>
  <c r="H109" i="14"/>
  <c r="G109" i="14"/>
  <c r="K108" i="14"/>
  <c r="J108" i="14"/>
  <c r="H108" i="14"/>
  <c r="G108" i="14"/>
  <c r="K107" i="14"/>
  <c r="J107" i="14"/>
  <c r="H107" i="14"/>
  <c r="G107" i="14"/>
  <c r="K106" i="14"/>
  <c r="J106" i="14"/>
  <c r="H106" i="14"/>
  <c r="G106" i="14"/>
  <c r="K105" i="14"/>
  <c r="J105" i="14"/>
  <c r="H105" i="14"/>
  <c r="G105" i="14"/>
  <c r="K104" i="14"/>
  <c r="J104" i="14"/>
  <c r="H104" i="14"/>
  <c r="G104" i="14"/>
  <c r="K103" i="14"/>
  <c r="J103" i="14"/>
  <c r="H103" i="14"/>
  <c r="G103" i="14"/>
  <c r="K102" i="14"/>
  <c r="J102" i="14"/>
  <c r="H102" i="14"/>
  <c r="G102" i="14"/>
  <c r="K101" i="14"/>
  <c r="J101" i="14"/>
  <c r="H101" i="14"/>
  <c r="G101" i="14"/>
  <c r="K100" i="14"/>
  <c r="J100" i="14"/>
  <c r="H100" i="14"/>
  <c r="G100" i="14"/>
  <c r="K99" i="14"/>
  <c r="J99" i="14"/>
  <c r="H99" i="14"/>
  <c r="G99" i="14"/>
  <c r="K98" i="14"/>
  <c r="J98" i="14"/>
  <c r="H98" i="14"/>
  <c r="G98" i="14"/>
  <c r="K97" i="14"/>
  <c r="J97" i="14"/>
  <c r="H97" i="14"/>
  <c r="N97" i="14" s="1"/>
  <c r="G97" i="14"/>
  <c r="K96" i="14"/>
  <c r="J96" i="14"/>
  <c r="H96" i="14"/>
  <c r="G96" i="14"/>
  <c r="K95" i="14"/>
  <c r="J95" i="14"/>
  <c r="H95" i="14"/>
  <c r="G95" i="14"/>
  <c r="K94" i="14"/>
  <c r="J94" i="14"/>
  <c r="H94" i="14"/>
  <c r="G94" i="14"/>
  <c r="K93" i="14"/>
  <c r="J93" i="14"/>
  <c r="H93" i="14"/>
  <c r="G93" i="14"/>
  <c r="K92" i="14"/>
  <c r="J92" i="14"/>
  <c r="H92" i="14"/>
  <c r="N92" i="14" s="1"/>
  <c r="G92" i="14"/>
  <c r="K91" i="14"/>
  <c r="J91" i="14"/>
  <c r="H91" i="14"/>
  <c r="G91" i="14"/>
  <c r="K90" i="14"/>
  <c r="J90" i="14"/>
  <c r="H90" i="14"/>
  <c r="G90" i="14"/>
  <c r="K89" i="14"/>
  <c r="J89" i="14"/>
  <c r="H89" i="14"/>
  <c r="G89" i="14"/>
  <c r="K88" i="14"/>
  <c r="J88" i="14"/>
  <c r="H88" i="14"/>
  <c r="G88" i="14"/>
  <c r="K87" i="14"/>
  <c r="J87" i="14"/>
  <c r="H87" i="14"/>
  <c r="G87" i="14"/>
  <c r="K86" i="14"/>
  <c r="J86" i="14"/>
  <c r="H86" i="14"/>
  <c r="G86" i="14"/>
  <c r="K85" i="14"/>
  <c r="J85" i="14"/>
  <c r="H85" i="14"/>
  <c r="G85" i="14"/>
  <c r="K84" i="14"/>
  <c r="J84" i="14"/>
  <c r="H84" i="14"/>
  <c r="G84" i="14"/>
  <c r="K83" i="14"/>
  <c r="J83" i="14"/>
  <c r="H83" i="14"/>
  <c r="G83" i="14"/>
  <c r="K82" i="14"/>
  <c r="J82" i="14"/>
  <c r="H82" i="14"/>
  <c r="G82" i="14"/>
  <c r="K81" i="14"/>
  <c r="J81" i="14"/>
  <c r="H81" i="14"/>
  <c r="G81" i="14"/>
  <c r="K80" i="14"/>
  <c r="J80" i="14"/>
  <c r="H80" i="14"/>
  <c r="G80" i="14"/>
  <c r="K79" i="14"/>
  <c r="J79" i="14"/>
  <c r="H79" i="14"/>
  <c r="G79" i="14"/>
  <c r="K78" i="14"/>
  <c r="J78" i="14"/>
  <c r="H78" i="14"/>
  <c r="G78" i="14"/>
  <c r="K77" i="14"/>
  <c r="J77" i="14"/>
  <c r="H77" i="14"/>
  <c r="G77" i="14"/>
  <c r="K76" i="14"/>
  <c r="J76" i="14"/>
  <c r="H76" i="14"/>
  <c r="G76" i="14"/>
  <c r="K75" i="14"/>
  <c r="J75" i="14"/>
  <c r="H75" i="14"/>
  <c r="G75" i="14"/>
  <c r="K74" i="14"/>
  <c r="J74" i="14"/>
  <c r="H74" i="14"/>
  <c r="G74" i="14"/>
  <c r="K73" i="14"/>
  <c r="J73" i="14"/>
  <c r="H73" i="14"/>
  <c r="G73" i="14"/>
  <c r="K72" i="14"/>
  <c r="J72" i="14"/>
  <c r="H72" i="14"/>
  <c r="G72" i="14"/>
  <c r="K71" i="14"/>
  <c r="J71" i="14"/>
  <c r="H71" i="14"/>
  <c r="G71" i="14"/>
  <c r="K70" i="14"/>
  <c r="J70" i="14"/>
  <c r="H70" i="14"/>
  <c r="N70" i="14" s="1"/>
  <c r="G70" i="14"/>
  <c r="K69" i="14"/>
  <c r="J69" i="14"/>
  <c r="H69" i="14"/>
  <c r="G69" i="14"/>
  <c r="K68" i="14"/>
  <c r="J68" i="14"/>
  <c r="H68" i="14"/>
  <c r="G68" i="14"/>
  <c r="K67" i="14"/>
  <c r="J67" i="14"/>
  <c r="H67" i="14"/>
  <c r="G67" i="14"/>
  <c r="K66" i="14"/>
  <c r="J66" i="14"/>
  <c r="H66" i="14"/>
  <c r="G66" i="14"/>
  <c r="K65" i="14"/>
  <c r="J65" i="14"/>
  <c r="H65" i="14"/>
  <c r="G65" i="14"/>
  <c r="K64" i="14"/>
  <c r="J64" i="14"/>
  <c r="H64" i="14"/>
  <c r="G64" i="14"/>
  <c r="K63" i="14"/>
  <c r="J63" i="14"/>
  <c r="H63" i="14"/>
  <c r="G63" i="14"/>
  <c r="K62" i="14"/>
  <c r="J62" i="14"/>
  <c r="H62" i="14"/>
  <c r="G62" i="14"/>
  <c r="K61" i="14"/>
  <c r="J61" i="14"/>
  <c r="H61" i="14"/>
  <c r="G61" i="14"/>
  <c r="K60" i="14"/>
  <c r="J60" i="14"/>
  <c r="H60" i="14"/>
  <c r="G60" i="14"/>
  <c r="N100" i="14" l="1"/>
  <c r="N108" i="14"/>
  <c r="N116" i="14"/>
  <c r="N124" i="14"/>
  <c r="N132" i="14"/>
  <c r="N172" i="14"/>
  <c r="N184" i="14"/>
  <c r="N63" i="14"/>
  <c r="N65" i="14"/>
  <c r="N67" i="14"/>
  <c r="N73" i="14"/>
  <c r="N75" i="14"/>
  <c r="N81" i="14"/>
  <c r="N83" i="14"/>
  <c r="N89" i="14"/>
  <c r="N129" i="14"/>
  <c r="N131" i="14"/>
  <c r="I287" i="14"/>
  <c r="I309" i="14"/>
  <c r="N319" i="14"/>
  <c r="I419" i="14"/>
  <c r="N479" i="14"/>
  <c r="N667" i="14"/>
  <c r="L61" i="14"/>
  <c r="U61" i="14" s="1"/>
  <c r="N176" i="14"/>
  <c r="N208" i="14"/>
  <c r="N110" i="14"/>
  <c r="N105" i="14"/>
  <c r="N115" i="14"/>
  <c r="N94" i="14"/>
  <c r="N68" i="14"/>
  <c r="N76" i="14"/>
  <c r="N84" i="14"/>
  <c r="N143" i="14"/>
  <c r="N159" i="14"/>
  <c r="N163" i="14"/>
  <c r="N167" i="14"/>
  <c r="N171" i="14"/>
  <c r="N187" i="14"/>
  <c r="N195" i="14"/>
  <c r="N199" i="14"/>
  <c r="N203" i="14"/>
  <c r="N236" i="14"/>
  <c r="N491" i="14"/>
  <c r="N493" i="14"/>
  <c r="N292" i="14"/>
  <c r="N304" i="14"/>
  <c r="N308" i="14"/>
  <c r="N318" i="14"/>
  <c r="N324" i="14"/>
  <c r="N326" i="14"/>
  <c r="I330" i="14"/>
  <c r="N332" i="14"/>
  <c r="I348" i="14"/>
  <c r="I352" i="14"/>
  <c r="I382" i="14"/>
  <c r="I392" i="14"/>
  <c r="I408" i="14"/>
  <c r="N581" i="14"/>
  <c r="N595" i="14"/>
  <c r="N623" i="14"/>
  <c r="N637" i="14"/>
  <c r="N653" i="14"/>
  <c r="N470" i="14"/>
  <c r="N480" i="14"/>
  <c r="N683" i="14"/>
  <c r="L742" i="14"/>
  <c r="L746" i="14"/>
  <c r="L750" i="14"/>
  <c r="L754" i="14"/>
  <c r="L758" i="14"/>
  <c r="L762" i="14"/>
  <c r="L766" i="14"/>
  <c r="L770" i="14"/>
  <c r="L774" i="14"/>
  <c r="N496" i="14"/>
  <c r="N504" i="14"/>
  <c r="I536" i="14"/>
  <c r="I552" i="14"/>
  <c r="I303" i="14"/>
  <c r="N311" i="14"/>
  <c r="I335" i="14"/>
  <c r="I343" i="14"/>
  <c r="I359" i="14"/>
  <c r="I371" i="14"/>
  <c r="I375" i="14"/>
  <c r="I387" i="14"/>
  <c r="N572" i="14"/>
  <c r="N588" i="14"/>
  <c r="N628" i="14"/>
  <c r="N636" i="14"/>
  <c r="N642" i="14"/>
  <c r="N644" i="14"/>
  <c r="N660" i="14"/>
  <c r="N477" i="14"/>
  <c r="N692" i="14"/>
  <c r="N702" i="14"/>
  <c r="N714" i="14"/>
  <c r="L741" i="14"/>
  <c r="L745" i="14"/>
  <c r="L749" i="14"/>
  <c r="L753" i="14"/>
  <c r="L757" i="14"/>
  <c r="L761" i="14"/>
  <c r="L765" i="14"/>
  <c r="L769" i="14"/>
  <c r="L773" i="14"/>
  <c r="L777" i="14"/>
  <c r="N661" i="14"/>
  <c r="N699" i="14"/>
  <c r="N126" i="14"/>
  <c r="N336" i="14"/>
  <c r="I340" i="14"/>
  <c r="N679" i="14"/>
  <c r="N707" i="14"/>
  <c r="N709" i="14"/>
  <c r="N134" i="14"/>
  <c r="N152" i="14"/>
  <c r="N305" i="14"/>
  <c r="N307" i="14"/>
  <c r="N309" i="14"/>
  <c r="I364" i="14"/>
  <c r="N475" i="14"/>
  <c r="I540" i="14"/>
  <c r="N725" i="14"/>
  <c r="N113" i="14"/>
  <c r="N240" i="14"/>
  <c r="I394" i="14"/>
  <c r="I414" i="14"/>
  <c r="N483" i="14"/>
  <c r="N78" i="14"/>
  <c r="N499" i="14"/>
  <c r="N604" i="14"/>
  <c r="N620" i="14"/>
  <c r="N141" i="14"/>
  <c r="N294" i="14"/>
  <c r="I426" i="14"/>
  <c r="N676" i="14"/>
  <c r="I363" i="14"/>
  <c r="I706" i="14"/>
  <c r="N102" i="14"/>
  <c r="N291" i="14"/>
  <c r="I289" i="14"/>
  <c r="N86" i="14"/>
  <c r="N118" i="14"/>
  <c r="N211" i="14"/>
  <c r="N219" i="14"/>
  <c r="N227" i="14"/>
  <c r="N231" i="14"/>
  <c r="N235" i="14"/>
  <c r="I274" i="14"/>
  <c r="I276" i="14"/>
  <c r="I278" i="14"/>
  <c r="I280" i="14"/>
  <c r="I282" i="14"/>
  <c r="N284" i="14"/>
  <c r="N286" i="14"/>
  <c r="N295" i="14"/>
  <c r="N333" i="14"/>
  <c r="N467" i="14"/>
  <c r="I528" i="14"/>
  <c r="I560" i="14"/>
  <c r="N597" i="14"/>
  <c r="N599" i="14"/>
  <c r="N603" i="14"/>
  <c r="N652" i="14"/>
  <c r="N666" i="14"/>
  <c r="N705" i="14"/>
  <c r="N706" i="14"/>
  <c r="N718" i="14"/>
  <c r="L743" i="14"/>
  <c r="L747" i="14"/>
  <c r="L751" i="14"/>
  <c r="L755" i="14"/>
  <c r="L759" i="14"/>
  <c r="L763" i="14"/>
  <c r="L767" i="14"/>
  <c r="L771" i="14"/>
  <c r="L775" i="14"/>
  <c r="N712" i="14"/>
  <c r="N62" i="14"/>
  <c r="N107" i="14"/>
  <c r="N180" i="14"/>
  <c r="I286" i="14"/>
  <c r="N287" i="14"/>
  <c r="I350" i="14"/>
  <c r="I532" i="14"/>
  <c r="I564" i="14"/>
  <c r="N613" i="14"/>
  <c r="N615" i="14"/>
  <c r="N619" i="14"/>
  <c r="N674" i="14"/>
  <c r="N272" i="14"/>
  <c r="N579" i="14"/>
  <c r="N734" i="14"/>
  <c r="N99" i="14"/>
  <c r="I486" i="14"/>
  <c r="I60" i="14"/>
  <c r="I269" i="14"/>
  <c r="I271" i="14"/>
  <c r="N494" i="14"/>
  <c r="I510" i="14"/>
  <c r="N515" i="14"/>
  <c r="N629" i="14"/>
  <c r="I273" i="14"/>
  <c r="I275" i="14"/>
  <c r="I281" i="14"/>
  <c r="N285" i="14"/>
  <c r="I294" i="14"/>
  <c r="N302" i="14"/>
  <c r="I311" i="14"/>
  <c r="N313" i="14"/>
  <c r="N315" i="14"/>
  <c r="I332" i="14"/>
  <c r="I380" i="14"/>
  <c r="I386" i="14"/>
  <c r="I403" i="14"/>
  <c r="I544" i="14"/>
  <c r="N596" i="14"/>
  <c r="N643" i="14"/>
  <c r="N647" i="14"/>
  <c r="N293" i="14"/>
  <c r="N697" i="14"/>
  <c r="N91" i="14"/>
  <c r="N123" i="14"/>
  <c r="N179" i="14"/>
  <c r="N248" i="14"/>
  <c r="I302" i="14"/>
  <c r="I317" i="14"/>
  <c r="N472" i="14"/>
  <c r="N612" i="14"/>
  <c r="N669" i="14"/>
  <c r="L62" i="14"/>
  <c r="U62" i="14" s="1"/>
  <c r="I64" i="14"/>
  <c r="L70" i="14"/>
  <c r="U70" i="14" s="1"/>
  <c r="I72" i="14"/>
  <c r="L78" i="14"/>
  <c r="U78" i="14" s="1"/>
  <c r="I80" i="14"/>
  <c r="L86" i="14"/>
  <c r="U86" i="14" s="1"/>
  <c r="I88" i="14"/>
  <c r="L94" i="14"/>
  <c r="U94" i="14" s="1"/>
  <c r="I96" i="14"/>
  <c r="L102" i="14"/>
  <c r="U102" i="14" s="1"/>
  <c r="I104" i="14"/>
  <c r="L110" i="14"/>
  <c r="U110" i="14" s="1"/>
  <c r="I112" i="14"/>
  <c r="L118" i="14"/>
  <c r="U118" i="14" s="1"/>
  <c r="I120" i="14"/>
  <c r="L126" i="14"/>
  <c r="U126" i="14" s="1"/>
  <c r="I128" i="14"/>
  <c r="L134" i="14"/>
  <c r="U134" i="14" s="1"/>
  <c r="I136" i="14"/>
  <c r="L143" i="14"/>
  <c r="U143" i="14" s="1"/>
  <c r="I149" i="14"/>
  <c r="L152" i="14"/>
  <c r="U152" i="14" s="1"/>
  <c r="I158" i="14"/>
  <c r="L161" i="14"/>
  <c r="U161" i="14" s="1"/>
  <c r="L163" i="14"/>
  <c r="U163" i="14" s="1"/>
  <c r="I169" i="14"/>
  <c r="L178" i="14"/>
  <c r="U178" i="14" s="1"/>
  <c r="L180" i="14"/>
  <c r="U180" i="14" s="1"/>
  <c r="I186" i="14"/>
  <c r="I188" i="14"/>
  <c r="L193" i="14"/>
  <c r="U193" i="14" s="1"/>
  <c r="L195" i="14"/>
  <c r="U195" i="14" s="1"/>
  <c r="I201" i="14"/>
  <c r="L210" i="14"/>
  <c r="U210" i="14" s="1"/>
  <c r="L212" i="14"/>
  <c r="U212" i="14" s="1"/>
  <c r="I218" i="14"/>
  <c r="I220" i="14"/>
  <c r="L225" i="14"/>
  <c r="U225" i="14" s="1"/>
  <c r="L227" i="14"/>
  <c r="U227" i="14" s="1"/>
  <c r="I233" i="14"/>
  <c r="L242" i="14"/>
  <c r="U242" i="14" s="1"/>
  <c r="L244" i="14"/>
  <c r="U244" i="14" s="1"/>
  <c r="I250" i="14"/>
  <c r="I252" i="14"/>
  <c r="L257" i="14"/>
  <c r="U257" i="14" s="1"/>
  <c r="L259" i="14"/>
  <c r="U259" i="14" s="1"/>
  <c r="L274" i="14"/>
  <c r="U274" i="14" s="1"/>
  <c r="L276" i="14"/>
  <c r="U276" i="14" s="1"/>
  <c r="L287" i="14"/>
  <c r="U287" i="14" s="1"/>
  <c r="L294" i="14"/>
  <c r="U294" i="14" s="1"/>
  <c r="N296" i="14"/>
  <c r="N300" i="14"/>
  <c r="L303" i="14"/>
  <c r="U303" i="14" s="1"/>
  <c r="L305" i="14"/>
  <c r="U305" i="14" s="1"/>
  <c r="L307" i="14"/>
  <c r="U307" i="14" s="1"/>
  <c r="L326" i="14"/>
  <c r="U326" i="14" s="1"/>
  <c r="N327" i="14"/>
  <c r="I333" i="14"/>
  <c r="L341" i="14"/>
  <c r="U341" i="14" s="1"/>
  <c r="N347" i="14"/>
  <c r="L348" i="14"/>
  <c r="U348" i="14" s="1"/>
  <c r="L350" i="14"/>
  <c r="U350" i="14" s="1"/>
  <c r="L357" i="14"/>
  <c r="U357" i="14" s="1"/>
  <c r="N368" i="14"/>
  <c r="L371" i="14"/>
  <c r="U371" i="14" s="1"/>
  <c r="L385" i="14"/>
  <c r="U385" i="14" s="1"/>
  <c r="N391" i="14"/>
  <c r="L392" i="14"/>
  <c r="U392" i="14" s="1"/>
  <c r="N396" i="14"/>
  <c r="L399" i="14"/>
  <c r="U399" i="14" s="1"/>
  <c r="L415" i="14"/>
  <c r="U415" i="14" s="1"/>
  <c r="L429" i="14"/>
  <c r="U429" i="14" s="1"/>
  <c r="I469" i="14"/>
  <c r="N476" i="14"/>
  <c r="L484" i="14"/>
  <c r="U484" i="14" s="1"/>
  <c r="L489" i="14"/>
  <c r="U489" i="14" s="1"/>
  <c r="L491" i="14"/>
  <c r="U491" i="14" s="1"/>
  <c r="L501" i="14"/>
  <c r="U501" i="14" s="1"/>
  <c r="I503" i="14"/>
  <c r="L506" i="14"/>
  <c r="U506" i="14" s="1"/>
  <c r="L508" i="14"/>
  <c r="U508" i="14" s="1"/>
  <c r="L515" i="14"/>
  <c r="U515" i="14" s="1"/>
  <c r="I517" i="14"/>
  <c r="N517" i="14"/>
  <c r="L67" i="14"/>
  <c r="U67" i="14" s="1"/>
  <c r="I69" i="14"/>
  <c r="L75" i="14"/>
  <c r="U75" i="14" s="1"/>
  <c r="I77" i="14"/>
  <c r="L83" i="14"/>
  <c r="U83" i="14" s="1"/>
  <c r="I85" i="14"/>
  <c r="L91" i="14"/>
  <c r="U91" i="14" s="1"/>
  <c r="I93" i="14"/>
  <c r="L99" i="14"/>
  <c r="U99" i="14" s="1"/>
  <c r="I101" i="14"/>
  <c r="L107" i="14"/>
  <c r="U107" i="14" s="1"/>
  <c r="I109" i="14"/>
  <c r="L115" i="14"/>
  <c r="U115" i="14" s="1"/>
  <c r="I117" i="14"/>
  <c r="L123" i="14"/>
  <c r="U123" i="14" s="1"/>
  <c r="I125" i="14"/>
  <c r="L131" i="14"/>
  <c r="U131" i="14" s="1"/>
  <c r="I133" i="14"/>
  <c r="I138" i="14"/>
  <c r="N140" i="14"/>
  <c r="L154" i="14"/>
  <c r="U154" i="14" s="1"/>
  <c r="L156" i="14"/>
  <c r="U156" i="14" s="1"/>
  <c r="I160" i="14"/>
  <c r="L165" i="14"/>
  <c r="U165" i="14" s="1"/>
  <c r="L167" i="14"/>
  <c r="U167" i="14" s="1"/>
  <c r="I173" i="14"/>
  <c r="L182" i="14"/>
  <c r="U182" i="14" s="1"/>
  <c r="L184" i="14"/>
  <c r="U184" i="14" s="1"/>
  <c r="I190" i="14"/>
  <c r="I192" i="14"/>
  <c r="L197" i="14"/>
  <c r="U197" i="14" s="1"/>
  <c r="L199" i="14"/>
  <c r="U199" i="14" s="1"/>
  <c r="I205" i="14"/>
  <c r="L214" i="14"/>
  <c r="U214" i="14" s="1"/>
  <c r="L216" i="14"/>
  <c r="U216" i="14" s="1"/>
  <c r="I222" i="14"/>
  <c r="I224" i="14"/>
  <c r="L229" i="14"/>
  <c r="U229" i="14" s="1"/>
  <c r="L231" i="14"/>
  <c r="U231" i="14" s="1"/>
  <c r="I237" i="14"/>
  <c r="L246" i="14"/>
  <c r="U246" i="14" s="1"/>
  <c r="L248" i="14"/>
  <c r="U248" i="14" s="1"/>
  <c r="I254" i="14"/>
  <c r="I256" i="14"/>
  <c r="L261" i="14"/>
  <c r="U261" i="14" s="1"/>
  <c r="L263" i="14"/>
  <c r="U263" i="14" s="1"/>
  <c r="I265" i="14"/>
  <c r="I267" i="14"/>
  <c r="L278" i="14"/>
  <c r="U278" i="14" s="1"/>
  <c r="L280" i="14"/>
  <c r="U280" i="14" s="1"/>
  <c r="L296" i="14"/>
  <c r="U296" i="14" s="1"/>
  <c r="L298" i="14"/>
  <c r="U298" i="14" s="1"/>
  <c r="L300" i="14"/>
  <c r="U300" i="14" s="1"/>
  <c r="L309" i="14"/>
  <c r="U309" i="14" s="1"/>
  <c r="L318" i="14"/>
  <c r="U318" i="14" s="1"/>
  <c r="L321" i="14"/>
  <c r="U321" i="14" s="1"/>
  <c r="I323" i="14"/>
  <c r="L333" i="14"/>
  <c r="U333" i="14" s="1"/>
  <c r="L336" i="14"/>
  <c r="U336" i="14" s="1"/>
  <c r="N340" i="14"/>
  <c r="L343" i="14"/>
  <c r="U343" i="14" s="1"/>
  <c r="I354" i="14"/>
  <c r="N356" i="14"/>
  <c r="L359" i="14"/>
  <c r="U359" i="14" s="1"/>
  <c r="N363" i="14"/>
  <c r="L364" i="14"/>
  <c r="U364" i="14" s="1"/>
  <c r="L366" i="14"/>
  <c r="U366" i="14" s="1"/>
  <c r="L373" i="14"/>
  <c r="U373" i="14" s="1"/>
  <c r="N379" i="14"/>
  <c r="L380" i="14"/>
  <c r="U380" i="14" s="1"/>
  <c r="N384" i="14"/>
  <c r="L387" i="14"/>
  <c r="U387" i="14" s="1"/>
  <c r="L394" i="14"/>
  <c r="U394" i="14" s="1"/>
  <c r="N398" i="14"/>
  <c r="L401" i="14"/>
  <c r="U401" i="14" s="1"/>
  <c r="N407" i="14"/>
  <c r="L408" i="14"/>
  <c r="U408" i="14" s="1"/>
  <c r="L410" i="14"/>
  <c r="U410" i="14" s="1"/>
  <c r="L417" i="14"/>
  <c r="U417" i="14" s="1"/>
  <c r="N423" i="14"/>
  <c r="L424" i="14"/>
  <c r="U424" i="14" s="1"/>
  <c r="L431" i="14"/>
  <c r="U431" i="14" s="1"/>
  <c r="L433" i="14"/>
  <c r="U433" i="14" s="1"/>
  <c r="L435" i="14"/>
  <c r="U435" i="14" s="1"/>
  <c r="L437" i="14"/>
  <c r="U437" i="14" s="1"/>
  <c r="L439" i="14"/>
  <c r="U439" i="14" s="1"/>
  <c r="L441" i="14"/>
  <c r="U441" i="14" s="1"/>
  <c r="L443" i="14"/>
  <c r="U443" i="14" s="1"/>
  <c r="L445" i="14"/>
  <c r="U445" i="14" s="1"/>
  <c r="L447" i="14"/>
  <c r="U447" i="14" s="1"/>
  <c r="L449" i="14"/>
  <c r="U449" i="14" s="1"/>
  <c r="L451" i="14"/>
  <c r="U451" i="14" s="1"/>
  <c r="L453" i="14"/>
  <c r="U453" i="14" s="1"/>
  <c r="L455" i="14"/>
  <c r="U455" i="14" s="1"/>
  <c r="L457" i="14"/>
  <c r="U457" i="14" s="1"/>
  <c r="L459" i="14"/>
  <c r="U459" i="14" s="1"/>
  <c r="L461" i="14"/>
  <c r="U461" i="14" s="1"/>
  <c r="L463" i="14"/>
  <c r="U463" i="14" s="1"/>
  <c r="L465" i="14"/>
  <c r="U465" i="14" s="1"/>
  <c r="L467" i="14"/>
  <c r="U467" i="14" s="1"/>
  <c r="L472" i="14"/>
  <c r="U472" i="14" s="1"/>
  <c r="L479" i="14"/>
  <c r="U479" i="14" s="1"/>
  <c r="L486" i="14"/>
  <c r="U486" i="14" s="1"/>
  <c r="I488" i="14"/>
  <c r="L493" i="14"/>
  <c r="U493" i="14" s="1"/>
  <c r="L496" i="14"/>
  <c r="U496" i="14" s="1"/>
  <c r="N500" i="14"/>
  <c r="L510" i="14"/>
  <c r="U510" i="14" s="1"/>
  <c r="I512" i="14"/>
  <c r="N512" i="14"/>
  <c r="N514" i="14"/>
  <c r="N519" i="14"/>
  <c r="L64" i="14"/>
  <c r="U64" i="14" s="1"/>
  <c r="I66" i="14"/>
  <c r="L72" i="14"/>
  <c r="I74" i="14"/>
  <c r="L80" i="14"/>
  <c r="U80" i="14" s="1"/>
  <c r="I82" i="14"/>
  <c r="L88" i="14"/>
  <c r="U88" i="14" s="1"/>
  <c r="I90" i="14"/>
  <c r="L96" i="14"/>
  <c r="U96" i="14" s="1"/>
  <c r="I98" i="14"/>
  <c r="L104" i="14"/>
  <c r="I106" i="14"/>
  <c r="L112" i="14"/>
  <c r="U112" i="14" s="1"/>
  <c r="I114" i="14"/>
  <c r="L120" i="14"/>
  <c r="U120" i="14" s="1"/>
  <c r="I122" i="14"/>
  <c r="L128" i="14"/>
  <c r="U128" i="14" s="1"/>
  <c r="I130" i="14"/>
  <c r="L136" i="14"/>
  <c r="U136" i="14" s="1"/>
  <c r="I142" i="14"/>
  <c r="L145" i="14"/>
  <c r="U145" i="14" s="1"/>
  <c r="L147" i="14"/>
  <c r="U147" i="14" s="1"/>
  <c r="L149" i="14"/>
  <c r="U149" i="14" s="1"/>
  <c r="L158" i="14"/>
  <c r="U158" i="14" s="1"/>
  <c r="I162" i="14"/>
  <c r="I164" i="14"/>
  <c r="L169" i="14"/>
  <c r="U169" i="14" s="1"/>
  <c r="L171" i="14"/>
  <c r="U171" i="14" s="1"/>
  <c r="N175" i="14"/>
  <c r="I177" i="14"/>
  <c r="L186" i="14"/>
  <c r="U186" i="14" s="1"/>
  <c r="L188" i="14"/>
  <c r="U188" i="14" s="1"/>
  <c r="I194" i="14"/>
  <c r="I196" i="14"/>
  <c r="L201" i="14"/>
  <c r="U201" i="14" s="1"/>
  <c r="L203" i="14"/>
  <c r="U203" i="14" s="1"/>
  <c r="N207" i="14"/>
  <c r="I209" i="14"/>
  <c r="L218" i="14"/>
  <c r="U218" i="14" s="1"/>
  <c r="L220" i="14"/>
  <c r="U220" i="14" s="1"/>
  <c r="I226" i="14"/>
  <c r="I228" i="14"/>
  <c r="L233" i="14"/>
  <c r="U233" i="14" s="1"/>
  <c r="L235" i="14"/>
  <c r="U235" i="14" s="1"/>
  <c r="N239" i="14"/>
  <c r="I241" i="14"/>
  <c r="L250" i="14"/>
  <c r="U250" i="14" s="1"/>
  <c r="L252" i="14"/>
  <c r="U252" i="14" s="1"/>
  <c r="I258" i="14"/>
  <c r="I260" i="14"/>
  <c r="L265" i="14"/>
  <c r="U265" i="14" s="1"/>
  <c r="L267" i="14"/>
  <c r="U267" i="14" s="1"/>
  <c r="N276" i="14"/>
  <c r="L282" i="14"/>
  <c r="U282" i="14" s="1"/>
  <c r="L284" i="14"/>
  <c r="U284" i="14" s="1"/>
  <c r="L289" i="14"/>
  <c r="U289" i="14" s="1"/>
  <c r="I320" i="14"/>
  <c r="L323" i="14"/>
  <c r="U323" i="14" s="1"/>
  <c r="I325" i="14"/>
  <c r="L338" i="14"/>
  <c r="U338" i="14" s="1"/>
  <c r="N342" i="14"/>
  <c r="L345" i="14"/>
  <c r="U345" i="14" s="1"/>
  <c r="I347" i="14"/>
  <c r="N351" i="14"/>
  <c r="L352" i="14"/>
  <c r="U352" i="14" s="1"/>
  <c r="L354" i="14"/>
  <c r="U354" i="14" s="1"/>
  <c r="L361" i="14"/>
  <c r="U361" i="14" s="1"/>
  <c r="I368" i="14"/>
  <c r="N372" i="14"/>
  <c r="L375" i="14"/>
  <c r="U375" i="14" s="1"/>
  <c r="L382" i="14"/>
  <c r="U382" i="14" s="1"/>
  <c r="L389" i="14"/>
  <c r="U389" i="14" s="1"/>
  <c r="I391" i="14"/>
  <c r="I396" i="14"/>
  <c r="L403" i="14"/>
  <c r="U403" i="14" s="1"/>
  <c r="I412" i="14"/>
  <c r="L419" i="14"/>
  <c r="U419" i="14" s="1"/>
  <c r="L426" i="14"/>
  <c r="U426" i="14" s="1"/>
  <c r="L469" i="14"/>
  <c r="U469" i="14" s="1"/>
  <c r="I471" i="14"/>
  <c r="L474" i="14"/>
  <c r="U474" i="14" s="1"/>
  <c r="I476" i="14"/>
  <c r="I485" i="14"/>
  <c r="N492" i="14"/>
  <c r="I495" i="14"/>
  <c r="L498" i="14"/>
  <c r="U498" i="14" s="1"/>
  <c r="L503" i="14"/>
  <c r="U503" i="14" s="1"/>
  <c r="N505" i="14"/>
  <c r="I509" i="14"/>
  <c r="L517" i="14"/>
  <c r="U517" i="14" s="1"/>
  <c r="I61" i="14"/>
  <c r="L69" i="14"/>
  <c r="U69" i="14" s="1"/>
  <c r="I71" i="14"/>
  <c r="L77" i="14"/>
  <c r="U77" i="14" s="1"/>
  <c r="I79" i="14"/>
  <c r="L85" i="14"/>
  <c r="I87" i="14"/>
  <c r="L93" i="14"/>
  <c r="U93" i="14" s="1"/>
  <c r="I95" i="14"/>
  <c r="L101" i="14"/>
  <c r="U101" i="14" s="1"/>
  <c r="I103" i="14"/>
  <c r="L109" i="14"/>
  <c r="U109" i="14" s="1"/>
  <c r="I111" i="14"/>
  <c r="L117" i="14"/>
  <c r="U117" i="14" s="1"/>
  <c r="I119" i="14"/>
  <c r="L125" i="14"/>
  <c r="U125" i="14" s="1"/>
  <c r="I127" i="14"/>
  <c r="L133" i="14"/>
  <c r="U133" i="14" s="1"/>
  <c r="I135" i="14"/>
  <c r="L138" i="14"/>
  <c r="U138" i="14" s="1"/>
  <c r="L140" i="14"/>
  <c r="U140" i="14" s="1"/>
  <c r="I144" i="14"/>
  <c r="L151" i="14"/>
  <c r="U151" i="14" s="1"/>
  <c r="I157" i="14"/>
  <c r="L160" i="14"/>
  <c r="U160" i="14" s="1"/>
  <c r="I166" i="14"/>
  <c r="I168" i="14"/>
  <c r="L173" i="14"/>
  <c r="U173" i="14" s="1"/>
  <c r="L175" i="14"/>
  <c r="U175" i="14" s="1"/>
  <c r="I181" i="14"/>
  <c r="L190" i="14"/>
  <c r="U190" i="14" s="1"/>
  <c r="L192" i="14"/>
  <c r="U192" i="14" s="1"/>
  <c r="I198" i="14"/>
  <c r="I200" i="14"/>
  <c r="L205" i="14"/>
  <c r="U205" i="14" s="1"/>
  <c r="L207" i="14"/>
  <c r="U207" i="14" s="1"/>
  <c r="I213" i="14"/>
  <c r="L222" i="14"/>
  <c r="U222" i="14" s="1"/>
  <c r="L224" i="14"/>
  <c r="U224" i="14" s="1"/>
  <c r="I230" i="14"/>
  <c r="I232" i="14"/>
  <c r="L237" i="14"/>
  <c r="U237" i="14" s="1"/>
  <c r="L239" i="14"/>
  <c r="U239" i="14" s="1"/>
  <c r="I245" i="14"/>
  <c r="L254" i="14"/>
  <c r="U254" i="14" s="1"/>
  <c r="L256" i="14"/>
  <c r="U256" i="14" s="1"/>
  <c r="L269" i="14"/>
  <c r="U269" i="14" s="1"/>
  <c r="L271" i="14"/>
  <c r="U271" i="14" s="1"/>
  <c r="N280" i="14"/>
  <c r="L286" i="14"/>
  <c r="U286" i="14" s="1"/>
  <c r="L291" i="14"/>
  <c r="U291" i="14" s="1"/>
  <c r="L293" i="14"/>
  <c r="U293" i="14" s="1"/>
  <c r="L302" i="14"/>
  <c r="U302" i="14" s="1"/>
  <c r="L311" i="14"/>
  <c r="U311" i="14" s="1"/>
  <c r="L313" i="14"/>
  <c r="U313" i="14" s="1"/>
  <c r="L315" i="14"/>
  <c r="U315" i="14" s="1"/>
  <c r="L325" i="14"/>
  <c r="U325" i="14" s="1"/>
  <c r="L328" i="14"/>
  <c r="U328" i="14" s="1"/>
  <c r="L330" i="14"/>
  <c r="U330" i="14" s="1"/>
  <c r="N344" i="14"/>
  <c r="L347" i="14"/>
  <c r="U347" i="14" s="1"/>
  <c r="I356" i="14"/>
  <c r="N360" i="14"/>
  <c r="N367" i="14"/>
  <c r="L368" i="14"/>
  <c r="U368" i="14" s="1"/>
  <c r="L370" i="14"/>
  <c r="U370" i="14" s="1"/>
  <c r="N374" i="14"/>
  <c r="L377" i="14"/>
  <c r="U377" i="14" s="1"/>
  <c r="I379" i="14"/>
  <c r="I384" i="14"/>
  <c r="N388" i="14"/>
  <c r="L391" i="14"/>
  <c r="U391" i="14" s="1"/>
  <c r="N395" i="14"/>
  <c r="L396" i="14"/>
  <c r="U396" i="14" s="1"/>
  <c r="L398" i="14"/>
  <c r="U398" i="14" s="1"/>
  <c r="L405" i="14"/>
  <c r="U405" i="14" s="1"/>
  <c r="I407" i="14"/>
  <c r="N411" i="14"/>
  <c r="L412" i="14"/>
  <c r="U412" i="14" s="1"/>
  <c r="L414" i="14"/>
  <c r="U414" i="14" s="1"/>
  <c r="L421" i="14"/>
  <c r="U421" i="14" s="1"/>
  <c r="I423" i="14"/>
  <c r="I428" i="14"/>
  <c r="N468" i="14"/>
  <c r="L476" i="14"/>
  <c r="U476" i="14" s="1"/>
  <c r="I478" i="14"/>
  <c r="L481" i="14"/>
  <c r="U481" i="14" s="1"/>
  <c r="L483" i="14"/>
  <c r="U483" i="14" s="1"/>
  <c r="N486" i="14"/>
  <c r="L488" i="14"/>
  <c r="U488" i="14" s="1"/>
  <c r="I500" i="14"/>
  <c r="N507" i="14"/>
  <c r="N510" i="14"/>
  <c r="L512" i="14"/>
  <c r="U512" i="14" s="1"/>
  <c r="L514" i="14"/>
  <c r="U514" i="14" s="1"/>
  <c r="N516" i="14"/>
  <c r="I519" i="14"/>
  <c r="I521" i="14"/>
  <c r="N521" i="14"/>
  <c r="N523" i="14"/>
  <c r="I523" i="14"/>
  <c r="I63" i="14"/>
  <c r="N64" i="14"/>
  <c r="L66" i="14"/>
  <c r="I68" i="14"/>
  <c r="N72" i="14"/>
  <c r="L74" i="14"/>
  <c r="U74" i="14" s="1"/>
  <c r="I76" i="14"/>
  <c r="N80" i="14"/>
  <c r="L82" i="14"/>
  <c r="U82" i="14" s="1"/>
  <c r="I84" i="14"/>
  <c r="N88" i="14"/>
  <c r="L90" i="14"/>
  <c r="I92" i="14"/>
  <c r="N96" i="14"/>
  <c r="L98" i="14"/>
  <c r="U98" i="14" s="1"/>
  <c r="I100" i="14"/>
  <c r="N104" i="14"/>
  <c r="L106" i="14"/>
  <c r="U106" i="14" s="1"/>
  <c r="I108" i="14"/>
  <c r="N112" i="14"/>
  <c r="L114" i="14"/>
  <c r="I116" i="14"/>
  <c r="N120" i="14"/>
  <c r="L122" i="14"/>
  <c r="U122" i="14" s="1"/>
  <c r="I124" i="14"/>
  <c r="N128" i="14"/>
  <c r="L130" i="14"/>
  <c r="U130" i="14" s="1"/>
  <c r="I132" i="14"/>
  <c r="N136" i="14"/>
  <c r="L142" i="14"/>
  <c r="U142" i="14" s="1"/>
  <c r="I146" i="14"/>
  <c r="N148" i="14"/>
  <c r="N149" i="14"/>
  <c r="L162" i="14"/>
  <c r="U162" i="14" s="1"/>
  <c r="L164" i="14"/>
  <c r="U164" i="14" s="1"/>
  <c r="I170" i="14"/>
  <c r="I172" i="14"/>
  <c r="L177" i="14"/>
  <c r="U177" i="14" s="1"/>
  <c r="L179" i="14"/>
  <c r="U179" i="14" s="1"/>
  <c r="N183" i="14"/>
  <c r="I185" i="14"/>
  <c r="N188" i="14"/>
  <c r="L194" i="14"/>
  <c r="U194" i="14" s="1"/>
  <c r="L196" i="14"/>
  <c r="U196" i="14" s="1"/>
  <c r="I202" i="14"/>
  <c r="I204" i="14"/>
  <c r="L209" i="14"/>
  <c r="U209" i="14" s="1"/>
  <c r="L211" i="14"/>
  <c r="U211" i="14" s="1"/>
  <c r="N215" i="14"/>
  <c r="I217" i="14"/>
  <c r="N220" i="14"/>
  <c r="L226" i="14"/>
  <c r="U226" i="14" s="1"/>
  <c r="L228" i="14"/>
  <c r="U228" i="14" s="1"/>
  <c r="I234" i="14"/>
  <c r="I236" i="14"/>
  <c r="L241" i="14"/>
  <c r="U241" i="14" s="1"/>
  <c r="L243" i="14"/>
  <c r="U243" i="14" s="1"/>
  <c r="N247" i="14"/>
  <c r="I249" i="14"/>
  <c r="N252" i="14"/>
  <c r="L258" i="14"/>
  <c r="U258" i="14" s="1"/>
  <c r="L260" i="14"/>
  <c r="U260" i="14" s="1"/>
  <c r="I262" i="14"/>
  <c r="I264" i="14"/>
  <c r="L273" i="14"/>
  <c r="U273" i="14" s="1"/>
  <c r="L275" i="14"/>
  <c r="U275" i="14" s="1"/>
  <c r="I277" i="14"/>
  <c r="I279" i="14"/>
  <c r="I288" i="14"/>
  <c r="N289" i="14"/>
  <c r="I295" i="14"/>
  <c r="N297" i="14"/>
  <c r="N299" i="14"/>
  <c r="N301" i="14"/>
  <c r="L304" i="14"/>
  <c r="U304" i="14" s="1"/>
  <c r="L306" i="14"/>
  <c r="U306" i="14" s="1"/>
  <c r="L308" i="14"/>
  <c r="U308" i="14" s="1"/>
  <c r="N310" i="14"/>
  <c r="L317" i="14"/>
  <c r="U317" i="14" s="1"/>
  <c r="L320" i="14"/>
  <c r="U320" i="14" s="1"/>
  <c r="L332" i="14"/>
  <c r="U332" i="14" s="1"/>
  <c r="I334" i="14"/>
  <c r="L335" i="14"/>
  <c r="U335" i="14" s="1"/>
  <c r="N339" i="14"/>
  <c r="L340" i="14"/>
  <c r="U340" i="14" s="1"/>
  <c r="L342" i="14"/>
  <c r="U342" i="14" s="1"/>
  <c r="L349" i="14"/>
  <c r="U349" i="14" s="1"/>
  <c r="I351" i="14"/>
  <c r="N355" i="14"/>
  <c r="L356" i="14"/>
  <c r="U356" i="14" s="1"/>
  <c r="L358" i="14"/>
  <c r="U358" i="14" s="1"/>
  <c r="N362" i="14"/>
  <c r="L363" i="14"/>
  <c r="U363" i="14" s="1"/>
  <c r="I372" i="14"/>
  <c r="N376" i="14"/>
  <c r="L379" i="14"/>
  <c r="U379" i="14" s="1"/>
  <c r="N383" i="14"/>
  <c r="L384" i="14"/>
  <c r="U384" i="14" s="1"/>
  <c r="L386" i="14"/>
  <c r="U386" i="14" s="1"/>
  <c r="L393" i="14"/>
  <c r="U393" i="14" s="1"/>
  <c r="I400" i="14"/>
  <c r="L407" i="14"/>
  <c r="U407" i="14" s="1"/>
  <c r="I416" i="14"/>
  <c r="I418" i="14"/>
  <c r="L423" i="14"/>
  <c r="U423" i="14" s="1"/>
  <c r="N427" i="14"/>
  <c r="L428" i="14"/>
  <c r="U428" i="14" s="1"/>
  <c r="L430" i="14"/>
  <c r="U430" i="14" s="1"/>
  <c r="I432" i="14"/>
  <c r="N469" i="14"/>
  <c r="L471" i="14"/>
  <c r="U471" i="14" s="1"/>
  <c r="L478" i="14"/>
  <c r="U478" i="14" s="1"/>
  <c r="I480" i="14"/>
  <c r="L485" i="14"/>
  <c r="U485" i="14" s="1"/>
  <c r="I487" i="14"/>
  <c r="L490" i="14"/>
  <c r="U490" i="14" s="1"/>
  <c r="I492" i="14"/>
  <c r="L495" i="14"/>
  <c r="U495" i="14" s="1"/>
  <c r="L500" i="14"/>
  <c r="U500" i="14" s="1"/>
  <c r="I502" i="14"/>
  <c r="N503" i="14"/>
  <c r="L505" i="14"/>
  <c r="U505" i="14" s="1"/>
  <c r="L507" i="14"/>
  <c r="U507" i="14" s="1"/>
  <c r="L509" i="14"/>
  <c r="U509" i="14" s="1"/>
  <c r="I511" i="14"/>
  <c r="N518" i="14"/>
  <c r="L60" i="14"/>
  <c r="L63" i="14"/>
  <c r="U63" i="14" s="1"/>
  <c r="N69" i="14"/>
  <c r="L71" i="14"/>
  <c r="I73" i="14"/>
  <c r="N77" i="14"/>
  <c r="L79" i="14"/>
  <c r="I81" i="14"/>
  <c r="N85" i="14"/>
  <c r="L87" i="14"/>
  <c r="U87" i="14" s="1"/>
  <c r="I89" i="14"/>
  <c r="N93" i="14"/>
  <c r="L95" i="14"/>
  <c r="U95" i="14" s="1"/>
  <c r="I97" i="14"/>
  <c r="N101" i="14"/>
  <c r="L103" i="14"/>
  <c r="I105" i="14"/>
  <c r="N109" i="14"/>
  <c r="L111" i="14"/>
  <c r="U111" i="14" s="1"/>
  <c r="I113" i="14"/>
  <c r="N117" i="14"/>
  <c r="L119" i="14"/>
  <c r="U119" i="14" s="1"/>
  <c r="I121" i="14"/>
  <c r="N125" i="14"/>
  <c r="L127" i="14"/>
  <c r="U127" i="14" s="1"/>
  <c r="I129" i="14"/>
  <c r="N133" i="14"/>
  <c r="L135" i="14"/>
  <c r="U135" i="14" s="1"/>
  <c r="I141" i="14"/>
  <c r="L144" i="14"/>
  <c r="U144" i="14" s="1"/>
  <c r="I150" i="14"/>
  <c r="N151" i="14"/>
  <c r="L153" i="14"/>
  <c r="U153" i="14" s="1"/>
  <c r="L155" i="14"/>
  <c r="U155" i="14" s="1"/>
  <c r="L157" i="14"/>
  <c r="U157" i="14" s="1"/>
  <c r="N160" i="14"/>
  <c r="L166" i="14"/>
  <c r="U166" i="14" s="1"/>
  <c r="L168" i="14"/>
  <c r="U168" i="14" s="1"/>
  <c r="I174" i="14"/>
  <c r="I176" i="14"/>
  <c r="L181" i="14"/>
  <c r="U181" i="14" s="1"/>
  <c r="L183" i="14"/>
  <c r="U183" i="14" s="1"/>
  <c r="I189" i="14"/>
  <c r="N192" i="14"/>
  <c r="L198" i="14"/>
  <c r="U198" i="14" s="1"/>
  <c r="L200" i="14"/>
  <c r="U200" i="14" s="1"/>
  <c r="I206" i="14"/>
  <c r="I208" i="14"/>
  <c r="L213" i="14"/>
  <c r="U213" i="14" s="1"/>
  <c r="L215" i="14"/>
  <c r="U215" i="14" s="1"/>
  <c r="I221" i="14"/>
  <c r="N224" i="14"/>
  <c r="L230" i="14"/>
  <c r="U230" i="14" s="1"/>
  <c r="L232" i="14"/>
  <c r="U232" i="14" s="1"/>
  <c r="I238" i="14"/>
  <c r="I240" i="14"/>
  <c r="L245" i="14"/>
  <c r="U245" i="14" s="1"/>
  <c r="L247" i="14"/>
  <c r="U247" i="14" s="1"/>
  <c r="I253" i="14"/>
  <c r="N256" i="14"/>
  <c r="L262" i="14"/>
  <c r="U262" i="14" s="1"/>
  <c r="L264" i="14"/>
  <c r="U264" i="14" s="1"/>
  <c r="L277" i="14"/>
  <c r="U277" i="14" s="1"/>
  <c r="L279" i="14"/>
  <c r="U279" i="14" s="1"/>
  <c r="L288" i="14"/>
  <c r="U288" i="14" s="1"/>
  <c r="L295" i="14"/>
  <c r="U295" i="14" s="1"/>
  <c r="L297" i="14"/>
  <c r="U297" i="14" s="1"/>
  <c r="L299" i="14"/>
  <c r="U299" i="14" s="1"/>
  <c r="I301" i="14"/>
  <c r="I310" i="14"/>
  <c r="I322" i="14"/>
  <c r="N325" i="14"/>
  <c r="I327" i="14"/>
  <c r="I344" i="14"/>
  <c r="N348" i="14"/>
  <c r="L351" i="14"/>
  <c r="U351" i="14" s="1"/>
  <c r="I360" i="14"/>
  <c r="L365" i="14"/>
  <c r="U365" i="14" s="1"/>
  <c r="I367" i="14"/>
  <c r="N371" i="14"/>
  <c r="L372" i="14"/>
  <c r="U372" i="14" s="1"/>
  <c r="L374" i="14"/>
  <c r="U374" i="14" s="1"/>
  <c r="N378" i="14"/>
  <c r="L381" i="14"/>
  <c r="U381" i="14" s="1"/>
  <c r="I388" i="14"/>
  <c r="N392" i="14"/>
  <c r="I395" i="14"/>
  <c r="N399" i="14"/>
  <c r="L400" i="14"/>
  <c r="U400" i="14" s="1"/>
  <c r="L402" i="14"/>
  <c r="U402" i="14" s="1"/>
  <c r="N406" i="14"/>
  <c r="L409" i="14"/>
  <c r="U409" i="14" s="1"/>
  <c r="I411" i="14"/>
  <c r="N415" i="14"/>
  <c r="L416" i="14"/>
  <c r="U416" i="14" s="1"/>
  <c r="L418" i="14"/>
  <c r="U418" i="14" s="1"/>
  <c r="L425" i="14"/>
  <c r="U425" i="14" s="1"/>
  <c r="L432" i="14"/>
  <c r="U432" i="14" s="1"/>
  <c r="L434" i="14"/>
  <c r="U434" i="14" s="1"/>
  <c r="L436" i="14"/>
  <c r="U436" i="14" s="1"/>
  <c r="L438" i="14"/>
  <c r="U438" i="14" s="1"/>
  <c r="L440" i="14"/>
  <c r="U440" i="14" s="1"/>
  <c r="L442" i="14"/>
  <c r="U442" i="14" s="1"/>
  <c r="L444" i="14"/>
  <c r="U444" i="14" s="1"/>
  <c r="L446" i="14"/>
  <c r="U446" i="14" s="1"/>
  <c r="L448" i="14"/>
  <c r="U448" i="14" s="1"/>
  <c r="L450" i="14"/>
  <c r="U450" i="14" s="1"/>
  <c r="L452" i="14"/>
  <c r="U452" i="14" s="1"/>
  <c r="L454" i="14"/>
  <c r="U454" i="14" s="1"/>
  <c r="L456" i="14"/>
  <c r="U456" i="14" s="1"/>
  <c r="L458" i="14"/>
  <c r="U458" i="14" s="1"/>
  <c r="L460" i="14"/>
  <c r="U460" i="14" s="1"/>
  <c r="L462" i="14"/>
  <c r="U462" i="14" s="1"/>
  <c r="L464" i="14"/>
  <c r="U464" i="14" s="1"/>
  <c r="L466" i="14"/>
  <c r="U466" i="14" s="1"/>
  <c r="I468" i="14"/>
  <c r="I477" i="14"/>
  <c r="N484" i="14"/>
  <c r="N488" i="14"/>
  <c r="L492" i="14"/>
  <c r="U492" i="14" s="1"/>
  <c r="L502" i="14"/>
  <c r="U502" i="14" s="1"/>
  <c r="I504" i="14"/>
  <c r="N513" i="14"/>
  <c r="I516" i="14"/>
  <c r="N61" i="14"/>
  <c r="I65" i="14"/>
  <c r="I62" i="14"/>
  <c r="O62" i="14" s="1"/>
  <c r="N66" i="14"/>
  <c r="L68" i="14"/>
  <c r="U68" i="14" s="1"/>
  <c r="I70" i="14"/>
  <c r="N74" i="14"/>
  <c r="L76" i="14"/>
  <c r="I78" i="14"/>
  <c r="N82" i="14"/>
  <c r="L84" i="14"/>
  <c r="U84" i="14" s="1"/>
  <c r="I86" i="14"/>
  <c r="N90" i="14"/>
  <c r="L92" i="14"/>
  <c r="U92" i="14" s="1"/>
  <c r="I94" i="14"/>
  <c r="N98" i="14"/>
  <c r="L100" i="14"/>
  <c r="U100" i="14" s="1"/>
  <c r="I102" i="14"/>
  <c r="N106" i="14"/>
  <c r="L108" i="14"/>
  <c r="U108" i="14" s="1"/>
  <c r="I110" i="14"/>
  <c r="N114" i="14"/>
  <c r="L116" i="14"/>
  <c r="U116" i="14" s="1"/>
  <c r="I118" i="14"/>
  <c r="N122" i="14"/>
  <c r="L124" i="14"/>
  <c r="U124" i="14" s="1"/>
  <c r="I126" i="14"/>
  <c r="N130" i="14"/>
  <c r="L132" i="14"/>
  <c r="U132" i="14" s="1"/>
  <c r="I134" i="14"/>
  <c r="L146" i="14"/>
  <c r="U146" i="14" s="1"/>
  <c r="L148" i="14"/>
  <c r="U148" i="14" s="1"/>
  <c r="I152" i="14"/>
  <c r="L159" i="14"/>
  <c r="U159" i="14" s="1"/>
  <c r="N164" i="14"/>
  <c r="L170" i="14"/>
  <c r="U170" i="14" s="1"/>
  <c r="L172" i="14"/>
  <c r="U172" i="14" s="1"/>
  <c r="I178" i="14"/>
  <c r="I180" i="14"/>
  <c r="L185" i="14"/>
  <c r="U185" i="14" s="1"/>
  <c r="L187" i="14"/>
  <c r="U187" i="14" s="1"/>
  <c r="N191" i="14"/>
  <c r="I193" i="14"/>
  <c r="N196" i="14"/>
  <c r="L202" i="14"/>
  <c r="U202" i="14" s="1"/>
  <c r="L204" i="14"/>
  <c r="U204" i="14" s="1"/>
  <c r="I210" i="14"/>
  <c r="I212" i="14"/>
  <c r="L217" i="14"/>
  <c r="U217" i="14" s="1"/>
  <c r="L219" i="14"/>
  <c r="U219" i="14" s="1"/>
  <c r="N223" i="14"/>
  <c r="I225" i="14"/>
  <c r="N228" i="14"/>
  <c r="L234" i="14"/>
  <c r="U234" i="14" s="1"/>
  <c r="L236" i="14"/>
  <c r="U236" i="14" s="1"/>
  <c r="I242" i="14"/>
  <c r="I244" i="14"/>
  <c r="L249" i="14"/>
  <c r="U249" i="14" s="1"/>
  <c r="L251" i="14"/>
  <c r="U251" i="14" s="1"/>
  <c r="N255" i="14"/>
  <c r="I257" i="14"/>
  <c r="N260" i="14"/>
  <c r="L266" i="14"/>
  <c r="U266" i="14" s="1"/>
  <c r="L268" i="14"/>
  <c r="U268" i="14" s="1"/>
  <c r="I270" i="14"/>
  <c r="I272" i="14"/>
  <c r="L281" i="14"/>
  <c r="U281" i="14" s="1"/>
  <c r="L283" i="14"/>
  <c r="U283" i="14" s="1"/>
  <c r="L285" i="14"/>
  <c r="U285" i="14" s="1"/>
  <c r="L301" i="14"/>
  <c r="U301" i="14" s="1"/>
  <c r="N303" i="14"/>
  <c r="L310" i="14"/>
  <c r="U310" i="14" s="1"/>
  <c r="N312" i="14"/>
  <c r="N316" i="14"/>
  <c r="N317" i="14"/>
  <c r="I319" i="14"/>
  <c r="N320" i="14"/>
  <c r="L322" i="14"/>
  <c r="U322" i="14" s="1"/>
  <c r="L324" i="14"/>
  <c r="U324" i="14" s="1"/>
  <c r="I326" i="14"/>
  <c r="L327" i="14"/>
  <c r="U327" i="14" s="1"/>
  <c r="L334" i="14"/>
  <c r="U334" i="14" s="1"/>
  <c r="N335" i="14"/>
  <c r="L337" i="14"/>
  <c r="U337" i="14" s="1"/>
  <c r="I339" i="14"/>
  <c r="N343" i="14"/>
  <c r="L344" i="14"/>
  <c r="U344" i="14" s="1"/>
  <c r="L346" i="14"/>
  <c r="U346" i="14" s="1"/>
  <c r="L353" i="14"/>
  <c r="U353" i="14" s="1"/>
  <c r="I355" i="14"/>
  <c r="N359" i="14"/>
  <c r="L360" i="14"/>
  <c r="U360" i="14" s="1"/>
  <c r="I362" i="14"/>
  <c r="N364" i="14"/>
  <c r="L367" i="14"/>
  <c r="U367" i="14" s="1"/>
  <c r="I376" i="14"/>
  <c r="N380" i="14"/>
  <c r="I383" i="14"/>
  <c r="N387" i="14"/>
  <c r="L388" i="14"/>
  <c r="U388" i="14" s="1"/>
  <c r="L390" i="14"/>
  <c r="U390" i="14" s="1"/>
  <c r="N394" i="14"/>
  <c r="L395" i="14"/>
  <c r="U395" i="14" s="1"/>
  <c r="I404" i="14"/>
  <c r="L411" i="14"/>
  <c r="U411" i="14" s="1"/>
  <c r="I420" i="14"/>
  <c r="I427" i="14"/>
  <c r="N429" i="14"/>
  <c r="N431" i="14"/>
  <c r="L468" i="14"/>
  <c r="U468" i="14" s="1"/>
  <c r="I470" i="14"/>
  <c r="N471" i="14"/>
  <c r="L473" i="14"/>
  <c r="U473" i="14" s="1"/>
  <c r="L475" i="14"/>
  <c r="U475" i="14" s="1"/>
  <c r="N478" i="14"/>
  <c r="L480" i="14"/>
  <c r="U480" i="14" s="1"/>
  <c r="N485" i="14"/>
  <c r="L487" i="14"/>
  <c r="U487" i="14" s="1"/>
  <c r="I494" i="14"/>
  <c r="N495" i="14"/>
  <c r="L497" i="14"/>
  <c r="U497" i="14" s="1"/>
  <c r="I499" i="14"/>
  <c r="I501" i="14"/>
  <c r="N509" i="14"/>
  <c r="L511" i="14"/>
  <c r="U511" i="14" s="1"/>
  <c r="I518" i="14"/>
  <c r="L65" i="14"/>
  <c r="U65" i="14" s="1"/>
  <c r="I67" i="14"/>
  <c r="N71" i="14"/>
  <c r="L73" i="14"/>
  <c r="I75" i="14"/>
  <c r="N79" i="14"/>
  <c r="L81" i="14"/>
  <c r="I83" i="14"/>
  <c r="N87" i="14"/>
  <c r="L89" i="14"/>
  <c r="I91" i="14"/>
  <c r="N95" i="14"/>
  <c r="L97" i="14"/>
  <c r="U97" i="14" s="1"/>
  <c r="I99" i="14"/>
  <c r="N103" i="14"/>
  <c r="L105" i="14"/>
  <c r="I107" i="14"/>
  <c r="N111" i="14"/>
  <c r="L113" i="14"/>
  <c r="I115" i="14"/>
  <c r="N119" i="14"/>
  <c r="L121" i="14"/>
  <c r="U121" i="14" s="1"/>
  <c r="I123" i="14"/>
  <c r="N127" i="14"/>
  <c r="L129" i="14"/>
  <c r="U129" i="14" s="1"/>
  <c r="I131" i="14"/>
  <c r="N135" i="14"/>
  <c r="L137" i="14"/>
  <c r="U137" i="14" s="1"/>
  <c r="L139" i="14"/>
  <c r="U139" i="14" s="1"/>
  <c r="L141" i="14"/>
  <c r="U141" i="14" s="1"/>
  <c r="N144" i="14"/>
  <c r="L150" i="14"/>
  <c r="U150" i="14" s="1"/>
  <c r="I154" i="14"/>
  <c r="N156" i="14"/>
  <c r="N157" i="14"/>
  <c r="I165" i="14"/>
  <c r="N168" i="14"/>
  <c r="L174" i="14"/>
  <c r="U174" i="14" s="1"/>
  <c r="L176" i="14"/>
  <c r="U176" i="14" s="1"/>
  <c r="I182" i="14"/>
  <c r="I184" i="14"/>
  <c r="L189" i="14"/>
  <c r="U189" i="14" s="1"/>
  <c r="L191" i="14"/>
  <c r="U191" i="14" s="1"/>
  <c r="I197" i="14"/>
  <c r="N200" i="14"/>
  <c r="L206" i="14"/>
  <c r="U206" i="14" s="1"/>
  <c r="L208" i="14"/>
  <c r="U208" i="14" s="1"/>
  <c r="I214" i="14"/>
  <c r="I216" i="14"/>
  <c r="L221" i="14"/>
  <c r="U221" i="14" s="1"/>
  <c r="L223" i="14"/>
  <c r="U223" i="14" s="1"/>
  <c r="I229" i="14"/>
  <c r="N232" i="14"/>
  <c r="L238" i="14"/>
  <c r="U238" i="14" s="1"/>
  <c r="L240" i="14"/>
  <c r="U240" i="14" s="1"/>
  <c r="I246" i="14"/>
  <c r="I248" i="14"/>
  <c r="L253" i="14"/>
  <c r="U253" i="14" s="1"/>
  <c r="L255" i="14"/>
  <c r="U255" i="14" s="1"/>
  <c r="N264" i="14"/>
  <c r="L270" i="14"/>
  <c r="U270" i="14" s="1"/>
  <c r="L272" i="14"/>
  <c r="U272" i="14" s="1"/>
  <c r="N288" i="14"/>
  <c r="L290" i="14"/>
  <c r="U290" i="14" s="1"/>
  <c r="L292" i="14"/>
  <c r="U292" i="14" s="1"/>
  <c r="L312" i="14"/>
  <c r="U312" i="14" s="1"/>
  <c r="L314" i="14"/>
  <c r="U314" i="14" s="1"/>
  <c r="L316" i="14"/>
  <c r="U316" i="14" s="1"/>
  <c r="I318" i="14"/>
  <c r="L319" i="14"/>
  <c r="U319" i="14" s="1"/>
  <c r="L329" i="14"/>
  <c r="U329" i="14" s="1"/>
  <c r="L331" i="14"/>
  <c r="U331" i="14" s="1"/>
  <c r="I336" i="14"/>
  <c r="L339" i="14"/>
  <c r="U339" i="14" s="1"/>
  <c r="N352" i="14"/>
  <c r="L355" i="14"/>
  <c r="U355" i="14" s="1"/>
  <c r="L362" i="14"/>
  <c r="U362" i="14" s="1"/>
  <c r="N366" i="14"/>
  <c r="L369" i="14"/>
  <c r="U369" i="14" s="1"/>
  <c r="N375" i="14"/>
  <c r="L376" i="14"/>
  <c r="U376" i="14" s="1"/>
  <c r="L378" i="14"/>
  <c r="U378" i="14" s="1"/>
  <c r="L383" i="14"/>
  <c r="U383" i="14" s="1"/>
  <c r="L397" i="14"/>
  <c r="U397" i="14" s="1"/>
  <c r="N403" i="14"/>
  <c r="L404" i="14"/>
  <c r="U404" i="14" s="1"/>
  <c r="L406" i="14"/>
  <c r="U406" i="14" s="1"/>
  <c r="N410" i="14"/>
  <c r="L413" i="14"/>
  <c r="U413" i="14" s="1"/>
  <c r="N419" i="14"/>
  <c r="L420" i="14"/>
  <c r="U420" i="14" s="1"/>
  <c r="L422" i="14"/>
  <c r="U422" i="14" s="1"/>
  <c r="N426" i="14"/>
  <c r="L427" i="14"/>
  <c r="U427" i="14" s="1"/>
  <c r="L470" i="14"/>
  <c r="U470" i="14" s="1"/>
  <c r="I472" i="14"/>
  <c r="L477" i="14"/>
  <c r="U477" i="14" s="1"/>
  <c r="I479" i="14"/>
  <c r="L482" i="14"/>
  <c r="U482" i="14" s="1"/>
  <c r="I484" i="14"/>
  <c r="I493" i="14"/>
  <c r="L494" i="14"/>
  <c r="U494" i="14" s="1"/>
  <c r="I496" i="14"/>
  <c r="L499" i="14"/>
  <c r="U499" i="14" s="1"/>
  <c r="N502" i="14"/>
  <c r="L504" i="14"/>
  <c r="U504" i="14" s="1"/>
  <c r="L513" i="14"/>
  <c r="U513" i="14" s="1"/>
  <c r="I515" i="14"/>
  <c r="L518" i="14"/>
  <c r="U518" i="14" s="1"/>
  <c r="L572" i="14"/>
  <c r="U572" i="14" s="1"/>
  <c r="I576" i="14"/>
  <c r="L581" i="14"/>
  <c r="U581" i="14" s="1"/>
  <c r="N583" i="14"/>
  <c r="L590" i="14"/>
  <c r="U590" i="14" s="1"/>
  <c r="L592" i="14"/>
  <c r="U592" i="14" s="1"/>
  <c r="L594" i="14"/>
  <c r="U594" i="14" s="1"/>
  <c r="L601" i="14"/>
  <c r="U601" i="14" s="1"/>
  <c r="L603" i="14"/>
  <c r="U603" i="14" s="1"/>
  <c r="I605" i="14"/>
  <c r="L608" i="14"/>
  <c r="U608" i="14" s="1"/>
  <c r="L610" i="14"/>
  <c r="U610" i="14" s="1"/>
  <c r="L617" i="14"/>
  <c r="U617" i="14" s="1"/>
  <c r="L619" i="14"/>
  <c r="U619" i="14" s="1"/>
  <c r="I621" i="14"/>
  <c r="L624" i="14"/>
  <c r="U624" i="14" s="1"/>
  <c r="L626" i="14"/>
  <c r="U626" i="14" s="1"/>
  <c r="L637" i="14"/>
  <c r="U637" i="14" s="1"/>
  <c r="I639" i="14"/>
  <c r="I655" i="14"/>
  <c r="I659" i="14"/>
  <c r="L669" i="14"/>
  <c r="U669" i="14" s="1"/>
  <c r="I671" i="14"/>
  <c r="L683" i="14"/>
  <c r="U683" i="14" s="1"/>
  <c r="I685" i="14"/>
  <c r="L692" i="14"/>
  <c r="U692" i="14" s="1"/>
  <c r="L699" i="14"/>
  <c r="U699" i="14" s="1"/>
  <c r="I701" i="14"/>
  <c r="L704" i="14"/>
  <c r="U704" i="14" s="1"/>
  <c r="L709" i="14"/>
  <c r="U709" i="14" s="1"/>
  <c r="N711" i="14"/>
  <c r="I713" i="14"/>
  <c r="L716" i="14"/>
  <c r="U716" i="14" s="1"/>
  <c r="L723" i="14"/>
  <c r="U723" i="14" s="1"/>
  <c r="L725" i="14"/>
  <c r="U725" i="14" s="1"/>
  <c r="N727" i="14"/>
  <c r="I729" i="14"/>
  <c r="L732" i="14"/>
  <c r="U732" i="14" s="1"/>
  <c r="L739" i="14"/>
  <c r="U739" i="14" s="1"/>
  <c r="N508" i="14"/>
  <c r="L520" i="14"/>
  <c r="U520" i="14" s="1"/>
  <c r="L524" i="14"/>
  <c r="U524" i="14" s="1"/>
  <c r="N525" i="14"/>
  <c r="L528" i="14"/>
  <c r="U528" i="14" s="1"/>
  <c r="N529" i="14"/>
  <c r="L532" i="14"/>
  <c r="U532" i="14" s="1"/>
  <c r="N533" i="14"/>
  <c r="L536" i="14"/>
  <c r="U536" i="14" s="1"/>
  <c r="N537" i="14"/>
  <c r="L540" i="14"/>
  <c r="U540" i="14" s="1"/>
  <c r="N541" i="14"/>
  <c r="L544" i="14"/>
  <c r="U544" i="14" s="1"/>
  <c r="N545" i="14"/>
  <c r="L548" i="14"/>
  <c r="U548" i="14" s="1"/>
  <c r="N549" i="14"/>
  <c r="L552" i="14"/>
  <c r="U552" i="14" s="1"/>
  <c r="N553" i="14"/>
  <c r="L556" i="14"/>
  <c r="U556" i="14" s="1"/>
  <c r="N557" i="14"/>
  <c r="L560" i="14"/>
  <c r="U560" i="14" s="1"/>
  <c r="N561" i="14"/>
  <c r="L564" i="14"/>
  <c r="U564" i="14" s="1"/>
  <c r="N565" i="14"/>
  <c r="L568" i="14"/>
  <c r="U568" i="14" s="1"/>
  <c r="N569" i="14"/>
  <c r="I580" i="14"/>
  <c r="L583" i="14"/>
  <c r="U583" i="14" s="1"/>
  <c r="L585" i="14"/>
  <c r="U585" i="14" s="1"/>
  <c r="L587" i="14"/>
  <c r="U587" i="14" s="1"/>
  <c r="I589" i="14"/>
  <c r="L596" i="14"/>
  <c r="U596" i="14" s="1"/>
  <c r="I607" i="14"/>
  <c r="L612" i="14"/>
  <c r="U612" i="14" s="1"/>
  <c r="I623" i="14"/>
  <c r="L628" i="14"/>
  <c r="U628" i="14" s="1"/>
  <c r="I636" i="14"/>
  <c r="L644" i="14"/>
  <c r="U644" i="14" s="1"/>
  <c r="N651" i="14"/>
  <c r="L653" i="14"/>
  <c r="U653" i="14" s="1"/>
  <c r="L662" i="14"/>
  <c r="U662" i="14" s="1"/>
  <c r="L664" i="14"/>
  <c r="U664" i="14" s="1"/>
  <c r="L666" i="14"/>
  <c r="U666" i="14" s="1"/>
  <c r="I668" i="14"/>
  <c r="L676" i="14"/>
  <c r="U676" i="14" s="1"/>
  <c r="I682" i="14"/>
  <c r="I687" i="14"/>
  <c r="I691" i="14"/>
  <c r="L706" i="14"/>
  <c r="U706" i="14" s="1"/>
  <c r="I708" i="14"/>
  <c r="L718" i="14"/>
  <c r="U718" i="14" s="1"/>
  <c r="N720" i="14"/>
  <c r="I722" i="14"/>
  <c r="L734" i="14"/>
  <c r="U734" i="14" s="1"/>
  <c r="N736" i="14"/>
  <c r="I738" i="14"/>
  <c r="I527" i="14"/>
  <c r="I531" i="14"/>
  <c r="I535" i="14"/>
  <c r="I539" i="14"/>
  <c r="I543" i="14"/>
  <c r="I547" i="14"/>
  <c r="I551" i="14"/>
  <c r="I555" i="14"/>
  <c r="I559" i="14"/>
  <c r="I563" i="14"/>
  <c r="I567" i="14"/>
  <c r="I571" i="14"/>
  <c r="L574" i="14"/>
  <c r="U574" i="14" s="1"/>
  <c r="L576" i="14"/>
  <c r="U576" i="14" s="1"/>
  <c r="L578" i="14"/>
  <c r="U578" i="14" s="1"/>
  <c r="I593" i="14"/>
  <c r="I595" i="14"/>
  <c r="I600" i="14"/>
  <c r="L605" i="14"/>
  <c r="U605" i="14" s="1"/>
  <c r="I609" i="14"/>
  <c r="I611" i="14"/>
  <c r="I616" i="14"/>
  <c r="L621" i="14"/>
  <c r="U621" i="14" s="1"/>
  <c r="I625" i="14"/>
  <c r="I627" i="14"/>
  <c r="N634" i="14"/>
  <c r="L639" i="14"/>
  <c r="U639" i="14" s="1"/>
  <c r="L646" i="14"/>
  <c r="U646" i="14" s="1"/>
  <c r="L648" i="14"/>
  <c r="U648" i="14" s="1"/>
  <c r="L650" i="14"/>
  <c r="U650" i="14" s="1"/>
  <c r="I652" i="14"/>
  <c r="L655" i="14"/>
  <c r="U655" i="14" s="1"/>
  <c r="L657" i="14"/>
  <c r="U657" i="14" s="1"/>
  <c r="L659" i="14"/>
  <c r="U659" i="14" s="1"/>
  <c r="I661" i="14"/>
  <c r="L671" i="14"/>
  <c r="U671" i="14" s="1"/>
  <c r="I675" i="14"/>
  <c r="L678" i="14"/>
  <c r="U678" i="14" s="1"/>
  <c r="L685" i="14"/>
  <c r="U685" i="14" s="1"/>
  <c r="L694" i="14"/>
  <c r="U694" i="14" s="1"/>
  <c r="L696" i="14"/>
  <c r="U696" i="14" s="1"/>
  <c r="I698" i="14"/>
  <c r="L701" i="14"/>
  <c r="U701" i="14" s="1"/>
  <c r="N703" i="14"/>
  <c r="L711" i="14"/>
  <c r="U711" i="14" s="1"/>
  <c r="L713" i="14"/>
  <c r="U713" i="14" s="1"/>
  <c r="N715" i="14"/>
  <c r="I717" i="14"/>
  <c r="L720" i="14"/>
  <c r="U720" i="14" s="1"/>
  <c r="L727" i="14"/>
  <c r="U727" i="14" s="1"/>
  <c r="L729" i="14"/>
  <c r="U729" i="14" s="1"/>
  <c r="N731" i="14"/>
  <c r="I733" i="14"/>
  <c r="L736" i="14"/>
  <c r="U736" i="14" s="1"/>
  <c r="L740" i="14"/>
  <c r="L744" i="14"/>
  <c r="L748" i="14"/>
  <c r="L752" i="14"/>
  <c r="L756" i="14"/>
  <c r="L760" i="14"/>
  <c r="L764" i="14"/>
  <c r="L768" i="14"/>
  <c r="L772" i="14"/>
  <c r="L776" i="14"/>
  <c r="I508" i="14"/>
  <c r="L516" i="14"/>
  <c r="U516" i="14" s="1"/>
  <c r="L519" i="14"/>
  <c r="U519" i="14" s="1"/>
  <c r="N520" i="14"/>
  <c r="L523" i="14"/>
  <c r="U523" i="14" s="1"/>
  <c r="N524" i="14"/>
  <c r="L527" i="14"/>
  <c r="U527" i="14" s="1"/>
  <c r="N528" i="14"/>
  <c r="L531" i="14"/>
  <c r="U531" i="14" s="1"/>
  <c r="N532" i="14"/>
  <c r="L535" i="14"/>
  <c r="U535" i="14" s="1"/>
  <c r="N536" i="14"/>
  <c r="L539" i="14"/>
  <c r="U539" i="14" s="1"/>
  <c r="N540" i="14"/>
  <c r="L543" i="14"/>
  <c r="U543" i="14" s="1"/>
  <c r="N544" i="14"/>
  <c r="L547" i="14"/>
  <c r="U547" i="14" s="1"/>
  <c r="N548" i="14"/>
  <c r="L551" i="14"/>
  <c r="U551" i="14" s="1"/>
  <c r="N552" i="14"/>
  <c r="L555" i="14"/>
  <c r="U555" i="14" s="1"/>
  <c r="N556" i="14"/>
  <c r="L559" i="14"/>
  <c r="U559" i="14" s="1"/>
  <c r="N560" i="14"/>
  <c r="L563" i="14"/>
  <c r="U563" i="14" s="1"/>
  <c r="N564" i="14"/>
  <c r="L567" i="14"/>
  <c r="U567" i="14" s="1"/>
  <c r="N568" i="14"/>
  <c r="L571" i="14"/>
  <c r="U571" i="14" s="1"/>
  <c r="I573" i="14"/>
  <c r="L580" i="14"/>
  <c r="U580" i="14" s="1"/>
  <c r="I584" i="14"/>
  <c r="N587" i="14"/>
  <c r="L589" i="14"/>
  <c r="U589" i="14" s="1"/>
  <c r="N591" i="14"/>
  <c r="L598" i="14"/>
  <c r="U598" i="14" s="1"/>
  <c r="I604" i="14"/>
  <c r="L607" i="14"/>
  <c r="U607" i="14" s="1"/>
  <c r="L614" i="14"/>
  <c r="U614" i="14" s="1"/>
  <c r="I620" i="14"/>
  <c r="L623" i="14"/>
  <c r="U623" i="14" s="1"/>
  <c r="L630" i="14"/>
  <c r="U630" i="14" s="1"/>
  <c r="L632" i="14"/>
  <c r="U632" i="14" s="1"/>
  <c r="L634" i="14"/>
  <c r="U634" i="14" s="1"/>
  <c r="L636" i="14"/>
  <c r="U636" i="14" s="1"/>
  <c r="I638" i="14"/>
  <c r="L641" i="14"/>
  <c r="U641" i="14" s="1"/>
  <c r="I663" i="14"/>
  <c r="L668" i="14"/>
  <c r="U668" i="14" s="1"/>
  <c r="I670" i="14"/>
  <c r="L673" i="14"/>
  <c r="U673" i="14" s="1"/>
  <c r="L680" i="14"/>
  <c r="U680" i="14" s="1"/>
  <c r="L682" i="14"/>
  <c r="U682" i="14" s="1"/>
  <c r="I684" i="14"/>
  <c r="L687" i="14"/>
  <c r="U687" i="14" s="1"/>
  <c r="L689" i="14"/>
  <c r="U689" i="14" s="1"/>
  <c r="L691" i="14"/>
  <c r="U691" i="14" s="1"/>
  <c r="I693" i="14"/>
  <c r="L698" i="14"/>
  <c r="U698" i="14" s="1"/>
  <c r="I700" i="14"/>
  <c r="L708" i="14"/>
  <c r="U708" i="14" s="1"/>
  <c r="I710" i="14"/>
  <c r="L722" i="14"/>
  <c r="U722" i="14" s="1"/>
  <c r="I726" i="14"/>
  <c r="L738" i="14"/>
  <c r="U738" i="14" s="1"/>
  <c r="I522" i="14"/>
  <c r="I526" i="14"/>
  <c r="I530" i="14"/>
  <c r="I534" i="14"/>
  <c r="I538" i="14"/>
  <c r="I542" i="14"/>
  <c r="I546" i="14"/>
  <c r="I550" i="14"/>
  <c r="I554" i="14"/>
  <c r="I558" i="14"/>
  <c r="I562" i="14"/>
  <c r="I570" i="14"/>
  <c r="I588" i="14"/>
  <c r="L591" i="14"/>
  <c r="U591" i="14" s="1"/>
  <c r="L593" i="14"/>
  <c r="U593" i="14" s="1"/>
  <c r="L595" i="14"/>
  <c r="U595" i="14" s="1"/>
  <c r="I597" i="14"/>
  <c r="L600" i="14"/>
  <c r="U600" i="14" s="1"/>
  <c r="L602" i="14"/>
  <c r="U602" i="14" s="1"/>
  <c r="N605" i="14"/>
  <c r="L609" i="14"/>
  <c r="U609" i="14" s="1"/>
  <c r="L611" i="14"/>
  <c r="U611" i="14" s="1"/>
  <c r="I613" i="14"/>
  <c r="L616" i="14"/>
  <c r="U616" i="14" s="1"/>
  <c r="L618" i="14"/>
  <c r="U618" i="14" s="1"/>
  <c r="N621" i="14"/>
  <c r="L625" i="14"/>
  <c r="U625" i="14" s="1"/>
  <c r="L627" i="14"/>
  <c r="U627" i="14" s="1"/>
  <c r="I629" i="14"/>
  <c r="N639" i="14"/>
  <c r="L643" i="14"/>
  <c r="U643" i="14" s="1"/>
  <c r="I645" i="14"/>
  <c r="N650" i="14"/>
  <c r="L652" i="14"/>
  <c r="U652" i="14" s="1"/>
  <c r="I654" i="14"/>
  <c r="I658" i="14"/>
  <c r="N659" i="14"/>
  <c r="L661" i="14"/>
  <c r="U661" i="14" s="1"/>
  <c r="I667" i="14"/>
  <c r="N671" i="14"/>
  <c r="L675" i="14"/>
  <c r="U675" i="14" s="1"/>
  <c r="I677" i="14"/>
  <c r="I679" i="14"/>
  <c r="N685" i="14"/>
  <c r="N701" i="14"/>
  <c r="L703" i="14"/>
  <c r="U703" i="14" s="1"/>
  <c r="L705" i="14"/>
  <c r="U705" i="14" s="1"/>
  <c r="I707" i="14"/>
  <c r="N713" i="14"/>
  <c r="L715" i="14"/>
  <c r="U715" i="14" s="1"/>
  <c r="L717" i="14"/>
  <c r="U717" i="14" s="1"/>
  <c r="N719" i="14"/>
  <c r="I721" i="14"/>
  <c r="L724" i="14"/>
  <c r="U724" i="14" s="1"/>
  <c r="N729" i="14"/>
  <c r="L731" i="14"/>
  <c r="U731" i="14" s="1"/>
  <c r="L733" i="14"/>
  <c r="U733" i="14" s="1"/>
  <c r="N735" i="14"/>
  <c r="I737" i="14"/>
  <c r="L522" i="14"/>
  <c r="U522" i="14" s="1"/>
  <c r="L526" i="14"/>
  <c r="U526" i="14" s="1"/>
  <c r="N527" i="14"/>
  <c r="L530" i="14"/>
  <c r="U530" i="14" s="1"/>
  <c r="N531" i="14"/>
  <c r="L534" i="14"/>
  <c r="U534" i="14" s="1"/>
  <c r="N535" i="14"/>
  <c r="L538" i="14"/>
  <c r="U538" i="14" s="1"/>
  <c r="N539" i="14"/>
  <c r="L542" i="14"/>
  <c r="U542" i="14" s="1"/>
  <c r="N543" i="14"/>
  <c r="L546" i="14"/>
  <c r="U546" i="14" s="1"/>
  <c r="N547" i="14"/>
  <c r="L550" i="14"/>
  <c r="U550" i="14" s="1"/>
  <c r="N551" i="14"/>
  <c r="L554" i="14"/>
  <c r="U554" i="14" s="1"/>
  <c r="N555" i="14"/>
  <c r="L558" i="14"/>
  <c r="U558" i="14" s="1"/>
  <c r="N559" i="14"/>
  <c r="L562" i="14"/>
  <c r="U562" i="14" s="1"/>
  <c r="N563" i="14"/>
  <c r="L566" i="14"/>
  <c r="U566" i="14" s="1"/>
  <c r="N567" i="14"/>
  <c r="L570" i="14"/>
  <c r="U570" i="14" s="1"/>
  <c r="N571" i="14"/>
  <c r="L573" i="14"/>
  <c r="U573" i="14" s="1"/>
  <c r="N575" i="14"/>
  <c r="N580" i="14"/>
  <c r="L582" i="14"/>
  <c r="U582" i="14" s="1"/>
  <c r="L584" i="14"/>
  <c r="U584" i="14" s="1"/>
  <c r="L586" i="14"/>
  <c r="U586" i="14" s="1"/>
  <c r="N589" i="14"/>
  <c r="I599" i="14"/>
  <c r="L604" i="14"/>
  <c r="U604" i="14" s="1"/>
  <c r="N607" i="14"/>
  <c r="I615" i="14"/>
  <c r="L620" i="14"/>
  <c r="U620" i="14" s="1"/>
  <c r="L638" i="14"/>
  <c r="U638" i="14" s="1"/>
  <c r="I642" i="14"/>
  <c r="I660" i="14"/>
  <c r="L663" i="14"/>
  <c r="U663" i="14" s="1"/>
  <c r="L665" i="14"/>
  <c r="U665" i="14" s="1"/>
  <c r="L670" i="14"/>
  <c r="U670" i="14" s="1"/>
  <c r="I674" i="14"/>
  <c r="N682" i="14"/>
  <c r="L684" i="14"/>
  <c r="U684" i="14" s="1"/>
  <c r="I686" i="14"/>
  <c r="I690" i="14"/>
  <c r="N691" i="14"/>
  <c r="L693" i="14"/>
  <c r="U693" i="14" s="1"/>
  <c r="N698" i="14"/>
  <c r="L700" i="14"/>
  <c r="U700" i="14" s="1"/>
  <c r="I702" i="14"/>
  <c r="N708" i="14"/>
  <c r="L710" i="14"/>
  <c r="U710" i="14" s="1"/>
  <c r="I714" i="14"/>
  <c r="N722" i="14"/>
  <c r="L726" i="14"/>
  <c r="U726" i="14" s="1"/>
  <c r="I730" i="14"/>
  <c r="N738" i="14"/>
  <c r="I525" i="14"/>
  <c r="I529" i="14"/>
  <c r="I533" i="14"/>
  <c r="I537" i="14"/>
  <c r="I541" i="14"/>
  <c r="I545" i="14"/>
  <c r="I549" i="14"/>
  <c r="I553" i="14"/>
  <c r="I557" i="14"/>
  <c r="I561" i="14"/>
  <c r="I565" i="14"/>
  <c r="I569" i="14"/>
  <c r="I572" i="14"/>
  <c r="L575" i="14"/>
  <c r="U575" i="14" s="1"/>
  <c r="L577" i="14"/>
  <c r="U577" i="14" s="1"/>
  <c r="L579" i="14"/>
  <c r="U579" i="14" s="1"/>
  <c r="I581" i="14"/>
  <c r="L588" i="14"/>
  <c r="U588" i="14" s="1"/>
  <c r="I592" i="14"/>
  <c r="L597" i="14"/>
  <c r="U597" i="14" s="1"/>
  <c r="I601" i="14"/>
  <c r="I603" i="14"/>
  <c r="I608" i="14"/>
  <c r="L613" i="14"/>
  <c r="U613" i="14" s="1"/>
  <c r="I617" i="14"/>
  <c r="I619" i="14"/>
  <c r="I624" i="14"/>
  <c r="N627" i="14"/>
  <c r="L629" i="14"/>
  <c r="U629" i="14" s="1"/>
  <c r="N635" i="14"/>
  <c r="I637" i="14"/>
  <c r="L645" i="14"/>
  <c r="U645" i="14" s="1"/>
  <c r="L647" i="14"/>
  <c r="U647" i="14" s="1"/>
  <c r="L649" i="14"/>
  <c r="U649" i="14" s="1"/>
  <c r="L654" i="14"/>
  <c r="U654" i="14" s="1"/>
  <c r="L656" i="14"/>
  <c r="U656" i="14" s="1"/>
  <c r="L658" i="14"/>
  <c r="U658" i="14" s="1"/>
  <c r="L667" i="14"/>
  <c r="U667" i="14" s="1"/>
  <c r="I669" i="14"/>
  <c r="L677" i="14"/>
  <c r="U677" i="14" s="1"/>
  <c r="L679" i="14"/>
  <c r="U679" i="14" s="1"/>
  <c r="I683" i="14"/>
  <c r="I692" i="14"/>
  <c r="L695" i="14"/>
  <c r="U695" i="14" s="1"/>
  <c r="L697" i="14"/>
  <c r="U697" i="14" s="1"/>
  <c r="I699" i="14"/>
  <c r="N704" i="14"/>
  <c r="L707" i="14"/>
  <c r="U707" i="14" s="1"/>
  <c r="I709" i="14"/>
  <c r="L712" i="14"/>
  <c r="U712" i="14" s="1"/>
  <c r="L719" i="14"/>
  <c r="U719" i="14" s="1"/>
  <c r="L721" i="14"/>
  <c r="U721" i="14" s="1"/>
  <c r="N723" i="14"/>
  <c r="I725" i="14"/>
  <c r="L728" i="14"/>
  <c r="U728" i="14" s="1"/>
  <c r="N733" i="14"/>
  <c r="L735" i="14"/>
  <c r="U735" i="14" s="1"/>
  <c r="L737" i="14"/>
  <c r="U737" i="14" s="1"/>
  <c r="N739" i="14"/>
  <c r="L521" i="14"/>
  <c r="U521" i="14" s="1"/>
  <c r="N522" i="14"/>
  <c r="L525" i="14"/>
  <c r="U525" i="14" s="1"/>
  <c r="N526" i="14"/>
  <c r="L529" i="14"/>
  <c r="U529" i="14" s="1"/>
  <c r="N530" i="14"/>
  <c r="L533" i="14"/>
  <c r="U533" i="14" s="1"/>
  <c r="N534" i="14"/>
  <c r="L537" i="14"/>
  <c r="U537" i="14" s="1"/>
  <c r="N538" i="14"/>
  <c r="L541" i="14"/>
  <c r="U541" i="14" s="1"/>
  <c r="N542" i="14"/>
  <c r="L545" i="14"/>
  <c r="U545" i="14" s="1"/>
  <c r="N546" i="14"/>
  <c r="L549" i="14"/>
  <c r="U549" i="14" s="1"/>
  <c r="N550" i="14"/>
  <c r="L553" i="14"/>
  <c r="U553" i="14" s="1"/>
  <c r="N554" i="14"/>
  <c r="L557" i="14"/>
  <c r="U557" i="14" s="1"/>
  <c r="N558" i="14"/>
  <c r="L561" i="14"/>
  <c r="U561" i="14" s="1"/>
  <c r="N562" i="14"/>
  <c r="L565" i="14"/>
  <c r="U565" i="14" s="1"/>
  <c r="N566" i="14"/>
  <c r="L569" i="14"/>
  <c r="U569" i="14" s="1"/>
  <c r="N570" i="14"/>
  <c r="N573" i="14"/>
  <c r="I596" i="14"/>
  <c r="L599" i="14"/>
  <c r="U599" i="14" s="1"/>
  <c r="L606" i="14"/>
  <c r="U606" i="14" s="1"/>
  <c r="I612" i="14"/>
  <c r="L615" i="14"/>
  <c r="U615" i="14" s="1"/>
  <c r="L622" i="14"/>
  <c r="U622" i="14" s="1"/>
  <c r="I628" i="14"/>
  <c r="L631" i="14"/>
  <c r="U631" i="14" s="1"/>
  <c r="L633" i="14"/>
  <c r="U633" i="14" s="1"/>
  <c r="L635" i="14"/>
  <c r="U635" i="14" s="1"/>
  <c r="N638" i="14"/>
  <c r="L640" i="14"/>
  <c r="U640" i="14" s="1"/>
  <c r="L642" i="14"/>
  <c r="U642" i="14" s="1"/>
  <c r="I644" i="14"/>
  <c r="L651" i="14"/>
  <c r="U651" i="14" s="1"/>
  <c r="I653" i="14"/>
  <c r="L660" i="14"/>
  <c r="U660" i="14" s="1"/>
  <c r="I666" i="14"/>
  <c r="N670" i="14"/>
  <c r="L672" i="14"/>
  <c r="U672" i="14" s="1"/>
  <c r="L674" i="14"/>
  <c r="U674" i="14" s="1"/>
  <c r="I676" i="14"/>
  <c r="L681" i="14"/>
  <c r="U681" i="14" s="1"/>
  <c r="N684" i="14"/>
  <c r="L686" i="14"/>
  <c r="U686" i="14" s="1"/>
  <c r="L688" i="14"/>
  <c r="U688" i="14" s="1"/>
  <c r="L690" i="14"/>
  <c r="U690" i="14" s="1"/>
  <c r="N693" i="14"/>
  <c r="N700" i="14"/>
  <c r="L702" i="14"/>
  <c r="U702" i="14" s="1"/>
  <c r="N710" i="14"/>
  <c r="L714" i="14"/>
  <c r="U714" i="14" s="1"/>
  <c r="N716" i="14"/>
  <c r="I718" i="14"/>
  <c r="N726" i="14"/>
  <c r="L730" i="14"/>
  <c r="U730" i="14" s="1"/>
  <c r="N732" i="14"/>
  <c r="I734" i="14"/>
  <c r="O99" i="14"/>
  <c r="O107" i="14"/>
  <c r="O102" i="14"/>
  <c r="O67" i="14"/>
  <c r="O88" i="14"/>
  <c r="O61" i="14"/>
  <c r="O77" i="14"/>
  <c r="O82" i="14"/>
  <c r="I139" i="14"/>
  <c r="I147" i="14"/>
  <c r="I155" i="14"/>
  <c r="N283" i="14"/>
  <c r="I283" i="14"/>
  <c r="N370" i="14"/>
  <c r="I370" i="14"/>
  <c r="I315" i="14"/>
  <c r="N341" i="14"/>
  <c r="I341" i="14"/>
  <c r="N353" i="14"/>
  <c r="I353" i="14"/>
  <c r="I137" i="14"/>
  <c r="N142" i="14"/>
  <c r="I145" i="14"/>
  <c r="N150" i="14"/>
  <c r="I153" i="14"/>
  <c r="N158" i="14"/>
  <c r="I161" i="14"/>
  <c r="I291" i="14"/>
  <c r="I296" i="14"/>
  <c r="N298" i="14"/>
  <c r="I298" i="14"/>
  <c r="N338" i="14"/>
  <c r="I338" i="14"/>
  <c r="N263" i="14"/>
  <c r="N267" i="14"/>
  <c r="N271" i="14"/>
  <c r="N275" i="14"/>
  <c r="N279" i="14"/>
  <c r="I285" i="14"/>
  <c r="I293" i="14"/>
  <c r="I328" i="14"/>
  <c r="N328" i="14"/>
  <c r="N422" i="14"/>
  <c r="I422" i="14"/>
  <c r="I143" i="14"/>
  <c r="I151" i="14"/>
  <c r="I159" i="14"/>
  <c r="I307" i="14"/>
  <c r="I312" i="14"/>
  <c r="N314" i="14"/>
  <c r="I314" i="14"/>
  <c r="N452" i="14"/>
  <c r="I452" i="14"/>
  <c r="N139" i="14"/>
  <c r="N147" i="14"/>
  <c r="N155" i="14"/>
  <c r="N162" i="14"/>
  <c r="N166" i="14"/>
  <c r="N170" i="14"/>
  <c r="N174" i="14"/>
  <c r="N178" i="14"/>
  <c r="N182" i="14"/>
  <c r="N186" i="14"/>
  <c r="N190" i="14"/>
  <c r="N194" i="14"/>
  <c r="N198" i="14"/>
  <c r="N202" i="14"/>
  <c r="N206" i="14"/>
  <c r="N210" i="14"/>
  <c r="N214" i="14"/>
  <c r="N218" i="14"/>
  <c r="N222" i="14"/>
  <c r="N226" i="14"/>
  <c r="N230" i="14"/>
  <c r="N234" i="14"/>
  <c r="N238" i="14"/>
  <c r="N242" i="14"/>
  <c r="N246" i="14"/>
  <c r="N250" i="14"/>
  <c r="N254" i="14"/>
  <c r="N258" i="14"/>
  <c r="N262" i="14"/>
  <c r="N266" i="14"/>
  <c r="N270" i="14"/>
  <c r="N274" i="14"/>
  <c r="N278" i="14"/>
  <c r="N282" i="14"/>
  <c r="N290" i="14"/>
  <c r="I290" i="14"/>
  <c r="N390" i="14"/>
  <c r="I390" i="14"/>
  <c r="N405" i="14"/>
  <c r="I405" i="14"/>
  <c r="N417" i="14"/>
  <c r="I417" i="14"/>
  <c r="N138" i="14"/>
  <c r="N146" i="14"/>
  <c r="N154" i="14"/>
  <c r="I284" i="14"/>
  <c r="N402" i="14"/>
  <c r="I402" i="14"/>
  <c r="N439" i="14"/>
  <c r="I439" i="14"/>
  <c r="N137" i="14"/>
  <c r="I140" i="14"/>
  <c r="N145" i="14"/>
  <c r="I148" i="14"/>
  <c r="N153" i="14"/>
  <c r="I156" i="14"/>
  <c r="N161" i="14"/>
  <c r="I163" i="14"/>
  <c r="N165" i="14"/>
  <c r="I167" i="14"/>
  <c r="N169" i="14"/>
  <c r="I171" i="14"/>
  <c r="N173" i="14"/>
  <c r="I175" i="14"/>
  <c r="N177" i="14"/>
  <c r="I179" i="14"/>
  <c r="N181" i="14"/>
  <c r="I183" i="14"/>
  <c r="N185" i="14"/>
  <c r="I187" i="14"/>
  <c r="N189" i="14"/>
  <c r="I191" i="14"/>
  <c r="N193" i="14"/>
  <c r="I195" i="14"/>
  <c r="N197" i="14"/>
  <c r="I199" i="14"/>
  <c r="N201" i="14"/>
  <c r="I203" i="14"/>
  <c r="N205" i="14"/>
  <c r="I207" i="14"/>
  <c r="N209" i="14"/>
  <c r="I211" i="14"/>
  <c r="N213" i="14"/>
  <c r="I215" i="14"/>
  <c r="N217" i="14"/>
  <c r="I219" i="14"/>
  <c r="N221" i="14"/>
  <c r="I223" i="14"/>
  <c r="N225" i="14"/>
  <c r="I227" i="14"/>
  <c r="N229" i="14"/>
  <c r="I231" i="14"/>
  <c r="N233" i="14"/>
  <c r="I235" i="14"/>
  <c r="N237" i="14"/>
  <c r="I239" i="14"/>
  <c r="N241" i="14"/>
  <c r="I243" i="14"/>
  <c r="N245" i="14"/>
  <c r="I247" i="14"/>
  <c r="N249" i="14"/>
  <c r="I251" i="14"/>
  <c r="N253" i="14"/>
  <c r="I255" i="14"/>
  <c r="N257" i="14"/>
  <c r="I259" i="14"/>
  <c r="N261" i="14"/>
  <c r="N265" i="14"/>
  <c r="N269" i="14"/>
  <c r="N273" i="14"/>
  <c r="N277" i="14"/>
  <c r="N281" i="14"/>
  <c r="I299" i="14"/>
  <c r="I304" i="14"/>
  <c r="N306" i="14"/>
  <c r="I306" i="14"/>
  <c r="N321" i="14"/>
  <c r="I321" i="14"/>
  <c r="N331" i="14"/>
  <c r="I331" i="14"/>
  <c r="N358" i="14"/>
  <c r="I358" i="14"/>
  <c r="N373" i="14"/>
  <c r="I373" i="14"/>
  <c r="N385" i="14"/>
  <c r="I385" i="14"/>
  <c r="N346" i="14"/>
  <c r="N361" i="14"/>
  <c r="I361" i="14"/>
  <c r="N393" i="14"/>
  <c r="I393" i="14"/>
  <c r="N425" i="14"/>
  <c r="I425" i="14"/>
  <c r="N430" i="14"/>
  <c r="I430" i="14"/>
  <c r="I324" i="14"/>
  <c r="N349" i="14"/>
  <c r="I349" i="14"/>
  <c r="N381" i="14"/>
  <c r="I381" i="14"/>
  <c r="N413" i="14"/>
  <c r="I413" i="14"/>
  <c r="N447" i="14"/>
  <c r="I447" i="14"/>
  <c r="N460" i="14"/>
  <c r="I460" i="14"/>
  <c r="N323" i="14"/>
  <c r="N330" i="14"/>
  <c r="N337" i="14"/>
  <c r="I337" i="14"/>
  <c r="I346" i="14"/>
  <c r="N354" i="14"/>
  <c r="N369" i="14"/>
  <c r="I369" i="14"/>
  <c r="I378" i="14"/>
  <c r="N386" i="14"/>
  <c r="N401" i="14"/>
  <c r="I401" i="14"/>
  <c r="I410" i="14"/>
  <c r="N418" i="14"/>
  <c r="N357" i="14"/>
  <c r="I357" i="14"/>
  <c r="I366" i="14"/>
  <c r="N389" i="14"/>
  <c r="I389" i="14"/>
  <c r="I398" i="14"/>
  <c r="N421" i="14"/>
  <c r="I421" i="14"/>
  <c r="N436" i="14"/>
  <c r="I436" i="14"/>
  <c r="N455" i="14"/>
  <c r="I455" i="14"/>
  <c r="I292" i="14"/>
  <c r="I300" i="14"/>
  <c r="I308" i="14"/>
  <c r="I316" i="14"/>
  <c r="N345" i="14"/>
  <c r="I345" i="14"/>
  <c r="N377" i="14"/>
  <c r="I377" i="14"/>
  <c r="N409" i="14"/>
  <c r="I409" i="14"/>
  <c r="I297" i="14"/>
  <c r="I305" i="14"/>
  <c r="I313" i="14"/>
  <c r="N322" i="14"/>
  <c r="N329" i="14"/>
  <c r="I329" i="14"/>
  <c r="I342" i="14"/>
  <c r="N350" i="14"/>
  <c r="N365" i="14"/>
  <c r="I365" i="14"/>
  <c r="I374" i="14"/>
  <c r="N382" i="14"/>
  <c r="N397" i="14"/>
  <c r="I397" i="14"/>
  <c r="I406" i="14"/>
  <c r="N414" i="14"/>
  <c r="N444" i="14"/>
  <c r="I444" i="14"/>
  <c r="N463" i="14"/>
  <c r="I463" i="14"/>
  <c r="N433" i="14"/>
  <c r="I433" i="14"/>
  <c r="N441" i="14"/>
  <c r="I441" i="14"/>
  <c r="N449" i="14"/>
  <c r="I449" i="14"/>
  <c r="N457" i="14"/>
  <c r="I457" i="14"/>
  <c r="N465" i="14"/>
  <c r="I465" i="14"/>
  <c r="N473" i="14"/>
  <c r="I473" i="14"/>
  <c r="N481" i="14"/>
  <c r="I481" i="14"/>
  <c r="N489" i="14"/>
  <c r="I489" i="14"/>
  <c r="N438" i="14"/>
  <c r="I438" i="14"/>
  <c r="N446" i="14"/>
  <c r="I446" i="14"/>
  <c r="N454" i="14"/>
  <c r="I454" i="14"/>
  <c r="N462" i="14"/>
  <c r="I462" i="14"/>
  <c r="N497" i="14"/>
  <c r="I497" i="14"/>
  <c r="N400" i="14"/>
  <c r="N404" i="14"/>
  <c r="N408" i="14"/>
  <c r="N412" i="14"/>
  <c r="N416" i="14"/>
  <c r="N420" i="14"/>
  <c r="N424" i="14"/>
  <c r="N428" i="14"/>
  <c r="I429" i="14"/>
  <c r="N432" i="14"/>
  <c r="N435" i="14"/>
  <c r="I435" i="14"/>
  <c r="N443" i="14"/>
  <c r="I443" i="14"/>
  <c r="N451" i="14"/>
  <c r="I451" i="14"/>
  <c r="N459" i="14"/>
  <c r="I459" i="14"/>
  <c r="I467" i="14"/>
  <c r="I475" i="14"/>
  <c r="I483" i="14"/>
  <c r="I491" i="14"/>
  <c r="N440" i="14"/>
  <c r="I440" i="14"/>
  <c r="N448" i="14"/>
  <c r="I448" i="14"/>
  <c r="N456" i="14"/>
  <c r="I456" i="14"/>
  <c r="N464" i="14"/>
  <c r="I464" i="14"/>
  <c r="N437" i="14"/>
  <c r="I437" i="14"/>
  <c r="N445" i="14"/>
  <c r="I445" i="14"/>
  <c r="N453" i="14"/>
  <c r="I453" i="14"/>
  <c r="N461" i="14"/>
  <c r="I461" i="14"/>
  <c r="N466" i="14"/>
  <c r="I466" i="14"/>
  <c r="N474" i="14"/>
  <c r="I474" i="14"/>
  <c r="N482" i="14"/>
  <c r="I482" i="14"/>
  <c r="N490" i="14"/>
  <c r="I490" i="14"/>
  <c r="N434" i="14"/>
  <c r="I434" i="14"/>
  <c r="N442" i="14"/>
  <c r="I442" i="14"/>
  <c r="N450" i="14"/>
  <c r="I450" i="14"/>
  <c r="N458" i="14"/>
  <c r="I458" i="14"/>
  <c r="N498" i="14"/>
  <c r="I498" i="14"/>
  <c r="N506" i="14"/>
  <c r="I506" i="14"/>
  <c r="I657" i="14"/>
  <c r="N657" i="14"/>
  <c r="I678" i="14"/>
  <c r="N678" i="14"/>
  <c r="I507" i="14"/>
  <c r="I578" i="14"/>
  <c r="N578" i="14"/>
  <c r="I586" i="14"/>
  <c r="N586" i="14"/>
  <c r="I594" i="14"/>
  <c r="N594" i="14"/>
  <c r="I602" i="14"/>
  <c r="N602" i="14"/>
  <c r="I610" i="14"/>
  <c r="N610" i="14"/>
  <c r="I618" i="14"/>
  <c r="N618" i="14"/>
  <c r="I626" i="14"/>
  <c r="N626" i="14"/>
  <c r="I662" i="14"/>
  <c r="N662" i="14"/>
  <c r="I514" i="14"/>
  <c r="I505" i="14"/>
  <c r="I513" i="14"/>
  <c r="I641" i="14"/>
  <c r="N641" i="14"/>
  <c r="I646" i="14"/>
  <c r="N646" i="14"/>
  <c r="I689" i="14"/>
  <c r="N689" i="14"/>
  <c r="I574" i="14"/>
  <c r="N574" i="14"/>
  <c r="I582" i="14"/>
  <c r="N582" i="14"/>
  <c r="I590" i="14"/>
  <c r="N590" i="14"/>
  <c r="I598" i="14"/>
  <c r="N598" i="14"/>
  <c r="I606" i="14"/>
  <c r="N606" i="14"/>
  <c r="I614" i="14"/>
  <c r="N614" i="14"/>
  <c r="I622" i="14"/>
  <c r="N622" i="14"/>
  <c r="I630" i="14"/>
  <c r="N630" i="14"/>
  <c r="I673" i="14"/>
  <c r="N673" i="14"/>
  <c r="I577" i="14"/>
  <c r="I585" i="14"/>
  <c r="I632" i="14"/>
  <c r="N632" i="14"/>
  <c r="I664" i="14"/>
  <c r="N664" i="14"/>
  <c r="I697" i="14"/>
  <c r="I649" i="14"/>
  <c r="N649" i="14"/>
  <c r="I681" i="14"/>
  <c r="N681" i="14"/>
  <c r="I575" i="14"/>
  <c r="I583" i="14"/>
  <c r="I591" i="14"/>
  <c r="I631" i="14"/>
  <c r="I634" i="14"/>
  <c r="I640" i="14"/>
  <c r="N640" i="14"/>
  <c r="I672" i="14"/>
  <c r="N672" i="14"/>
  <c r="I694" i="14"/>
  <c r="N694" i="14"/>
  <c r="N696" i="14"/>
  <c r="I696" i="14"/>
  <c r="I648" i="14"/>
  <c r="N648" i="14"/>
  <c r="N655" i="14"/>
  <c r="I680" i="14"/>
  <c r="N680" i="14"/>
  <c r="N687" i="14"/>
  <c r="N577" i="14"/>
  <c r="N585" i="14"/>
  <c r="N593" i="14"/>
  <c r="N601" i="14"/>
  <c r="N609" i="14"/>
  <c r="N617" i="14"/>
  <c r="N625" i="14"/>
  <c r="I633" i="14"/>
  <c r="N633" i="14"/>
  <c r="N645" i="14"/>
  <c r="N658" i="14"/>
  <c r="I665" i="14"/>
  <c r="N665" i="14"/>
  <c r="N677" i="14"/>
  <c r="N690" i="14"/>
  <c r="N576" i="14"/>
  <c r="I579" i="14"/>
  <c r="N584" i="14"/>
  <c r="I587" i="14"/>
  <c r="N592" i="14"/>
  <c r="N600" i="14"/>
  <c r="N608" i="14"/>
  <c r="N616" i="14"/>
  <c r="N624" i="14"/>
  <c r="N631" i="14"/>
  <c r="I647" i="14"/>
  <c r="I650" i="14"/>
  <c r="N654" i="14"/>
  <c r="I656" i="14"/>
  <c r="N656" i="14"/>
  <c r="N663" i="14"/>
  <c r="N686" i="14"/>
  <c r="I688" i="14"/>
  <c r="N688" i="14"/>
  <c r="N695" i="14"/>
  <c r="I695" i="14"/>
  <c r="I635" i="14"/>
  <c r="I643" i="14"/>
  <c r="I651" i="14"/>
  <c r="I705" i="14"/>
  <c r="I712" i="14"/>
  <c r="I716" i="14"/>
  <c r="I720" i="14"/>
  <c r="I724" i="14"/>
  <c r="I728" i="14"/>
  <c r="I732" i="14"/>
  <c r="I736" i="14"/>
  <c r="I704" i="14"/>
  <c r="I703" i="14"/>
  <c r="I711" i="14"/>
  <c r="I715" i="14"/>
  <c r="I719" i="14"/>
  <c r="I723" i="14"/>
  <c r="I727" i="14"/>
  <c r="I731" i="14"/>
  <c r="I735" i="14"/>
  <c r="I739" i="14"/>
  <c r="N60" i="14"/>
  <c r="U60" i="14" l="1"/>
  <c r="O60" i="14"/>
  <c r="O103" i="14"/>
  <c r="U103" i="14"/>
  <c r="O79" i="14"/>
  <c r="U79" i="14"/>
  <c r="O114" i="14"/>
  <c r="U114" i="14"/>
  <c r="O73" i="14"/>
  <c r="U73" i="14"/>
  <c r="O90" i="14"/>
  <c r="U90" i="14"/>
  <c r="O104" i="14"/>
  <c r="U104" i="14"/>
  <c r="O72" i="14"/>
  <c r="U72" i="14"/>
  <c r="O113" i="14"/>
  <c r="U113" i="14"/>
  <c r="O66" i="14"/>
  <c r="U66" i="14"/>
  <c r="O89" i="14"/>
  <c r="U89" i="14"/>
  <c r="O76" i="14"/>
  <c r="U76" i="14"/>
  <c r="O71" i="14"/>
  <c r="U71" i="14"/>
  <c r="O85" i="14"/>
  <c r="U85" i="14"/>
  <c r="O105" i="14"/>
  <c r="U105" i="14"/>
  <c r="O81" i="14"/>
  <c r="U81" i="14"/>
  <c r="O110" i="14"/>
  <c r="O78" i="14"/>
  <c r="O87" i="14"/>
  <c r="O63" i="14"/>
  <c r="O98" i="14"/>
  <c r="O108" i="14"/>
  <c r="O112" i="14"/>
  <c r="O80" i="14"/>
  <c r="O115" i="14"/>
  <c r="O83" i="14"/>
  <c r="O97" i="14"/>
  <c r="O84" i="14"/>
  <c r="O101" i="14"/>
  <c r="O69" i="14"/>
  <c r="O94" i="14"/>
  <c r="O96" i="14"/>
  <c r="O64" i="14"/>
  <c r="O100" i="14"/>
  <c r="O95" i="14"/>
  <c r="O93" i="14"/>
  <c r="O75" i="14"/>
  <c r="O106" i="14"/>
  <c r="O86" i="14"/>
  <c r="O65" i="14"/>
  <c r="O111" i="14"/>
  <c r="O92" i="14"/>
  <c r="O68" i="14"/>
  <c r="O109" i="14"/>
  <c r="O91" i="14"/>
  <c r="O74" i="14"/>
  <c r="O70" i="14"/>
  <c r="O158" i="14"/>
  <c r="O156" i="14"/>
  <c r="O151" i="14"/>
  <c r="O154" i="14"/>
  <c r="O139" i="14"/>
  <c r="O126" i="14"/>
  <c r="O152" i="14"/>
  <c r="O169" i="14"/>
  <c r="O137" i="14"/>
  <c r="O165" i="14"/>
  <c r="O124" i="14"/>
  <c r="O127" i="14"/>
  <c r="O125" i="14"/>
  <c r="O148" i="14"/>
  <c r="O150" i="14"/>
  <c r="O118" i="14"/>
  <c r="O129" i="14"/>
  <c r="O133" i="14"/>
  <c r="O116" i="14"/>
  <c r="O146" i="14"/>
  <c r="O142" i="14"/>
  <c r="O163" i="14"/>
  <c r="O122" i="14"/>
  <c r="O155" i="14"/>
  <c r="O123" i="14"/>
  <c r="O119" i="14"/>
  <c r="O149" i="14"/>
  <c r="O153" i="14"/>
  <c r="O121" i="14"/>
  <c r="O136" i="14"/>
  <c r="O140" i="14"/>
  <c r="O167" i="14"/>
  <c r="O120" i="14"/>
  <c r="O157" i="14"/>
  <c r="O170" i="14"/>
  <c r="O144" i="14"/>
  <c r="O131" i="14"/>
  <c r="O130" i="14"/>
  <c r="O138" i="14"/>
  <c r="O159" i="14"/>
  <c r="O143" i="14"/>
  <c r="O135" i="14"/>
  <c r="O161" i="14"/>
  <c r="O128" i="14"/>
  <c r="O147" i="14"/>
  <c r="O166" i="14"/>
  <c r="O134" i="14"/>
  <c r="O117" i="14"/>
  <c r="O160" i="14"/>
  <c r="O145" i="14"/>
  <c r="O164" i="14"/>
  <c r="O132" i="14"/>
  <c r="O141" i="14"/>
  <c r="O162" i="14"/>
  <c r="O168" i="14"/>
  <c r="O199" i="14" l="1"/>
  <c r="O214" i="14"/>
  <c r="O173" i="14"/>
  <c r="O219" i="14"/>
  <c r="O193" i="14"/>
  <c r="O206" i="14"/>
  <c r="O187" i="14"/>
  <c r="O222" i="14"/>
  <c r="O210" i="14"/>
  <c r="O224" i="14"/>
  <c r="O189" i="14"/>
  <c r="O195" i="14"/>
  <c r="O177" i="14"/>
  <c r="O207" i="14"/>
  <c r="O217" i="14"/>
  <c r="O200" i="14"/>
  <c r="O221" i="14"/>
  <c r="O190" i="14"/>
  <c r="O185" i="14"/>
  <c r="O212" i="14"/>
  <c r="O191" i="14"/>
  <c r="O174" i="14"/>
  <c r="O218" i="14"/>
  <c r="O188" i="14"/>
  <c r="O203" i="14"/>
  <c r="O220" i="14"/>
  <c r="O181" i="14"/>
  <c r="O211" i="14"/>
  <c r="O172" i="14"/>
  <c r="O208" i="14"/>
  <c r="O201" i="14"/>
  <c r="O182" i="14"/>
  <c r="O216" i="14"/>
  <c r="O204" i="14"/>
  <c r="O171" i="14"/>
  <c r="O205" i="14"/>
  <c r="O183" i="14"/>
  <c r="O209" i="14"/>
  <c r="O223" i="14"/>
  <c r="O225" i="14"/>
  <c r="O179" i="14"/>
  <c r="O196" i="14"/>
  <c r="O215" i="14"/>
  <c r="O202" i="14"/>
  <c r="O198" i="14"/>
  <c r="O186" i="14"/>
  <c r="O175" i="14"/>
  <c r="O176" i="14"/>
  <c r="O178" i="14"/>
  <c r="O197" i="14"/>
  <c r="O184" i="14"/>
  <c r="O180" i="14"/>
  <c r="O192" i="14"/>
  <c r="O194" i="14"/>
  <c r="O213" i="14"/>
  <c r="O235" i="14" l="1"/>
  <c r="O231" i="14"/>
  <c r="O257" i="14"/>
  <c r="O280" i="14"/>
  <c r="O260" i="14"/>
  <c r="O237" i="14"/>
  <c r="O266" i="14"/>
  <c r="O243" i="14"/>
  <c r="O267" i="14"/>
  <c r="O255" i="14"/>
  <c r="O250" i="14"/>
  <c r="O277" i="14"/>
  <c r="O274" i="14"/>
  <c r="O268" i="14"/>
  <c r="O239" i="14"/>
  <c r="O230" i="14"/>
  <c r="O270" i="14"/>
  <c r="O278" i="14"/>
  <c r="O226" i="14"/>
  <c r="O256" i="14"/>
  <c r="O236" i="14"/>
  <c r="O273" i="14"/>
  <c r="O240" i="14"/>
  <c r="O272" i="14"/>
  <c r="O244" i="14"/>
  <c r="O242" i="14"/>
  <c r="O228" i="14"/>
  <c r="O249" i="14"/>
  <c r="O252" i="14"/>
  <c r="O241" i="14"/>
  <c r="O251" i="14"/>
  <c r="O264" i="14"/>
  <c r="O259" i="14"/>
  <c r="O263" i="14"/>
  <c r="O275" i="14"/>
  <c r="O229" i="14"/>
  <c r="O245" i="14"/>
  <c r="O262" i="14"/>
  <c r="O279" i="14"/>
  <c r="O261" i="14"/>
  <c r="O269" i="14"/>
  <c r="O247" i="14"/>
  <c r="O233" i="14"/>
  <c r="O253" i="14"/>
  <c r="O234" i="14"/>
  <c r="O238" i="14"/>
  <c r="O271" i="14"/>
  <c r="O227" i="14"/>
  <c r="O258" i="14"/>
  <c r="O246" i="14"/>
  <c r="O276" i="14"/>
  <c r="O232" i="14"/>
  <c r="O265" i="14"/>
  <c r="O248" i="14"/>
  <c r="O254" i="14"/>
  <c r="O287" i="14" l="1"/>
  <c r="O282" i="14"/>
  <c r="O308" i="14"/>
  <c r="O316" i="14"/>
  <c r="O284" i="14"/>
  <c r="O319" i="14"/>
  <c r="O304" i="14"/>
  <c r="O327" i="14"/>
  <c r="O311" i="14"/>
  <c r="O285" i="14"/>
  <c r="O332" i="14"/>
  <c r="O298" i="14"/>
  <c r="O335" i="14"/>
  <c r="O309" i="14"/>
  <c r="O331" i="14"/>
  <c r="O326" i="14"/>
  <c r="O288" i="14"/>
  <c r="O334" i="14"/>
  <c r="O330" i="14"/>
  <c r="O306" i="14"/>
  <c r="O283" i="14"/>
  <c r="O295" i="14"/>
  <c r="O281" i="14"/>
  <c r="O294" i="14"/>
  <c r="O305" i="14"/>
  <c r="O321" i="14"/>
  <c r="O312" i="14"/>
  <c r="O303" i="14"/>
  <c r="O301" i="14"/>
  <c r="O293" i="14"/>
  <c r="O302" i="14"/>
  <c r="O317" i="14"/>
  <c r="O318" i="14"/>
  <c r="O296" i="14"/>
  <c r="O297" i="14"/>
  <c r="O328" i="14"/>
  <c r="O333" i="14"/>
  <c r="O323" i="14"/>
  <c r="O310" i="14"/>
  <c r="O292" i="14"/>
  <c r="O286" i="14"/>
  <c r="O320" i="14"/>
  <c r="O313" i="14"/>
  <c r="O289" i="14"/>
  <c r="O324" i="14"/>
  <c r="O300" i="14"/>
  <c r="O314" i="14"/>
  <c r="O307" i="14"/>
  <c r="O299" i="14"/>
  <c r="O291" i="14"/>
  <c r="O325" i="14"/>
  <c r="O329" i="14"/>
  <c r="O322" i="14"/>
  <c r="O315" i="14"/>
  <c r="O290" i="14"/>
  <c r="O344" i="14" l="1"/>
  <c r="O358" i="14"/>
  <c r="O382" i="14"/>
  <c r="O345" i="14"/>
  <c r="O365" i="14"/>
  <c r="O336" i="14"/>
  <c r="O387" i="14"/>
  <c r="O362" i="14"/>
  <c r="O372" i="14"/>
  <c r="O371" i="14"/>
  <c r="O368" i="14"/>
  <c r="O357" i="14"/>
  <c r="O386" i="14"/>
  <c r="O370" i="14"/>
  <c r="O375" i="14"/>
  <c r="O351" i="14"/>
  <c r="O350" i="14"/>
  <c r="O364" i="14"/>
  <c r="O340" i="14"/>
  <c r="O374" i="14"/>
  <c r="O337" i="14"/>
  <c r="O384" i="14"/>
  <c r="O383" i="14"/>
  <c r="O349" i="14"/>
  <c r="O381" i="14"/>
  <c r="O369" i="14"/>
  <c r="O367" i="14"/>
  <c r="O359" i="14"/>
  <c r="O346" i="14"/>
  <c r="O347" i="14"/>
  <c r="O361" i="14"/>
  <c r="O353" i="14"/>
  <c r="O380" i="14"/>
  <c r="O352" i="14"/>
  <c r="O385" i="14"/>
  <c r="O363" i="14"/>
  <c r="O355" i="14"/>
  <c r="O378" i="14"/>
  <c r="O348" i="14"/>
  <c r="O376" i="14"/>
  <c r="O389" i="14"/>
  <c r="O377" i="14"/>
  <c r="O354" i="14"/>
  <c r="O379" i="14"/>
  <c r="O341" i="14"/>
  <c r="O388" i="14"/>
  <c r="O373" i="14"/>
  <c r="O356" i="14"/>
  <c r="O360" i="14"/>
  <c r="O338" i="14"/>
  <c r="O343" i="14"/>
  <c r="O390" i="14"/>
  <c r="O366" i="14"/>
  <c r="O339" i="14"/>
  <c r="O342" i="14"/>
  <c r="O422" i="14" l="1"/>
  <c r="O445" i="14"/>
  <c r="O411" i="14"/>
  <c r="O434" i="14"/>
  <c r="O431" i="14"/>
  <c r="O418" i="14"/>
  <c r="O408" i="14"/>
  <c r="O414" i="14"/>
  <c r="O404" i="14"/>
  <c r="O429" i="14"/>
  <c r="O406" i="14"/>
  <c r="O412" i="14"/>
  <c r="O417" i="14"/>
  <c r="O400" i="14"/>
  <c r="O442" i="14"/>
  <c r="O437" i="14"/>
  <c r="O397" i="14"/>
  <c r="O409" i="14"/>
  <c r="O440" i="14"/>
  <c r="O423" i="14"/>
  <c r="O398" i="14"/>
  <c r="O428" i="14"/>
  <c r="O403" i="14"/>
  <c r="O416" i="14"/>
  <c r="O430" i="14"/>
  <c r="O394" i="14"/>
  <c r="O393" i="14"/>
  <c r="O443" i="14"/>
  <c r="O432" i="14"/>
  <c r="O433" i="14"/>
  <c r="O407" i="14"/>
  <c r="O402" i="14"/>
  <c r="O424" i="14"/>
  <c r="O439" i="14"/>
  <c r="O419" i="14"/>
  <c r="O425" i="14"/>
  <c r="O426" i="14"/>
  <c r="O391" i="14"/>
  <c r="O413" i="14"/>
  <c r="O438" i="14"/>
  <c r="O395" i="14"/>
  <c r="O421" i="14"/>
  <c r="O415" i="14"/>
  <c r="O396" i="14"/>
  <c r="O444" i="14"/>
  <c r="O410" i="14"/>
  <c r="O435" i="14"/>
  <c r="O401" i="14"/>
  <c r="O436" i="14"/>
  <c r="O392" i="14"/>
  <c r="O405" i="14"/>
  <c r="O441" i="14"/>
  <c r="O427" i="14"/>
  <c r="O420" i="14"/>
  <c r="O399" i="14"/>
  <c r="O456" i="14" l="1"/>
  <c r="O451" i="14"/>
  <c r="O493" i="14"/>
  <c r="O480" i="14"/>
  <c r="O457" i="14"/>
  <c r="O498" i="14"/>
  <c r="O471" i="14"/>
  <c r="O478" i="14"/>
  <c r="O492" i="14"/>
  <c r="O467" i="14"/>
  <c r="O469" i="14"/>
  <c r="O489" i="14"/>
  <c r="O460" i="14"/>
  <c r="O470" i="14"/>
  <c r="O474" i="14"/>
  <c r="O448" i="14"/>
  <c r="O458" i="14"/>
  <c r="O497" i="14"/>
  <c r="O461" i="14"/>
  <c r="O463" i="14"/>
  <c r="O466" i="14"/>
  <c r="O496" i="14"/>
  <c r="O454" i="14"/>
  <c r="O490" i="14"/>
  <c r="O468" i="14"/>
  <c r="O462" i="14"/>
  <c r="O495" i="14"/>
  <c r="O475" i="14"/>
  <c r="O447" i="14"/>
  <c r="O465" i="14"/>
  <c r="O476" i="14"/>
  <c r="O446" i="14"/>
  <c r="O494" i="14"/>
  <c r="O488" i="14"/>
  <c r="O449" i="14"/>
  <c r="O483" i="14"/>
  <c r="O464" i="14"/>
  <c r="O455" i="14"/>
  <c r="O484" i="14"/>
  <c r="O473" i="14"/>
  <c r="O500" i="14"/>
  <c r="O482" i="14"/>
  <c r="O491" i="14"/>
  <c r="O499" i="14"/>
  <c r="O450" i="14"/>
  <c r="O481" i="14"/>
  <c r="O479" i="14"/>
  <c r="O487" i="14"/>
  <c r="O485" i="14"/>
  <c r="O453" i="14"/>
  <c r="O452" i="14"/>
  <c r="O472" i="14"/>
  <c r="O459" i="14"/>
  <c r="O486" i="14"/>
  <c r="O477" i="14"/>
  <c r="O538" i="14" l="1"/>
  <c r="O532" i="14"/>
  <c r="O534" i="14"/>
  <c r="O546" i="14"/>
  <c r="O539" i="14"/>
  <c r="O531" i="14"/>
  <c r="O550" i="14"/>
  <c r="O529" i="14"/>
  <c r="O524" i="14"/>
  <c r="O526" i="14"/>
  <c r="O548" i="14"/>
  <c r="O530" i="14"/>
  <c r="O501" i="14"/>
  <c r="O507" i="14"/>
  <c r="O504" i="14"/>
  <c r="O509" i="14"/>
  <c r="O516" i="14"/>
  <c r="O542" i="14"/>
  <c r="O535" i="14"/>
  <c r="O518" i="14"/>
  <c r="O541" i="14"/>
  <c r="O536" i="14"/>
  <c r="O537" i="14"/>
  <c r="O543" i="14"/>
  <c r="O520" i="14"/>
  <c r="O551" i="14"/>
  <c r="O552" i="14"/>
  <c r="O525" i="14"/>
  <c r="O522" i="14"/>
  <c r="O553" i="14"/>
  <c r="O527" i="14"/>
  <c r="O545" i="14"/>
  <c r="O508" i="14"/>
  <c r="O510" i="14"/>
  <c r="O517" i="14"/>
  <c r="O506" i="14"/>
  <c r="O554" i="14"/>
  <c r="O533" i="14"/>
  <c r="O540" i="14"/>
  <c r="O555" i="14"/>
  <c r="O549" i="14"/>
  <c r="O523" i="14"/>
  <c r="O521" i="14"/>
  <c r="O547" i="14"/>
  <c r="O528" i="14"/>
  <c r="O544" i="14"/>
  <c r="O503" i="14"/>
  <c r="O514" i="14"/>
  <c r="O505" i="14"/>
  <c r="O519" i="14"/>
  <c r="O502" i="14"/>
  <c r="O513" i="14"/>
  <c r="O515" i="14"/>
  <c r="O512" i="14"/>
  <c r="O511" i="14"/>
  <c r="O569" i="14" l="1"/>
  <c r="O557" i="14"/>
  <c r="O572" i="14"/>
  <c r="O603" i="14"/>
  <c r="O592" i="14"/>
  <c r="O567" i="14"/>
  <c r="O574" i="14"/>
  <c r="O578" i="14"/>
  <c r="O588" i="14"/>
  <c r="O565" i="14"/>
  <c r="O606" i="14"/>
  <c r="O597" i="14"/>
  <c r="O562" i="14"/>
  <c r="O581" i="14"/>
  <c r="O586" i="14"/>
  <c r="O587" i="14"/>
  <c r="O610" i="14"/>
  <c r="O580" i="14"/>
  <c r="O564" i="14"/>
  <c r="O601" i="14"/>
  <c r="O595" i="14"/>
  <c r="O590" i="14"/>
  <c r="O605" i="14"/>
  <c r="O599" i="14"/>
  <c r="O608" i="14"/>
  <c r="O591" i="14"/>
  <c r="O568" i="14"/>
  <c r="O561" i="14"/>
  <c r="O573" i="14"/>
  <c r="O584" i="14"/>
  <c r="O566" i="14"/>
  <c r="O589" i="14"/>
  <c r="O607" i="14"/>
  <c r="O570" i="14"/>
  <c r="O604" i="14"/>
  <c r="O563" i="14"/>
  <c r="O596" i="14"/>
  <c r="O571" i="14"/>
  <c r="O556" i="14"/>
  <c r="O579" i="14"/>
  <c r="O594" i="14"/>
  <c r="O602" i="14"/>
  <c r="O598" i="14"/>
  <c r="O600" i="14"/>
  <c r="O585" i="14"/>
  <c r="O558" i="14"/>
  <c r="O582" i="14"/>
  <c r="O559" i="14"/>
  <c r="O576" i="14"/>
  <c r="O560" i="14"/>
  <c r="O583" i="14"/>
  <c r="O609" i="14"/>
  <c r="O577" i="14"/>
  <c r="O575" i="14"/>
  <c r="O593" i="14"/>
  <c r="O655" i="14" l="1"/>
  <c r="O616" i="14"/>
  <c r="O661" i="14"/>
  <c r="O637" i="14"/>
  <c r="O630" i="14"/>
  <c r="O646" i="14"/>
  <c r="O636" i="14"/>
  <c r="O620" i="14"/>
  <c r="O622" i="14"/>
  <c r="O612" i="14"/>
  <c r="O618" i="14"/>
  <c r="O642" i="14"/>
  <c r="O664" i="14"/>
  <c r="O644" i="14"/>
  <c r="O658" i="14"/>
  <c r="O619" i="14"/>
  <c r="O641" i="14"/>
  <c r="O648" i="14"/>
  <c r="O657" i="14"/>
  <c r="O639" i="14"/>
  <c r="O635" i="14"/>
  <c r="O652" i="14"/>
  <c r="O656" i="14"/>
  <c r="O611" i="14"/>
  <c r="O660" i="14"/>
  <c r="O653" i="14"/>
  <c r="O623" i="14"/>
  <c r="O613" i="14"/>
  <c r="O650" i="14"/>
  <c r="O665" i="14"/>
  <c r="O614" i="14"/>
  <c r="O633" i="14"/>
  <c r="O634" i="14"/>
  <c r="O654" i="14"/>
  <c r="O621" i="14"/>
  <c r="O629" i="14"/>
  <c r="O638" i="14"/>
  <c r="O659" i="14"/>
  <c r="O627" i="14"/>
  <c r="O626" i="14"/>
  <c r="O615" i="14"/>
  <c r="O625" i="14"/>
  <c r="O645" i="14"/>
  <c r="O662" i="14"/>
  <c r="O628" i="14"/>
  <c r="O632" i="14"/>
  <c r="O631" i="14"/>
  <c r="O640" i="14"/>
  <c r="O649" i="14"/>
  <c r="O651" i="14"/>
  <c r="O663" i="14"/>
  <c r="O617" i="14"/>
  <c r="O643" i="14"/>
  <c r="O647" i="14"/>
  <c r="O624" i="14"/>
  <c r="O692" i="14" l="1"/>
  <c r="O717" i="14"/>
  <c r="O694" i="14"/>
  <c r="O730" i="14"/>
  <c r="O675" i="14"/>
  <c r="O723" i="14"/>
  <c r="O668" i="14"/>
  <c r="O695" i="14"/>
  <c r="O666" i="14"/>
  <c r="O700" i="14"/>
  <c r="O737" i="14"/>
  <c r="O682" i="14"/>
  <c r="O733" i="14"/>
  <c r="O678" i="14"/>
  <c r="O728" i="14"/>
  <c r="O673" i="14"/>
  <c r="O691" i="14"/>
  <c r="O716" i="14"/>
  <c r="O739" i="14"/>
  <c r="O684" i="14"/>
  <c r="O736" i="14"/>
  <c r="O681" i="14"/>
  <c r="O688" i="14"/>
  <c r="O727" i="14"/>
  <c r="O672" i="14"/>
  <c r="O686" i="14"/>
  <c r="O724" i="14"/>
  <c r="O669" i="14"/>
  <c r="O712" i="14"/>
  <c r="O706" i="14"/>
  <c r="O714" i="14"/>
  <c r="O709" i="14"/>
  <c r="O720" i="14"/>
  <c r="O708" i="14"/>
  <c r="O707" i="14"/>
  <c r="O703" i="14"/>
  <c r="O699" i="14"/>
  <c r="O667" i="14"/>
  <c r="O726" i="14"/>
  <c r="O671" i="14"/>
  <c r="O729" i="14"/>
  <c r="O674" i="14"/>
  <c r="O718" i="14"/>
  <c r="O713" i="14"/>
  <c r="O701" i="14"/>
  <c r="O687" i="14"/>
  <c r="O689" i="14"/>
  <c r="O690" i="14"/>
  <c r="O697" i="14"/>
  <c r="O734" i="14"/>
  <c r="O679" i="14"/>
  <c r="O731" i="14"/>
  <c r="O676" i="14"/>
  <c r="O711" i="14"/>
  <c r="O702" i="14"/>
  <c r="O735" i="14"/>
  <c r="O680" i="14"/>
  <c r="O698" i="14"/>
  <c r="O704" i="14"/>
  <c r="O738" i="14"/>
  <c r="O683" i="14"/>
  <c r="O725" i="14"/>
  <c r="O670" i="14"/>
  <c r="O693" i="14"/>
  <c r="O705" i="14"/>
  <c r="O715" i="14"/>
  <c r="O696" i="14"/>
  <c r="O719" i="14"/>
  <c r="O732" i="14"/>
  <c r="O677" i="14"/>
  <c r="O685" i="14"/>
  <c r="O710" i="14"/>
  <c r="H153" i="12"/>
  <c r="H121" i="12"/>
  <c r="H89" i="12"/>
  <c r="H57" i="12"/>
  <c r="H25" i="12"/>
  <c r="G184" i="12"/>
  <c r="I184" i="12" s="1"/>
  <c r="G183" i="12"/>
  <c r="G182" i="12"/>
  <c r="G181" i="12"/>
  <c r="G180" i="12"/>
  <c r="G179" i="12"/>
  <c r="G178" i="12"/>
  <c r="G177" i="12"/>
  <c r="G176" i="12"/>
  <c r="I176" i="12" s="1"/>
  <c r="G175" i="12"/>
  <c r="G174" i="12"/>
  <c r="G173" i="12"/>
  <c r="G172" i="12"/>
  <c r="G171" i="12"/>
  <c r="G170" i="12"/>
  <c r="G169" i="12"/>
  <c r="G168" i="12"/>
  <c r="I168" i="12" s="1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I152" i="12" s="1"/>
  <c r="G151" i="12"/>
  <c r="G150" i="12"/>
  <c r="G149" i="12"/>
  <c r="G148" i="12"/>
  <c r="G147" i="12"/>
  <c r="G146" i="12"/>
  <c r="G145" i="12"/>
  <c r="G144" i="12"/>
  <c r="I144" i="12" s="1"/>
  <c r="G143" i="12"/>
  <c r="G142" i="12"/>
  <c r="G141" i="12"/>
  <c r="G140" i="12"/>
  <c r="G139" i="12"/>
  <c r="G138" i="12"/>
  <c r="G137" i="12"/>
  <c r="G136" i="12"/>
  <c r="I136" i="12" s="1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I120" i="12" s="1"/>
  <c r="G119" i="12"/>
  <c r="G118" i="12"/>
  <c r="G117" i="12"/>
  <c r="G116" i="12"/>
  <c r="G115" i="12"/>
  <c r="G114" i="12"/>
  <c r="G113" i="12"/>
  <c r="G112" i="12"/>
  <c r="I112" i="12" s="1"/>
  <c r="G111" i="12"/>
  <c r="G110" i="12"/>
  <c r="G109" i="12"/>
  <c r="G108" i="12"/>
  <c r="G107" i="12"/>
  <c r="G106" i="12"/>
  <c r="G105" i="12"/>
  <c r="G104" i="12"/>
  <c r="I104" i="12" s="1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I88" i="12" s="1"/>
  <c r="G87" i="12"/>
  <c r="G86" i="12"/>
  <c r="G85" i="12"/>
  <c r="G84" i="12"/>
  <c r="G83" i="12"/>
  <c r="G82" i="12"/>
  <c r="G81" i="12"/>
  <c r="G80" i="12"/>
  <c r="I80" i="12" s="1"/>
  <c r="G79" i="12"/>
  <c r="G78" i="12"/>
  <c r="G77" i="12"/>
  <c r="G76" i="12"/>
  <c r="G75" i="12"/>
  <c r="G74" i="12"/>
  <c r="G73" i="12"/>
  <c r="G72" i="12"/>
  <c r="I72" i="12" s="1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I56" i="12" s="1"/>
  <c r="G55" i="12"/>
  <c r="G54" i="12"/>
  <c r="G53" i="12"/>
  <c r="G52" i="12"/>
  <c r="G51" i="12"/>
  <c r="G50" i="12"/>
  <c r="G49" i="12"/>
  <c r="G48" i="12"/>
  <c r="I48" i="12" s="1"/>
  <c r="G47" i="12"/>
  <c r="G46" i="12"/>
  <c r="G45" i="12"/>
  <c r="G44" i="12"/>
  <c r="G43" i="12"/>
  <c r="G42" i="12"/>
  <c r="G41" i="12"/>
  <c r="G40" i="12"/>
  <c r="I40" i="12" s="1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I24" i="12" s="1"/>
  <c r="G23" i="12"/>
  <c r="G22" i="12"/>
  <c r="G21" i="12"/>
  <c r="G20" i="12"/>
  <c r="G19" i="12"/>
  <c r="G18" i="12"/>
  <c r="G17" i="12"/>
  <c r="G16" i="12"/>
  <c r="I16" i="12" s="1"/>
  <c r="G15" i="12"/>
  <c r="G14" i="12"/>
  <c r="G13" i="12"/>
  <c r="G12" i="12"/>
  <c r="G11" i="12"/>
  <c r="G10" i="12"/>
  <c r="F184" i="12"/>
  <c r="F183" i="12"/>
  <c r="F182" i="12"/>
  <c r="F181" i="12"/>
  <c r="H181" i="12" s="1"/>
  <c r="F180" i="12"/>
  <c r="F179" i="12"/>
  <c r="H179" i="12" s="1"/>
  <c r="F178" i="12"/>
  <c r="F177" i="12"/>
  <c r="H177" i="12" s="1"/>
  <c r="F176" i="12"/>
  <c r="F175" i="12"/>
  <c r="F174" i="12"/>
  <c r="F173" i="12"/>
  <c r="H173" i="12" s="1"/>
  <c r="F172" i="12"/>
  <c r="F171" i="12"/>
  <c r="H171" i="12" s="1"/>
  <c r="F170" i="12"/>
  <c r="F169" i="12"/>
  <c r="H169" i="12" s="1"/>
  <c r="F168" i="12"/>
  <c r="F167" i="12"/>
  <c r="F166" i="12"/>
  <c r="F165" i="12"/>
  <c r="H165" i="12" s="1"/>
  <c r="F164" i="12"/>
  <c r="F163" i="12"/>
  <c r="H163" i="12" s="1"/>
  <c r="F162" i="12"/>
  <c r="F161" i="12"/>
  <c r="H161" i="12" s="1"/>
  <c r="F160" i="12"/>
  <c r="F159" i="12"/>
  <c r="F158" i="12"/>
  <c r="F157" i="12"/>
  <c r="H157" i="12" s="1"/>
  <c r="F156" i="12"/>
  <c r="F155" i="12"/>
  <c r="H155" i="12" s="1"/>
  <c r="F154" i="12"/>
  <c r="F153" i="12"/>
  <c r="F152" i="12"/>
  <c r="F151" i="12"/>
  <c r="F150" i="12"/>
  <c r="F149" i="12"/>
  <c r="H149" i="12" s="1"/>
  <c r="F148" i="12"/>
  <c r="F147" i="12"/>
  <c r="H147" i="12" s="1"/>
  <c r="F146" i="12"/>
  <c r="F145" i="12"/>
  <c r="H145" i="12" s="1"/>
  <c r="F144" i="12"/>
  <c r="F143" i="12"/>
  <c r="F142" i="12"/>
  <c r="F141" i="12"/>
  <c r="H141" i="12" s="1"/>
  <c r="F140" i="12"/>
  <c r="F139" i="12"/>
  <c r="H139" i="12" s="1"/>
  <c r="F138" i="12"/>
  <c r="F137" i="12"/>
  <c r="H137" i="12" s="1"/>
  <c r="F136" i="12"/>
  <c r="F135" i="12"/>
  <c r="F134" i="12"/>
  <c r="F133" i="12"/>
  <c r="H133" i="12" s="1"/>
  <c r="F132" i="12"/>
  <c r="F131" i="12"/>
  <c r="H131" i="12" s="1"/>
  <c r="F130" i="12"/>
  <c r="F129" i="12"/>
  <c r="H129" i="12" s="1"/>
  <c r="F128" i="12"/>
  <c r="F127" i="12"/>
  <c r="F126" i="12"/>
  <c r="F125" i="12"/>
  <c r="H125" i="12" s="1"/>
  <c r="F124" i="12"/>
  <c r="F123" i="12"/>
  <c r="H123" i="12" s="1"/>
  <c r="F122" i="12"/>
  <c r="F121" i="12"/>
  <c r="F120" i="12"/>
  <c r="F119" i="12"/>
  <c r="F118" i="12"/>
  <c r="F117" i="12"/>
  <c r="H117" i="12" s="1"/>
  <c r="F116" i="12"/>
  <c r="F115" i="12"/>
  <c r="H115" i="12" s="1"/>
  <c r="F114" i="12"/>
  <c r="F113" i="12"/>
  <c r="H113" i="12" s="1"/>
  <c r="F112" i="12"/>
  <c r="F111" i="12"/>
  <c r="F110" i="12"/>
  <c r="F109" i="12"/>
  <c r="H109" i="12" s="1"/>
  <c r="F108" i="12"/>
  <c r="F107" i="12"/>
  <c r="H107" i="12" s="1"/>
  <c r="F106" i="12"/>
  <c r="F105" i="12"/>
  <c r="H105" i="12" s="1"/>
  <c r="F104" i="12"/>
  <c r="F103" i="12"/>
  <c r="F102" i="12"/>
  <c r="F101" i="12"/>
  <c r="H101" i="12" s="1"/>
  <c r="F100" i="12"/>
  <c r="F99" i="12"/>
  <c r="H99" i="12" s="1"/>
  <c r="F98" i="12"/>
  <c r="F97" i="12"/>
  <c r="H97" i="12" s="1"/>
  <c r="F96" i="12"/>
  <c r="F95" i="12"/>
  <c r="F94" i="12"/>
  <c r="F93" i="12"/>
  <c r="H93" i="12" s="1"/>
  <c r="F92" i="12"/>
  <c r="F91" i="12"/>
  <c r="H91" i="12" s="1"/>
  <c r="F90" i="12"/>
  <c r="F89" i="12"/>
  <c r="F88" i="12"/>
  <c r="F87" i="12"/>
  <c r="F86" i="12"/>
  <c r="F85" i="12"/>
  <c r="H85" i="12" s="1"/>
  <c r="F84" i="12"/>
  <c r="F83" i="12"/>
  <c r="H83" i="12" s="1"/>
  <c r="F82" i="12"/>
  <c r="F81" i="12"/>
  <c r="H81" i="12" s="1"/>
  <c r="F80" i="12"/>
  <c r="F79" i="12"/>
  <c r="F78" i="12"/>
  <c r="F77" i="12"/>
  <c r="H77" i="12" s="1"/>
  <c r="F76" i="12"/>
  <c r="F75" i="12"/>
  <c r="H75" i="12" s="1"/>
  <c r="F74" i="12"/>
  <c r="F73" i="12"/>
  <c r="H73" i="12" s="1"/>
  <c r="F72" i="12"/>
  <c r="F71" i="12"/>
  <c r="F70" i="12"/>
  <c r="F69" i="12"/>
  <c r="H69" i="12" s="1"/>
  <c r="F68" i="12"/>
  <c r="F67" i="12"/>
  <c r="H67" i="12" s="1"/>
  <c r="F66" i="12"/>
  <c r="F65" i="12"/>
  <c r="H65" i="12" s="1"/>
  <c r="F64" i="12"/>
  <c r="F63" i="12"/>
  <c r="F62" i="12"/>
  <c r="F61" i="12"/>
  <c r="H61" i="12" s="1"/>
  <c r="F60" i="12"/>
  <c r="F59" i="12"/>
  <c r="H59" i="12" s="1"/>
  <c r="F58" i="12"/>
  <c r="F57" i="12"/>
  <c r="F56" i="12"/>
  <c r="F55" i="12"/>
  <c r="F54" i="12"/>
  <c r="F53" i="12"/>
  <c r="H53" i="12" s="1"/>
  <c r="F52" i="12"/>
  <c r="F51" i="12"/>
  <c r="H51" i="12" s="1"/>
  <c r="F50" i="12"/>
  <c r="F49" i="12"/>
  <c r="H49" i="12" s="1"/>
  <c r="F48" i="12"/>
  <c r="F47" i="12"/>
  <c r="F46" i="12"/>
  <c r="F45" i="12"/>
  <c r="H45" i="12" s="1"/>
  <c r="F44" i="12"/>
  <c r="F43" i="12"/>
  <c r="F42" i="12"/>
  <c r="F41" i="12"/>
  <c r="H41" i="12" s="1"/>
  <c r="F40" i="12"/>
  <c r="F39" i="12"/>
  <c r="F38" i="12"/>
  <c r="F37" i="12"/>
  <c r="H37" i="12" s="1"/>
  <c r="F36" i="12"/>
  <c r="F35" i="12"/>
  <c r="F34" i="12"/>
  <c r="F33" i="12"/>
  <c r="H33" i="12" s="1"/>
  <c r="F32" i="12"/>
  <c r="F31" i="12"/>
  <c r="F30" i="12"/>
  <c r="F29" i="12"/>
  <c r="H29" i="12" s="1"/>
  <c r="F28" i="12"/>
  <c r="F27" i="12"/>
  <c r="F26" i="12"/>
  <c r="F25" i="12"/>
  <c r="F24" i="12"/>
  <c r="F23" i="12"/>
  <c r="F22" i="12"/>
  <c r="F21" i="12"/>
  <c r="H21" i="12" s="1"/>
  <c r="F20" i="12"/>
  <c r="F19" i="12"/>
  <c r="F18" i="12"/>
  <c r="F17" i="12"/>
  <c r="H17" i="12" s="1"/>
  <c r="F16" i="12"/>
  <c r="F15" i="12"/>
  <c r="F14" i="12"/>
  <c r="F13" i="12"/>
  <c r="H13" i="12" s="1"/>
  <c r="F12" i="12"/>
  <c r="H12" i="12" s="1"/>
  <c r="F11" i="12"/>
  <c r="F10" i="12"/>
  <c r="D184" i="12"/>
  <c r="D183" i="12"/>
  <c r="D182" i="12"/>
  <c r="D181" i="12"/>
  <c r="I181" i="12" s="1"/>
  <c r="D180" i="12"/>
  <c r="D179" i="12"/>
  <c r="D178" i="12"/>
  <c r="D177" i="12"/>
  <c r="D176" i="12"/>
  <c r="D175" i="12"/>
  <c r="D174" i="12"/>
  <c r="D173" i="12"/>
  <c r="I173" i="12" s="1"/>
  <c r="D172" i="12"/>
  <c r="D171" i="12"/>
  <c r="D170" i="12"/>
  <c r="D169" i="12"/>
  <c r="D168" i="12"/>
  <c r="D167" i="12"/>
  <c r="D166" i="12"/>
  <c r="D165" i="12"/>
  <c r="I165" i="12" s="1"/>
  <c r="D164" i="12"/>
  <c r="D163" i="12"/>
  <c r="D162" i="12"/>
  <c r="D161" i="12"/>
  <c r="D160" i="12"/>
  <c r="I160" i="12" s="1"/>
  <c r="D159" i="12"/>
  <c r="D158" i="12"/>
  <c r="D157" i="12"/>
  <c r="I157" i="12" s="1"/>
  <c r="D156" i="12"/>
  <c r="D155" i="12"/>
  <c r="D154" i="12"/>
  <c r="D153" i="12"/>
  <c r="D152" i="12"/>
  <c r="D151" i="12"/>
  <c r="D150" i="12"/>
  <c r="D149" i="12"/>
  <c r="I149" i="12" s="1"/>
  <c r="D148" i="12"/>
  <c r="D147" i="12"/>
  <c r="D146" i="12"/>
  <c r="D145" i="12"/>
  <c r="D144" i="12"/>
  <c r="D143" i="12"/>
  <c r="D142" i="12"/>
  <c r="D141" i="12"/>
  <c r="I141" i="12" s="1"/>
  <c r="D140" i="12"/>
  <c r="D139" i="12"/>
  <c r="D138" i="12"/>
  <c r="D137" i="12"/>
  <c r="D136" i="12"/>
  <c r="D135" i="12"/>
  <c r="D134" i="12"/>
  <c r="D133" i="12"/>
  <c r="I133" i="12" s="1"/>
  <c r="D132" i="12"/>
  <c r="D131" i="12"/>
  <c r="D130" i="12"/>
  <c r="D129" i="12"/>
  <c r="D128" i="12"/>
  <c r="I128" i="12" s="1"/>
  <c r="D127" i="12"/>
  <c r="D126" i="12"/>
  <c r="D125" i="12"/>
  <c r="I125" i="12" s="1"/>
  <c r="D124" i="12"/>
  <c r="D123" i="12"/>
  <c r="D122" i="12"/>
  <c r="D121" i="12"/>
  <c r="D120" i="12"/>
  <c r="D119" i="12"/>
  <c r="D118" i="12"/>
  <c r="D117" i="12"/>
  <c r="I117" i="12" s="1"/>
  <c r="D116" i="12"/>
  <c r="D115" i="12"/>
  <c r="D114" i="12"/>
  <c r="D113" i="12"/>
  <c r="D112" i="12"/>
  <c r="D111" i="12"/>
  <c r="D110" i="12"/>
  <c r="D109" i="12"/>
  <c r="I109" i="12" s="1"/>
  <c r="D108" i="12"/>
  <c r="D107" i="12"/>
  <c r="D106" i="12"/>
  <c r="D105" i="12"/>
  <c r="D104" i="12"/>
  <c r="D103" i="12"/>
  <c r="D102" i="12"/>
  <c r="D101" i="12"/>
  <c r="I101" i="12" s="1"/>
  <c r="D100" i="12"/>
  <c r="D99" i="12"/>
  <c r="D98" i="12"/>
  <c r="D97" i="12"/>
  <c r="D96" i="12"/>
  <c r="I96" i="12" s="1"/>
  <c r="D95" i="12"/>
  <c r="D94" i="12"/>
  <c r="D93" i="12"/>
  <c r="I93" i="12" s="1"/>
  <c r="D92" i="12"/>
  <c r="D91" i="12"/>
  <c r="D90" i="12"/>
  <c r="D89" i="12"/>
  <c r="D88" i="12"/>
  <c r="D87" i="12"/>
  <c r="D86" i="12"/>
  <c r="D85" i="12"/>
  <c r="I85" i="12" s="1"/>
  <c r="D84" i="12"/>
  <c r="D83" i="12"/>
  <c r="D82" i="12"/>
  <c r="D81" i="12"/>
  <c r="D80" i="12"/>
  <c r="D79" i="12"/>
  <c r="D78" i="12"/>
  <c r="D77" i="12"/>
  <c r="I77" i="12" s="1"/>
  <c r="D76" i="12"/>
  <c r="D75" i="12"/>
  <c r="D74" i="12"/>
  <c r="D73" i="12"/>
  <c r="D72" i="12"/>
  <c r="D71" i="12"/>
  <c r="D70" i="12"/>
  <c r="D69" i="12"/>
  <c r="I69" i="12" s="1"/>
  <c r="D68" i="12"/>
  <c r="D67" i="12"/>
  <c r="D66" i="12"/>
  <c r="D65" i="12"/>
  <c r="D64" i="12"/>
  <c r="I64" i="12" s="1"/>
  <c r="D63" i="12"/>
  <c r="D62" i="12"/>
  <c r="D61" i="12"/>
  <c r="I61" i="12" s="1"/>
  <c r="D60" i="12"/>
  <c r="D59" i="12"/>
  <c r="D58" i="12"/>
  <c r="D57" i="12"/>
  <c r="D56" i="12"/>
  <c r="D55" i="12"/>
  <c r="D54" i="12"/>
  <c r="D53" i="12"/>
  <c r="I53" i="12" s="1"/>
  <c r="D52" i="12"/>
  <c r="D51" i="12"/>
  <c r="D50" i="12"/>
  <c r="D49" i="12"/>
  <c r="D48" i="12"/>
  <c r="D47" i="12"/>
  <c r="D46" i="12"/>
  <c r="D45" i="12"/>
  <c r="I45" i="12" s="1"/>
  <c r="D44" i="12"/>
  <c r="D43" i="12"/>
  <c r="D42" i="12"/>
  <c r="D41" i="12"/>
  <c r="D40" i="12"/>
  <c r="D39" i="12"/>
  <c r="D38" i="12"/>
  <c r="D37" i="12"/>
  <c r="I37" i="12" s="1"/>
  <c r="D36" i="12"/>
  <c r="D35" i="12"/>
  <c r="D34" i="12"/>
  <c r="D33" i="12"/>
  <c r="D32" i="12"/>
  <c r="I32" i="12" s="1"/>
  <c r="D31" i="12"/>
  <c r="D30" i="12"/>
  <c r="D29" i="12"/>
  <c r="I29" i="12" s="1"/>
  <c r="D28" i="12"/>
  <c r="D27" i="12"/>
  <c r="D26" i="12"/>
  <c r="D25" i="12"/>
  <c r="D24" i="12"/>
  <c r="D23" i="12"/>
  <c r="D22" i="12"/>
  <c r="D21" i="12"/>
  <c r="I21" i="12" s="1"/>
  <c r="D20" i="12"/>
  <c r="D19" i="12"/>
  <c r="D18" i="12"/>
  <c r="D17" i="12"/>
  <c r="D16" i="12"/>
  <c r="D15" i="12"/>
  <c r="D14" i="12"/>
  <c r="D13" i="12"/>
  <c r="I13" i="12" s="1"/>
  <c r="D12" i="12"/>
  <c r="D11" i="12"/>
  <c r="D10" i="12"/>
  <c r="D9" i="12"/>
  <c r="D8" i="12"/>
  <c r="D7" i="12"/>
  <c r="D6" i="12"/>
  <c r="D5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H11" i="12" l="1"/>
  <c r="H20" i="12"/>
  <c r="H28" i="12"/>
  <c r="H36" i="12"/>
  <c r="H44" i="12"/>
  <c r="H52" i="12"/>
  <c r="H60" i="12"/>
  <c r="H68" i="12"/>
  <c r="H76" i="12"/>
  <c r="H84" i="12"/>
  <c r="H92" i="12"/>
  <c r="H100" i="12"/>
  <c r="H108" i="12"/>
  <c r="H116" i="12"/>
  <c r="H124" i="12"/>
  <c r="H132" i="12"/>
  <c r="L15" i="12" s="1"/>
  <c r="H140" i="12"/>
  <c r="H148" i="12"/>
  <c r="H156" i="12"/>
  <c r="H164" i="12"/>
  <c r="H172" i="12"/>
  <c r="H180" i="12"/>
  <c r="I36" i="12"/>
  <c r="I100" i="12"/>
  <c r="I148" i="12"/>
  <c r="I180" i="12"/>
  <c r="I14" i="12"/>
  <c r="I22" i="12"/>
  <c r="I30" i="12"/>
  <c r="I38" i="12"/>
  <c r="I46" i="12"/>
  <c r="I54" i="12"/>
  <c r="I62" i="12"/>
  <c r="I70" i="12"/>
  <c r="I78" i="12"/>
  <c r="I86" i="12"/>
  <c r="I94" i="12"/>
  <c r="I102" i="12"/>
  <c r="I110" i="12"/>
  <c r="I118" i="12"/>
  <c r="I126" i="12"/>
  <c r="I134" i="12"/>
  <c r="I142" i="12"/>
  <c r="I150" i="12"/>
  <c r="I158" i="12"/>
  <c r="I166" i="12"/>
  <c r="I174" i="12"/>
  <c r="I182" i="12"/>
  <c r="H43" i="12"/>
  <c r="I28" i="12"/>
  <c r="I68" i="12"/>
  <c r="I116" i="12"/>
  <c r="I164" i="12"/>
  <c r="H14" i="12"/>
  <c r="L14" i="12" s="1"/>
  <c r="H22" i="12"/>
  <c r="H30" i="12"/>
  <c r="H38" i="12"/>
  <c r="H46" i="12"/>
  <c r="H54" i="12"/>
  <c r="H62" i="12"/>
  <c r="H70" i="12"/>
  <c r="H78" i="12"/>
  <c r="H86" i="12"/>
  <c r="H94" i="12"/>
  <c r="H102" i="12"/>
  <c r="H110" i="12"/>
  <c r="H118" i="12"/>
  <c r="H126" i="12"/>
  <c r="H134" i="12"/>
  <c r="H142" i="12"/>
  <c r="H150" i="12"/>
  <c r="H158" i="12"/>
  <c r="H166" i="12"/>
  <c r="H174" i="12"/>
  <c r="H182" i="12"/>
  <c r="I15" i="12"/>
  <c r="I23" i="12"/>
  <c r="I31" i="12"/>
  <c r="I39" i="12"/>
  <c r="I47" i="12"/>
  <c r="I55" i="12"/>
  <c r="I63" i="12"/>
  <c r="I71" i="12"/>
  <c r="I79" i="12"/>
  <c r="I87" i="12"/>
  <c r="I95" i="12"/>
  <c r="M6" i="12" s="1"/>
  <c r="I103" i="12"/>
  <c r="I111" i="12"/>
  <c r="I119" i="12"/>
  <c r="I127" i="12"/>
  <c r="I135" i="12"/>
  <c r="I143" i="12"/>
  <c r="I151" i="12"/>
  <c r="I159" i="12"/>
  <c r="I167" i="12"/>
  <c r="I175" i="12"/>
  <c r="I183" i="12"/>
  <c r="H19" i="12"/>
  <c r="I20" i="12"/>
  <c r="I76" i="12"/>
  <c r="I124" i="12"/>
  <c r="I172" i="12"/>
  <c r="H15" i="12"/>
  <c r="H23" i="12"/>
  <c r="L5" i="12" s="1"/>
  <c r="H31" i="12"/>
  <c r="H39" i="12"/>
  <c r="H47" i="12"/>
  <c r="H55" i="12"/>
  <c r="H63" i="12"/>
  <c r="H71" i="12"/>
  <c r="H79" i="12"/>
  <c r="H87" i="12"/>
  <c r="H95" i="12"/>
  <c r="H103" i="12"/>
  <c r="H111" i="12"/>
  <c r="H119" i="12"/>
  <c r="H127" i="12"/>
  <c r="H135" i="12"/>
  <c r="H143" i="12"/>
  <c r="H151" i="12"/>
  <c r="H159" i="12"/>
  <c r="H167" i="12"/>
  <c r="H175" i="12"/>
  <c r="H183" i="12"/>
  <c r="H27" i="12"/>
  <c r="I52" i="12"/>
  <c r="I92" i="12"/>
  <c r="I140" i="12"/>
  <c r="H16" i="12"/>
  <c r="H24" i="12"/>
  <c r="H32" i="12"/>
  <c r="H40" i="12"/>
  <c r="H48" i="12"/>
  <c r="H56" i="12"/>
  <c r="H64" i="12"/>
  <c r="H72" i="12"/>
  <c r="H80" i="12"/>
  <c r="H88" i="12"/>
  <c r="H96" i="12"/>
  <c r="H104" i="12"/>
  <c r="H112" i="12"/>
  <c r="H120" i="12"/>
  <c r="H128" i="12"/>
  <c r="H136" i="12"/>
  <c r="H144" i="12"/>
  <c r="H152" i="12"/>
  <c r="H160" i="12"/>
  <c r="H168" i="12"/>
  <c r="H176" i="12"/>
  <c r="H184" i="12"/>
  <c r="I17" i="12"/>
  <c r="I25" i="12"/>
  <c r="I33" i="12"/>
  <c r="I41" i="12"/>
  <c r="I49" i="12"/>
  <c r="I57" i="12"/>
  <c r="I65" i="12"/>
  <c r="I73" i="12"/>
  <c r="I81" i="12"/>
  <c r="I89" i="12"/>
  <c r="I97" i="12"/>
  <c r="I105" i="12"/>
  <c r="I113" i="12"/>
  <c r="I121" i="12"/>
  <c r="I129" i="12"/>
  <c r="I137" i="12"/>
  <c r="I145" i="12"/>
  <c r="I153" i="12"/>
  <c r="I161" i="12"/>
  <c r="I169" i="12"/>
  <c r="I177" i="12"/>
  <c r="I44" i="12"/>
  <c r="I84" i="12"/>
  <c r="I132" i="12"/>
  <c r="I10" i="12"/>
  <c r="I18" i="12"/>
  <c r="I26" i="12"/>
  <c r="I34" i="12"/>
  <c r="I42" i="12"/>
  <c r="I50" i="12"/>
  <c r="I58" i="12"/>
  <c r="I66" i="12"/>
  <c r="I74" i="12"/>
  <c r="I82" i="12"/>
  <c r="I90" i="12"/>
  <c r="I98" i="12"/>
  <c r="I106" i="12"/>
  <c r="I114" i="12"/>
  <c r="I122" i="12"/>
  <c r="I130" i="12"/>
  <c r="I138" i="12"/>
  <c r="I146" i="12"/>
  <c r="I154" i="12"/>
  <c r="I162" i="12"/>
  <c r="I170" i="12"/>
  <c r="I178" i="12"/>
  <c r="H35" i="12"/>
  <c r="I12" i="12"/>
  <c r="I60" i="12"/>
  <c r="I108" i="12"/>
  <c r="I156" i="12"/>
  <c r="H10" i="12"/>
  <c r="H18" i="12"/>
  <c r="H26" i="12"/>
  <c r="H34" i="12"/>
  <c r="H42" i="12"/>
  <c r="H50" i="12"/>
  <c r="H58" i="12"/>
  <c r="H66" i="12"/>
  <c r="H74" i="12"/>
  <c r="H82" i="12"/>
  <c r="H90" i="12"/>
  <c r="H98" i="12"/>
  <c r="L6" i="12" s="1"/>
  <c r="H106" i="12"/>
  <c r="H114" i="12"/>
  <c r="H122" i="12"/>
  <c r="H130" i="12"/>
  <c r="H138" i="12"/>
  <c r="H146" i="12"/>
  <c r="H154" i="12"/>
  <c r="H162" i="12"/>
  <c r="H170" i="12"/>
  <c r="H178" i="12"/>
  <c r="I11" i="12"/>
  <c r="I19" i="12"/>
  <c r="I27" i="12"/>
  <c r="I35" i="12"/>
  <c r="I43" i="12"/>
  <c r="I51" i="12"/>
  <c r="I59" i="12"/>
  <c r="I67" i="12"/>
  <c r="I75" i="12"/>
  <c r="I83" i="12"/>
  <c r="I91" i="12"/>
  <c r="I99" i="12"/>
  <c r="I107" i="12"/>
  <c r="I115" i="12"/>
  <c r="I123" i="12"/>
  <c r="I131" i="12"/>
  <c r="M15" i="12" s="1"/>
  <c r="I139" i="12"/>
  <c r="Q7" i="12" s="1"/>
  <c r="I147" i="12"/>
  <c r="I155" i="12"/>
  <c r="I163" i="12"/>
  <c r="I171" i="12"/>
  <c r="I179" i="12"/>
  <c r="M10" i="12"/>
  <c r="L10" i="12"/>
  <c r="O721" i="14"/>
  <c r="O722" i="14"/>
  <c r="D2" i="12"/>
  <c r="E775" i="11"/>
  <c r="D775" i="11"/>
  <c r="E774" i="11"/>
  <c r="D774" i="11"/>
  <c r="E773" i="11"/>
  <c r="D773" i="11"/>
  <c r="E772" i="11"/>
  <c r="D772" i="11"/>
  <c r="E771" i="11"/>
  <c r="D771" i="11"/>
  <c r="E770" i="11"/>
  <c r="D770" i="11"/>
  <c r="E769" i="11"/>
  <c r="D769" i="11"/>
  <c r="E768" i="11"/>
  <c r="D768" i="11"/>
  <c r="E767" i="11"/>
  <c r="D767" i="11"/>
  <c r="E766" i="11"/>
  <c r="D766" i="11"/>
  <c r="E765" i="11"/>
  <c r="D765" i="11"/>
  <c r="E764" i="11"/>
  <c r="D764" i="11"/>
  <c r="E763" i="11"/>
  <c r="D763" i="11"/>
  <c r="E762" i="11"/>
  <c r="D762" i="11"/>
  <c r="E761" i="11"/>
  <c r="D761" i="11"/>
  <c r="E760" i="11"/>
  <c r="D760" i="11"/>
  <c r="E759" i="11"/>
  <c r="D759" i="11"/>
  <c r="E758" i="11"/>
  <c r="D758" i="11"/>
  <c r="E757" i="11"/>
  <c r="D757" i="11"/>
  <c r="E756" i="11"/>
  <c r="D756" i="11"/>
  <c r="E755" i="11"/>
  <c r="D755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E739" i="14" s="1"/>
  <c r="D739" i="11"/>
  <c r="D739" i="14" s="1"/>
  <c r="E738" i="11"/>
  <c r="E738" i="14" s="1"/>
  <c r="D738" i="11"/>
  <c r="D738" i="14" s="1"/>
  <c r="E737" i="11"/>
  <c r="E737" i="14" s="1"/>
  <c r="D737" i="11"/>
  <c r="D737" i="14" s="1"/>
  <c r="F737" i="14" s="1"/>
  <c r="P737" i="14" s="1"/>
  <c r="E736" i="11"/>
  <c r="E736" i="14" s="1"/>
  <c r="D736" i="11"/>
  <c r="D736" i="14" s="1"/>
  <c r="E735" i="11"/>
  <c r="E735" i="14" s="1"/>
  <c r="D735" i="11"/>
  <c r="D735" i="14" s="1"/>
  <c r="E734" i="11"/>
  <c r="E734" i="14" s="1"/>
  <c r="D734" i="11"/>
  <c r="D734" i="14" s="1"/>
  <c r="E733" i="11"/>
  <c r="E733" i="14" s="1"/>
  <c r="D733" i="11"/>
  <c r="D733" i="14" s="1"/>
  <c r="E732" i="11"/>
  <c r="E732" i="14" s="1"/>
  <c r="D732" i="11"/>
  <c r="D732" i="14" s="1"/>
  <c r="E731" i="11"/>
  <c r="E731" i="14" s="1"/>
  <c r="D731" i="11"/>
  <c r="D731" i="14" s="1"/>
  <c r="E730" i="11"/>
  <c r="E730" i="14" s="1"/>
  <c r="D730" i="11"/>
  <c r="D730" i="14" s="1"/>
  <c r="E729" i="11"/>
  <c r="E729" i="14" s="1"/>
  <c r="D729" i="11"/>
  <c r="D729" i="14" s="1"/>
  <c r="E728" i="11"/>
  <c r="E728" i="14" s="1"/>
  <c r="D728" i="11"/>
  <c r="D728" i="14" s="1"/>
  <c r="E727" i="11"/>
  <c r="E727" i="14" s="1"/>
  <c r="D727" i="11"/>
  <c r="D727" i="14" s="1"/>
  <c r="E726" i="11"/>
  <c r="E726" i="14" s="1"/>
  <c r="D726" i="11"/>
  <c r="D726" i="14" s="1"/>
  <c r="E725" i="11"/>
  <c r="E725" i="14" s="1"/>
  <c r="D725" i="11"/>
  <c r="D725" i="14" s="1"/>
  <c r="E724" i="11"/>
  <c r="E724" i="14" s="1"/>
  <c r="D724" i="11"/>
  <c r="D724" i="14" s="1"/>
  <c r="F724" i="14" s="1"/>
  <c r="P724" i="14" s="1"/>
  <c r="E723" i="11"/>
  <c r="E723" i="14" s="1"/>
  <c r="D723" i="11"/>
  <c r="D723" i="14" s="1"/>
  <c r="E722" i="11"/>
  <c r="E722" i="14" s="1"/>
  <c r="D722" i="11"/>
  <c r="D722" i="14" s="1"/>
  <c r="E721" i="11"/>
  <c r="E721" i="14" s="1"/>
  <c r="D721" i="11"/>
  <c r="D721" i="14" s="1"/>
  <c r="E720" i="11"/>
  <c r="E720" i="14" s="1"/>
  <c r="D720" i="11"/>
  <c r="D720" i="14" s="1"/>
  <c r="F720" i="14" s="1"/>
  <c r="P720" i="14" s="1"/>
  <c r="E719" i="11"/>
  <c r="E719" i="14" s="1"/>
  <c r="D719" i="11"/>
  <c r="D719" i="14" s="1"/>
  <c r="E718" i="11"/>
  <c r="E718" i="14" s="1"/>
  <c r="D718" i="11"/>
  <c r="D718" i="14" s="1"/>
  <c r="E717" i="11"/>
  <c r="E717" i="14" s="1"/>
  <c r="D717" i="11"/>
  <c r="D717" i="14" s="1"/>
  <c r="E716" i="11"/>
  <c r="E716" i="14" s="1"/>
  <c r="D716" i="11"/>
  <c r="D716" i="14" s="1"/>
  <c r="F716" i="14" s="1"/>
  <c r="P716" i="14" s="1"/>
  <c r="E715" i="11"/>
  <c r="E715" i="14" s="1"/>
  <c r="D715" i="11"/>
  <c r="D715" i="14" s="1"/>
  <c r="E714" i="11"/>
  <c r="E714" i="14" s="1"/>
  <c r="D714" i="11"/>
  <c r="D714" i="14" s="1"/>
  <c r="E713" i="11"/>
  <c r="E713" i="14" s="1"/>
  <c r="D713" i="11"/>
  <c r="D713" i="14" s="1"/>
  <c r="E712" i="11"/>
  <c r="E712" i="14" s="1"/>
  <c r="D712" i="11"/>
  <c r="D712" i="14" s="1"/>
  <c r="F712" i="14" s="1"/>
  <c r="P712" i="14" s="1"/>
  <c r="E711" i="11"/>
  <c r="E711" i="14" s="1"/>
  <c r="D711" i="11"/>
  <c r="D711" i="14" s="1"/>
  <c r="E710" i="11"/>
  <c r="E710" i="14" s="1"/>
  <c r="D710" i="11"/>
  <c r="D710" i="14" s="1"/>
  <c r="E709" i="11"/>
  <c r="E709" i="14" s="1"/>
  <c r="D709" i="11"/>
  <c r="D709" i="14" s="1"/>
  <c r="E708" i="11"/>
  <c r="E708" i="14" s="1"/>
  <c r="D708" i="11"/>
  <c r="D708" i="14" s="1"/>
  <c r="F708" i="14" s="1"/>
  <c r="P708" i="14" s="1"/>
  <c r="E707" i="11"/>
  <c r="E707" i="14" s="1"/>
  <c r="D707" i="11"/>
  <c r="D707" i="14" s="1"/>
  <c r="E706" i="11"/>
  <c r="E706" i="14" s="1"/>
  <c r="D706" i="11"/>
  <c r="D706" i="14" s="1"/>
  <c r="E705" i="11"/>
  <c r="E705" i="14" s="1"/>
  <c r="D705" i="11"/>
  <c r="D705" i="14" s="1"/>
  <c r="E704" i="11"/>
  <c r="E704" i="14" s="1"/>
  <c r="D704" i="11"/>
  <c r="D704" i="14" s="1"/>
  <c r="E703" i="11"/>
  <c r="E703" i="14" s="1"/>
  <c r="D703" i="11"/>
  <c r="D703" i="14" s="1"/>
  <c r="E702" i="11"/>
  <c r="E702" i="14" s="1"/>
  <c r="D702" i="11"/>
  <c r="D702" i="14" s="1"/>
  <c r="E701" i="11"/>
  <c r="E701" i="14" s="1"/>
  <c r="D701" i="11"/>
  <c r="D701" i="14" s="1"/>
  <c r="E700" i="11"/>
  <c r="E700" i="14" s="1"/>
  <c r="D700" i="11"/>
  <c r="D700" i="14" s="1"/>
  <c r="E699" i="11"/>
  <c r="E699" i="14" s="1"/>
  <c r="D699" i="11"/>
  <c r="D699" i="14" s="1"/>
  <c r="E698" i="11"/>
  <c r="E698" i="14" s="1"/>
  <c r="D698" i="11"/>
  <c r="D698" i="14" s="1"/>
  <c r="E697" i="11"/>
  <c r="E697" i="14" s="1"/>
  <c r="D697" i="11"/>
  <c r="D697" i="14" s="1"/>
  <c r="E696" i="11"/>
  <c r="E696" i="14" s="1"/>
  <c r="D696" i="11"/>
  <c r="D696" i="14" s="1"/>
  <c r="E695" i="11"/>
  <c r="E695" i="14" s="1"/>
  <c r="D695" i="11"/>
  <c r="D695" i="14" s="1"/>
  <c r="E694" i="11"/>
  <c r="E694" i="14" s="1"/>
  <c r="D694" i="11"/>
  <c r="D694" i="14" s="1"/>
  <c r="E693" i="11"/>
  <c r="E693" i="14" s="1"/>
  <c r="D693" i="11"/>
  <c r="D693" i="14" s="1"/>
  <c r="E692" i="11"/>
  <c r="E692" i="14" s="1"/>
  <c r="D692" i="11"/>
  <c r="D692" i="14" s="1"/>
  <c r="E691" i="11"/>
  <c r="E691" i="14" s="1"/>
  <c r="D691" i="11"/>
  <c r="D691" i="14" s="1"/>
  <c r="E690" i="11"/>
  <c r="E690" i="14" s="1"/>
  <c r="D690" i="11"/>
  <c r="D690" i="14" s="1"/>
  <c r="E689" i="11"/>
  <c r="E689" i="14" s="1"/>
  <c r="D689" i="11"/>
  <c r="D689" i="14" s="1"/>
  <c r="E688" i="11"/>
  <c r="E688" i="14" s="1"/>
  <c r="D688" i="11"/>
  <c r="D688" i="14" s="1"/>
  <c r="E687" i="11"/>
  <c r="E687" i="14" s="1"/>
  <c r="D687" i="11"/>
  <c r="D687" i="14" s="1"/>
  <c r="E686" i="11"/>
  <c r="E686" i="14" s="1"/>
  <c r="D686" i="11"/>
  <c r="D686" i="14" s="1"/>
  <c r="E685" i="11"/>
  <c r="E685" i="14" s="1"/>
  <c r="D685" i="11"/>
  <c r="D685" i="14" s="1"/>
  <c r="E684" i="11"/>
  <c r="E684" i="14" s="1"/>
  <c r="D684" i="11"/>
  <c r="D684" i="14" s="1"/>
  <c r="E683" i="11"/>
  <c r="E683" i="14" s="1"/>
  <c r="D683" i="11"/>
  <c r="D683" i="14" s="1"/>
  <c r="E682" i="11"/>
  <c r="E682" i="14" s="1"/>
  <c r="D682" i="11"/>
  <c r="D682" i="14" s="1"/>
  <c r="E681" i="11"/>
  <c r="E681" i="14" s="1"/>
  <c r="D681" i="11"/>
  <c r="D681" i="14" s="1"/>
  <c r="E680" i="11"/>
  <c r="E680" i="14" s="1"/>
  <c r="D680" i="11"/>
  <c r="D680" i="14" s="1"/>
  <c r="E679" i="11"/>
  <c r="E679" i="14" s="1"/>
  <c r="D679" i="11"/>
  <c r="D679" i="14" s="1"/>
  <c r="E678" i="11"/>
  <c r="E678" i="14" s="1"/>
  <c r="D678" i="11"/>
  <c r="D678" i="14" s="1"/>
  <c r="E677" i="11"/>
  <c r="E677" i="14" s="1"/>
  <c r="D677" i="11"/>
  <c r="D677" i="14" s="1"/>
  <c r="E676" i="11"/>
  <c r="E676" i="14" s="1"/>
  <c r="D676" i="11"/>
  <c r="D676" i="14" s="1"/>
  <c r="E675" i="11"/>
  <c r="E675" i="14" s="1"/>
  <c r="D675" i="11"/>
  <c r="D675" i="14" s="1"/>
  <c r="E674" i="11"/>
  <c r="E674" i="14" s="1"/>
  <c r="D674" i="11"/>
  <c r="D674" i="14" s="1"/>
  <c r="E673" i="11"/>
  <c r="E673" i="14" s="1"/>
  <c r="D673" i="11"/>
  <c r="D673" i="14" s="1"/>
  <c r="E672" i="11"/>
  <c r="E672" i="14" s="1"/>
  <c r="D672" i="11"/>
  <c r="D672" i="14" s="1"/>
  <c r="E671" i="11"/>
  <c r="E671" i="14" s="1"/>
  <c r="D671" i="11"/>
  <c r="D671" i="14" s="1"/>
  <c r="E670" i="11"/>
  <c r="E670" i="14" s="1"/>
  <c r="D670" i="11"/>
  <c r="D670" i="14" s="1"/>
  <c r="E669" i="11"/>
  <c r="E669" i="14" s="1"/>
  <c r="D669" i="11"/>
  <c r="D669" i="14" s="1"/>
  <c r="E668" i="11"/>
  <c r="E668" i="14" s="1"/>
  <c r="D668" i="11"/>
  <c r="D668" i="14" s="1"/>
  <c r="E667" i="11"/>
  <c r="E667" i="14" s="1"/>
  <c r="D667" i="11"/>
  <c r="D667" i="14" s="1"/>
  <c r="E666" i="11"/>
  <c r="E666" i="14" s="1"/>
  <c r="D666" i="11"/>
  <c r="D666" i="14" s="1"/>
  <c r="E665" i="11"/>
  <c r="E665" i="14" s="1"/>
  <c r="D665" i="11"/>
  <c r="D665" i="14" s="1"/>
  <c r="E664" i="11"/>
  <c r="E664" i="14" s="1"/>
  <c r="D664" i="11"/>
  <c r="D664" i="14" s="1"/>
  <c r="E663" i="11"/>
  <c r="E663" i="14" s="1"/>
  <c r="D663" i="11"/>
  <c r="D663" i="14" s="1"/>
  <c r="E662" i="11"/>
  <c r="E662" i="14" s="1"/>
  <c r="D662" i="11"/>
  <c r="D662" i="14" s="1"/>
  <c r="E661" i="11"/>
  <c r="E661" i="14" s="1"/>
  <c r="D661" i="11"/>
  <c r="D661" i="14" s="1"/>
  <c r="E660" i="11"/>
  <c r="E660" i="14" s="1"/>
  <c r="D660" i="11"/>
  <c r="D660" i="14" s="1"/>
  <c r="E659" i="11"/>
  <c r="E659" i="14" s="1"/>
  <c r="D659" i="11"/>
  <c r="D659" i="14" s="1"/>
  <c r="E658" i="11"/>
  <c r="E658" i="14" s="1"/>
  <c r="D658" i="11"/>
  <c r="D658" i="14" s="1"/>
  <c r="E657" i="11"/>
  <c r="E657" i="14" s="1"/>
  <c r="D657" i="11"/>
  <c r="D657" i="14" s="1"/>
  <c r="E656" i="11"/>
  <c r="E656" i="14" s="1"/>
  <c r="D656" i="11"/>
  <c r="D656" i="14" s="1"/>
  <c r="E655" i="11"/>
  <c r="E655" i="14" s="1"/>
  <c r="D655" i="11"/>
  <c r="D655" i="14" s="1"/>
  <c r="E654" i="11"/>
  <c r="E654" i="14" s="1"/>
  <c r="D654" i="11"/>
  <c r="D654" i="14" s="1"/>
  <c r="E653" i="11"/>
  <c r="E653" i="14" s="1"/>
  <c r="D653" i="11"/>
  <c r="D653" i="14" s="1"/>
  <c r="E652" i="11"/>
  <c r="E652" i="14" s="1"/>
  <c r="D652" i="11"/>
  <c r="D652" i="14" s="1"/>
  <c r="E651" i="11"/>
  <c r="E651" i="14" s="1"/>
  <c r="D651" i="11"/>
  <c r="D651" i="14" s="1"/>
  <c r="E650" i="11"/>
  <c r="E650" i="14" s="1"/>
  <c r="D650" i="11"/>
  <c r="D650" i="14" s="1"/>
  <c r="E649" i="11"/>
  <c r="E649" i="14" s="1"/>
  <c r="D649" i="11"/>
  <c r="D649" i="14" s="1"/>
  <c r="E648" i="11"/>
  <c r="E648" i="14" s="1"/>
  <c r="D648" i="11"/>
  <c r="D648" i="14" s="1"/>
  <c r="E647" i="11"/>
  <c r="E647" i="14" s="1"/>
  <c r="D647" i="11"/>
  <c r="D647" i="14" s="1"/>
  <c r="E646" i="11"/>
  <c r="E646" i="14" s="1"/>
  <c r="D646" i="11"/>
  <c r="D646" i="14" s="1"/>
  <c r="E645" i="11"/>
  <c r="E645" i="14" s="1"/>
  <c r="D645" i="11"/>
  <c r="D645" i="14" s="1"/>
  <c r="E644" i="11"/>
  <c r="E644" i="14" s="1"/>
  <c r="D644" i="11"/>
  <c r="D644" i="14" s="1"/>
  <c r="E643" i="11"/>
  <c r="E643" i="14" s="1"/>
  <c r="D643" i="11"/>
  <c r="D643" i="14" s="1"/>
  <c r="E642" i="11"/>
  <c r="E642" i="14" s="1"/>
  <c r="D642" i="11"/>
  <c r="D642" i="14" s="1"/>
  <c r="E641" i="11"/>
  <c r="E641" i="14" s="1"/>
  <c r="D641" i="11"/>
  <c r="D641" i="14" s="1"/>
  <c r="E640" i="11"/>
  <c r="E640" i="14" s="1"/>
  <c r="D640" i="11"/>
  <c r="D640" i="14" s="1"/>
  <c r="E639" i="11"/>
  <c r="E639" i="14" s="1"/>
  <c r="D639" i="11"/>
  <c r="D639" i="14" s="1"/>
  <c r="E638" i="11"/>
  <c r="E638" i="14" s="1"/>
  <c r="D638" i="11"/>
  <c r="D638" i="14" s="1"/>
  <c r="E637" i="11"/>
  <c r="E637" i="14" s="1"/>
  <c r="D637" i="11"/>
  <c r="D637" i="14" s="1"/>
  <c r="E636" i="11"/>
  <c r="E636" i="14" s="1"/>
  <c r="D636" i="11"/>
  <c r="D636" i="14" s="1"/>
  <c r="E635" i="11"/>
  <c r="E635" i="14" s="1"/>
  <c r="D635" i="11"/>
  <c r="D635" i="14" s="1"/>
  <c r="E634" i="11"/>
  <c r="E634" i="14" s="1"/>
  <c r="D634" i="11"/>
  <c r="D634" i="14" s="1"/>
  <c r="E633" i="11"/>
  <c r="E633" i="14" s="1"/>
  <c r="D633" i="11"/>
  <c r="D633" i="14" s="1"/>
  <c r="E632" i="11"/>
  <c r="E632" i="14" s="1"/>
  <c r="D632" i="11"/>
  <c r="D632" i="14" s="1"/>
  <c r="E631" i="11"/>
  <c r="E631" i="14" s="1"/>
  <c r="D631" i="11"/>
  <c r="D631" i="14" s="1"/>
  <c r="E630" i="11"/>
  <c r="E630" i="14" s="1"/>
  <c r="D630" i="11"/>
  <c r="D630" i="14" s="1"/>
  <c r="E629" i="11"/>
  <c r="E629" i="14" s="1"/>
  <c r="D629" i="11"/>
  <c r="D629" i="14" s="1"/>
  <c r="E628" i="11"/>
  <c r="E628" i="14" s="1"/>
  <c r="D628" i="11"/>
  <c r="D628" i="14" s="1"/>
  <c r="E627" i="11"/>
  <c r="E627" i="14" s="1"/>
  <c r="D627" i="11"/>
  <c r="D627" i="14" s="1"/>
  <c r="E626" i="11"/>
  <c r="E626" i="14" s="1"/>
  <c r="D626" i="11"/>
  <c r="D626" i="14" s="1"/>
  <c r="E625" i="11"/>
  <c r="E625" i="14" s="1"/>
  <c r="D625" i="11"/>
  <c r="D625" i="14" s="1"/>
  <c r="E624" i="11"/>
  <c r="E624" i="14" s="1"/>
  <c r="D624" i="11"/>
  <c r="D624" i="14" s="1"/>
  <c r="E623" i="11"/>
  <c r="E623" i="14" s="1"/>
  <c r="D623" i="11"/>
  <c r="D623" i="14" s="1"/>
  <c r="E622" i="11"/>
  <c r="E622" i="14" s="1"/>
  <c r="D622" i="11"/>
  <c r="D622" i="14" s="1"/>
  <c r="E621" i="11"/>
  <c r="E621" i="14" s="1"/>
  <c r="D621" i="11"/>
  <c r="D621" i="14" s="1"/>
  <c r="E620" i="11"/>
  <c r="E620" i="14" s="1"/>
  <c r="D620" i="11"/>
  <c r="D620" i="14" s="1"/>
  <c r="E619" i="11"/>
  <c r="E619" i="14" s="1"/>
  <c r="D619" i="11"/>
  <c r="D619" i="14" s="1"/>
  <c r="E618" i="11"/>
  <c r="E618" i="14" s="1"/>
  <c r="D618" i="11"/>
  <c r="D618" i="14" s="1"/>
  <c r="E617" i="11"/>
  <c r="E617" i="14" s="1"/>
  <c r="D617" i="11"/>
  <c r="D617" i="14" s="1"/>
  <c r="E616" i="11"/>
  <c r="E616" i="14" s="1"/>
  <c r="D616" i="11"/>
  <c r="D616" i="14" s="1"/>
  <c r="E615" i="11"/>
  <c r="E615" i="14" s="1"/>
  <c r="D615" i="11"/>
  <c r="D615" i="14" s="1"/>
  <c r="E614" i="11"/>
  <c r="E614" i="14" s="1"/>
  <c r="D614" i="11"/>
  <c r="D614" i="14" s="1"/>
  <c r="E613" i="11"/>
  <c r="E613" i="14" s="1"/>
  <c r="D613" i="11"/>
  <c r="D613" i="14" s="1"/>
  <c r="E612" i="11"/>
  <c r="E612" i="14" s="1"/>
  <c r="D612" i="11"/>
  <c r="D612" i="14" s="1"/>
  <c r="E611" i="11"/>
  <c r="E611" i="14" s="1"/>
  <c r="D611" i="11"/>
  <c r="D611" i="14" s="1"/>
  <c r="E610" i="11"/>
  <c r="E610" i="14" s="1"/>
  <c r="D610" i="11"/>
  <c r="D610" i="14" s="1"/>
  <c r="E609" i="11"/>
  <c r="E609" i="14" s="1"/>
  <c r="D609" i="11"/>
  <c r="D609" i="14" s="1"/>
  <c r="E608" i="11"/>
  <c r="E608" i="14" s="1"/>
  <c r="D608" i="11"/>
  <c r="D608" i="14" s="1"/>
  <c r="E607" i="11"/>
  <c r="E607" i="14" s="1"/>
  <c r="D607" i="11"/>
  <c r="D607" i="14" s="1"/>
  <c r="E606" i="11"/>
  <c r="E606" i="14" s="1"/>
  <c r="D606" i="11"/>
  <c r="D606" i="14" s="1"/>
  <c r="E605" i="11"/>
  <c r="E605" i="14" s="1"/>
  <c r="D605" i="11"/>
  <c r="D605" i="14" s="1"/>
  <c r="E604" i="11"/>
  <c r="E604" i="14" s="1"/>
  <c r="D604" i="11"/>
  <c r="D604" i="14" s="1"/>
  <c r="E603" i="11"/>
  <c r="E603" i="14" s="1"/>
  <c r="D603" i="11"/>
  <c r="D603" i="14" s="1"/>
  <c r="E602" i="11"/>
  <c r="E602" i="14" s="1"/>
  <c r="D602" i="11"/>
  <c r="D602" i="14" s="1"/>
  <c r="E601" i="11"/>
  <c r="E601" i="14" s="1"/>
  <c r="D601" i="11"/>
  <c r="D601" i="14" s="1"/>
  <c r="E600" i="11"/>
  <c r="E600" i="14" s="1"/>
  <c r="D600" i="11"/>
  <c r="D600" i="14" s="1"/>
  <c r="E599" i="11"/>
  <c r="E599" i="14" s="1"/>
  <c r="D599" i="11"/>
  <c r="D599" i="14" s="1"/>
  <c r="E598" i="11"/>
  <c r="E598" i="14" s="1"/>
  <c r="D598" i="11"/>
  <c r="D598" i="14" s="1"/>
  <c r="E597" i="11"/>
  <c r="E597" i="14" s="1"/>
  <c r="D597" i="11"/>
  <c r="D597" i="14" s="1"/>
  <c r="E596" i="11"/>
  <c r="E596" i="14" s="1"/>
  <c r="D596" i="11"/>
  <c r="D596" i="14" s="1"/>
  <c r="E595" i="11"/>
  <c r="E595" i="14" s="1"/>
  <c r="D595" i="11"/>
  <c r="D595" i="14" s="1"/>
  <c r="E594" i="11"/>
  <c r="E594" i="14" s="1"/>
  <c r="D594" i="11"/>
  <c r="D594" i="14" s="1"/>
  <c r="E593" i="11"/>
  <c r="E593" i="14" s="1"/>
  <c r="D593" i="11"/>
  <c r="D593" i="14" s="1"/>
  <c r="E592" i="11"/>
  <c r="E592" i="14" s="1"/>
  <c r="D592" i="11"/>
  <c r="D592" i="14" s="1"/>
  <c r="E591" i="11"/>
  <c r="E591" i="14" s="1"/>
  <c r="D591" i="11"/>
  <c r="D591" i="14" s="1"/>
  <c r="E590" i="11"/>
  <c r="E590" i="14" s="1"/>
  <c r="D590" i="11"/>
  <c r="D590" i="14" s="1"/>
  <c r="E589" i="11"/>
  <c r="E589" i="14" s="1"/>
  <c r="D589" i="11"/>
  <c r="D589" i="14" s="1"/>
  <c r="E588" i="11"/>
  <c r="E588" i="14" s="1"/>
  <c r="D588" i="11"/>
  <c r="D588" i="14" s="1"/>
  <c r="E587" i="11"/>
  <c r="E587" i="14" s="1"/>
  <c r="D587" i="11"/>
  <c r="D587" i="14" s="1"/>
  <c r="E586" i="11"/>
  <c r="E586" i="14" s="1"/>
  <c r="D586" i="11"/>
  <c r="D586" i="14" s="1"/>
  <c r="E585" i="11"/>
  <c r="E585" i="14" s="1"/>
  <c r="D585" i="11"/>
  <c r="D585" i="14" s="1"/>
  <c r="E584" i="11"/>
  <c r="E584" i="14" s="1"/>
  <c r="D584" i="11"/>
  <c r="D584" i="14" s="1"/>
  <c r="E583" i="11"/>
  <c r="E583" i="14" s="1"/>
  <c r="D583" i="11"/>
  <c r="D583" i="14" s="1"/>
  <c r="E582" i="11"/>
  <c r="E582" i="14" s="1"/>
  <c r="D582" i="11"/>
  <c r="D582" i="14" s="1"/>
  <c r="E581" i="11"/>
  <c r="E581" i="14" s="1"/>
  <c r="D581" i="11"/>
  <c r="D581" i="14" s="1"/>
  <c r="E580" i="11"/>
  <c r="E580" i="14" s="1"/>
  <c r="D580" i="11"/>
  <c r="D580" i="14" s="1"/>
  <c r="E579" i="11"/>
  <c r="E579" i="14" s="1"/>
  <c r="D579" i="11"/>
  <c r="D579" i="14" s="1"/>
  <c r="E578" i="11"/>
  <c r="E578" i="14" s="1"/>
  <c r="D578" i="11"/>
  <c r="D578" i="14" s="1"/>
  <c r="E577" i="11"/>
  <c r="E577" i="14" s="1"/>
  <c r="D577" i="11"/>
  <c r="D577" i="14" s="1"/>
  <c r="E576" i="11"/>
  <c r="E576" i="14" s="1"/>
  <c r="D576" i="11"/>
  <c r="D576" i="14" s="1"/>
  <c r="E575" i="11"/>
  <c r="E575" i="14" s="1"/>
  <c r="D575" i="11"/>
  <c r="D575" i="14" s="1"/>
  <c r="E574" i="11"/>
  <c r="E574" i="14" s="1"/>
  <c r="D574" i="11"/>
  <c r="D574" i="14" s="1"/>
  <c r="E573" i="11"/>
  <c r="E573" i="14" s="1"/>
  <c r="D573" i="11"/>
  <c r="D573" i="14" s="1"/>
  <c r="E572" i="11"/>
  <c r="E572" i="14" s="1"/>
  <c r="D572" i="11"/>
  <c r="D572" i="14" s="1"/>
  <c r="E571" i="11"/>
  <c r="E571" i="14" s="1"/>
  <c r="D571" i="11"/>
  <c r="D571" i="14" s="1"/>
  <c r="E570" i="11"/>
  <c r="E570" i="14" s="1"/>
  <c r="D570" i="11"/>
  <c r="D570" i="14" s="1"/>
  <c r="E569" i="11"/>
  <c r="E569" i="14" s="1"/>
  <c r="D569" i="11"/>
  <c r="D569" i="14" s="1"/>
  <c r="E568" i="11"/>
  <c r="E568" i="14" s="1"/>
  <c r="D568" i="11"/>
  <c r="D568" i="14" s="1"/>
  <c r="E567" i="11"/>
  <c r="E567" i="14" s="1"/>
  <c r="D567" i="11"/>
  <c r="D567" i="14" s="1"/>
  <c r="E566" i="11"/>
  <c r="E566" i="14" s="1"/>
  <c r="D566" i="11"/>
  <c r="D566" i="14" s="1"/>
  <c r="E565" i="11"/>
  <c r="E565" i="14" s="1"/>
  <c r="D565" i="11"/>
  <c r="D565" i="14" s="1"/>
  <c r="E564" i="11"/>
  <c r="E564" i="14" s="1"/>
  <c r="D564" i="11"/>
  <c r="D564" i="14" s="1"/>
  <c r="E563" i="11"/>
  <c r="E563" i="14" s="1"/>
  <c r="D563" i="11"/>
  <c r="D563" i="14" s="1"/>
  <c r="E562" i="11"/>
  <c r="E562" i="14" s="1"/>
  <c r="D562" i="11"/>
  <c r="D562" i="14" s="1"/>
  <c r="E561" i="11"/>
  <c r="E561" i="14" s="1"/>
  <c r="D561" i="11"/>
  <c r="D561" i="14" s="1"/>
  <c r="E560" i="11"/>
  <c r="E560" i="14" s="1"/>
  <c r="D560" i="11"/>
  <c r="D560" i="14" s="1"/>
  <c r="E559" i="11"/>
  <c r="E559" i="14" s="1"/>
  <c r="D559" i="11"/>
  <c r="D559" i="14" s="1"/>
  <c r="E558" i="11"/>
  <c r="E558" i="14" s="1"/>
  <c r="D558" i="11"/>
  <c r="D558" i="14" s="1"/>
  <c r="E557" i="11"/>
  <c r="E557" i="14" s="1"/>
  <c r="D557" i="11"/>
  <c r="D557" i="14" s="1"/>
  <c r="E556" i="11"/>
  <c r="E556" i="14" s="1"/>
  <c r="D556" i="11"/>
  <c r="D556" i="14" s="1"/>
  <c r="E555" i="11"/>
  <c r="E555" i="14" s="1"/>
  <c r="D555" i="11"/>
  <c r="D555" i="14" s="1"/>
  <c r="E554" i="11"/>
  <c r="E554" i="14" s="1"/>
  <c r="D554" i="11"/>
  <c r="D554" i="14" s="1"/>
  <c r="E553" i="11"/>
  <c r="E553" i="14" s="1"/>
  <c r="D553" i="11"/>
  <c r="D553" i="14" s="1"/>
  <c r="E552" i="11"/>
  <c r="E552" i="14" s="1"/>
  <c r="D552" i="11"/>
  <c r="D552" i="14" s="1"/>
  <c r="E551" i="11"/>
  <c r="E551" i="14" s="1"/>
  <c r="D551" i="11"/>
  <c r="D551" i="14" s="1"/>
  <c r="E550" i="11"/>
  <c r="E550" i="14" s="1"/>
  <c r="D550" i="11"/>
  <c r="D550" i="14" s="1"/>
  <c r="E549" i="11"/>
  <c r="E549" i="14" s="1"/>
  <c r="D549" i="11"/>
  <c r="D549" i="14" s="1"/>
  <c r="E548" i="11"/>
  <c r="E548" i="14" s="1"/>
  <c r="D548" i="11"/>
  <c r="D548" i="14" s="1"/>
  <c r="E547" i="11"/>
  <c r="E547" i="14" s="1"/>
  <c r="D547" i="11"/>
  <c r="D547" i="14" s="1"/>
  <c r="E546" i="11"/>
  <c r="E546" i="14" s="1"/>
  <c r="D546" i="11"/>
  <c r="D546" i="14" s="1"/>
  <c r="E545" i="11"/>
  <c r="E545" i="14" s="1"/>
  <c r="D545" i="11"/>
  <c r="D545" i="14" s="1"/>
  <c r="E544" i="11"/>
  <c r="E544" i="14" s="1"/>
  <c r="D544" i="11"/>
  <c r="D544" i="14" s="1"/>
  <c r="E543" i="11"/>
  <c r="E543" i="14" s="1"/>
  <c r="D543" i="11"/>
  <c r="D543" i="14" s="1"/>
  <c r="E542" i="11"/>
  <c r="E542" i="14" s="1"/>
  <c r="D542" i="11"/>
  <c r="D542" i="14" s="1"/>
  <c r="E541" i="11"/>
  <c r="E541" i="14" s="1"/>
  <c r="D541" i="11"/>
  <c r="D541" i="14" s="1"/>
  <c r="E540" i="11"/>
  <c r="E540" i="14" s="1"/>
  <c r="D540" i="11"/>
  <c r="D540" i="14" s="1"/>
  <c r="E539" i="11"/>
  <c r="E539" i="14" s="1"/>
  <c r="D539" i="11"/>
  <c r="D539" i="14" s="1"/>
  <c r="E538" i="11"/>
  <c r="E538" i="14" s="1"/>
  <c r="D538" i="11"/>
  <c r="D538" i="14" s="1"/>
  <c r="E537" i="11"/>
  <c r="E537" i="14" s="1"/>
  <c r="D537" i="11"/>
  <c r="D537" i="14" s="1"/>
  <c r="E536" i="11"/>
  <c r="E536" i="14" s="1"/>
  <c r="D536" i="11"/>
  <c r="D536" i="14" s="1"/>
  <c r="E535" i="11"/>
  <c r="E535" i="14" s="1"/>
  <c r="D535" i="11"/>
  <c r="D535" i="14" s="1"/>
  <c r="E534" i="11"/>
  <c r="E534" i="14" s="1"/>
  <c r="D534" i="11"/>
  <c r="D534" i="14" s="1"/>
  <c r="E533" i="11"/>
  <c r="E533" i="14" s="1"/>
  <c r="D533" i="11"/>
  <c r="D533" i="14" s="1"/>
  <c r="E532" i="11"/>
  <c r="E532" i="14" s="1"/>
  <c r="D532" i="11"/>
  <c r="D532" i="14" s="1"/>
  <c r="E531" i="11"/>
  <c r="E531" i="14" s="1"/>
  <c r="D531" i="11"/>
  <c r="D531" i="14" s="1"/>
  <c r="E530" i="11"/>
  <c r="E530" i="14" s="1"/>
  <c r="D530" i="11"/>
  <c r="D530" i="14" s="1"/>
  <c r="E529" i="11"/>
  <c r="E529" i="14" s="1"/>
  <c r="D529" i="11"/>
  <c r="D529" i="14" s="1"/>
  <c r="E528" i="11"/>
  <c r="E528" i="14" s="1"/>
  <c r="D528" i="11"/>
  <c r="D528" i="14" s="1"/>
  <c r="E527" i="11"/>
  <c r="E527" i="14" s="1"/>
  <c r="D527" i="11"/>
  <c r="D527" i="14" s="1"/>
  <c r="E526" i="11"/>
  <c r="E526" i="14" s="1"/>
  <c r="D526" i="11"/>
  <c r="D526" i="14" s="1"/>
  <c r="E525" i="11"/>
  <c r="E525" i="14" s="1"/>
  <c r="D525" i="11"/>
  <c r="D525" i="14" s="1"/>
  <c r="E524" i="11"/>
  <c r="E524" i="14" s="1"/>
  <c r="D524" i="11"/>
  <c r="D524" i="14" s="1"/>
  <c r="E523" i="11"/>
  <c r="E523" i="14" s="1"/>
  <c r="D523" i="11"/>
  <c r="D523" i="14" s="1"/>
  <c r="E522" i="11"/>
  <c r="E522" i="14" s="1"/>
  <c r="D522" i="11"/>
  <c r="D522" i="14" s="1"/>
  <c r="E521" i="11"/>
  <c r="E521" i="14" s="1"/>
  <c r="D521" i="11"/>
  <c r="D521" i="14" s="1"/>
  <c r="E520" i="11"/>
  <c r="E520" i="14" s="1"/>
  <c r="D520" i="11"/>
  <c r="D520" i="14" s="1"/>
  <c r="E519" i="11"/>
  <c r="E519" i="14" s="1"/>
  <c r="D519" i="11"/>
  <c r="D519" i="14" s="1"/>
  <c r="E518" i="11"/>
  <c r="E518" i="14" s="1"/>
  <c r="D518" i="11"/>
  <c r="D518" i="14" s="1"/>
  <c r="E517" i="11"/>
  <c r="E517" i="14" s="1"/>
  <c r="D517" i="11"/>
  <c r="D517" i="14" s="1"/>
  <c r="E516" i="11"/>
  <c r="E516" i="14" s="1"/>
  <c r="D516" i="11"/>
  <c r="D516" i="14" s="1"/>
  <c r="E515" i="11"/>
  <c r="E515" i="14" s="1"/>
  <c r="D515" i="11"/>
  <c r="D515" i="14" s="1"/>
  <c r="E514" i="11"/>
  <c r="E514" i="14" s="1"/>
  <c r="D514" i="11"/>
  <c r="D514" i="14" s="1"/>
  <c r="E513" i="11"/>
  <c r="E513" i="14" s="1"/>
  <c r="D513" i="11"/>
  <c r="D513" i="14" s="1"/>
  <c r="E512" i="11"/>
  <c r="E512" i="14" s="1"/>
  <c r="D512" i="11"/>
  <c r="D512" i="14" s="1"/>
  <c r="E511" i="11"/>
  <c r="E511" i="14" s="1"/>
  <c r="D511" i="11"/>
  <c r="D511" i="14" s="1"/>
  <c r="E510" i="11"/>
  <c r="E510" i="14" s="1"/>
  <c r="D510" i="11"/>
  <c r="D510" i="14" s="1"/>
  <c r="E509" i="11"/>
  <c r="E509" i="14" s="1"/>
  <c r="D509" i="11"/>
  <c r="D509" i="14" s="1"/>
  <c r="E508" i="11"/>
  <c r="E508" i="14" s="1"/>
  <c r="D508" i="11"/>
  <c r="D508" i="14" s="1"/>
  <c r="E507" i="11"/>
  <c r="E507" i="14" s="1"/>
  <c r="D507" i="11"/>
  <c r="D507" i="14" s="1"/>
  <c r="E506" i="11"/>
  <c r="E506" i="14" s="1"/>
  <c r="D506" i="11"/>
  <c r="D506" i="14" s="1"/>
  <c r="E505" i="11"/>
  <c r="E505" i="14" s="1"/>
  <c r="D505" i="11"/>
  <c r="D505" i="14" s="1"/>
  <c r="E504" i="11"/>
  <c r="E504" i="14" s="1"/>
  <c r="D504" i="11"/>
  <c r="D504" i="14" s="1"/>
  <c r="E503" i="11"/>
  <c r="E503" i="14" s="1"/>
  <c r="D503" i="11"/>
  <c r="D503" i="14" s="1"/>
  <c r="E502" i="11"/>
  <c r="E502" i="14" s="1"/>
  <c r="D502" i="11"/>
  <c r="D502" i="14" s="1"/>
  <c r="E501" i="11"/>
  <c r="E501" i="14" s="1"/>
  <c r="D501" i="11"/>
  <c r="D501" i="14" s="1"/>
  <c r="E500" i="11"/>
  <c r="E500" i="14" s="1"/>
  <c r="D500" i="11"/>
  <c r="D500" i="14" s="1"/>
  <c r="E499" i="11"/>
  <c r="E499" i="14" s="1"/>
  <c r="D499" i="11"/>
  <c r="D499" i="14" s="1"/>
  <c r="E498" i="11"/>
  <c r="E498" i="14" s="1"/>
  <c r="D498" i="11"/>
  <c r="D498" i="14" s="1"/>
  <c r="E497" i="11"/>
  <c r="E497" i="14" s="1"/>
  <c r="D497" i="11"/>
  <c r="D497" i="14" s="1"/>
  <c r="E496" i="11"/>
  <c r="E496" i="14" s="1"/>
  <c r="D496" i="11"/>
  <c r="D496" i="14" s="1"/>
  <c r="E495" i="11"/>
  <c r="E495" i="14" s="1"/>
  <c r="D495" i="11"/>
  <c r="D495" i="14" s="1"/>
  <c r="E494" i="11"/>
  <c r="E494" i="14" s="1"/>
  <c r="D494" i="11"/>
  <c r="D494" i="14" s="1"/>
  <c r="E493" i="11"/>
  <c r="E493" i="14" s="1"/>
  <c r="D493" i="11"/>
  <c r="D493" i="14" s="1"/>
  <c r="E492" i="11"/>
  <c r="E492" i="14" s="1"/>
  <c r="D492" i="11"/>
  <c r="D492" i="14" s="1"/>
  <c r="E491" i="11"/>
  <c r="E491" i="14" s="1"/>
  <c r="D491" i="11"/>
  <c r="D491" i="14" s="1"/>
  <c r="E490" i="11"/>
  <c r="E490" i="14" s="1"/>
  <c r="D490" i="11"/>
  <c r="D490" i="14" s="1"/>
  <c r="E489" i="11"/>
  <c r="E489" i="14" s="1"/>
  <c r="D489" i="11"/>
  <c r="D489" i="14" s="1"/>
  <c r="E488" i="11"/>
  <c r="E488" i="14" s="1"/>
  <c r="D488" i="11"/>
  <c r="D488" i="14" s="1"/>
  <c r="E487" i="11"/>
  <c r="E487" i="14" s="1"/>
  <c r="D487" i="11"/>
  <c r="D487" i="14" s="1"/>
  <c r="E486" i="11"/>
  <c r="E486" i="14" s="1"/>
  <c r="D486" i="11"/>
  <c r="D486" i="14" s="1"/>
  <c r="E485" i="11"/>
  <c r="E485" i="14" s="1"/>
  <c r="D485" i="11"/>
  <c r="D485" i="14" s="1"/>
  <c r="E484" i="11"/>
  <c r="E484" i="14" s="1"/>
  <c r="D484" i="11"/>
  <c r="D484" i="14" s="1"/>
  <c r="E483" i="11"/>
  <c r="E483" i="14" s="1"/>
  <c r="D483" i="11"/>
  <c r="D483" i="14" s="1"/>
  <c r="E482" i="11"/>
  <c r="E482" i="14" s="1"/>
  <c r="D482" i="11"/>
  <c r="D482" i="14" s="1"/>
  <c r="E481" i="11"/>
  <c r="E481" i="14" s="1"/>
  <c r="D481" i="11"/>
  <c r="D481" i="14" s="1"/>
  <c r="E480" i="11"/>
  <c r="E480" i="14" s="1"/>
  <c r="D480" i="11"/>
  <c r="D480" i="14" s="1"/>
  <c r="E479" i="11"/>
  <c r="E479" i="14" s="1"/>
  <c r="D479" i="11"/>
  <c r="D479" i="14" s="1"/>
  <c r="E478" i="11"/>
  <c r="E478" i="14" s="1"/>
  <c r="D478" i="11"/>
  <c r="D478" i="14" s="1"/>
  <c r="E477" i="11"/>
  <c r="E477" i="14" s="1"/>
  <c r="D477" i="11"/>
  <c r="D477" i="14" s="1"/>
  <c r="E476" i="11"/>
  <c r="E476" i="14" s="1"/>
  <c r="D476" i="11"/>
  <c r="D476" i="14" s="1"/>
  <c r="E475" i="11"/>
  <c r="E475" i="14" s="1"/>
  <c r="D475" i="11"/>
  <c r="D475" i="14" s="1"/>
  <c r="E474" i="11"/>
  <c r="E474" i="14" s="1"/>
  <c r="D474" i="11"/>
  <c r="D474" i="14" s="1"/>
  <c r="E473" i="11"/>
  <c r="E473" i="14" s="1"/>
  <c r="D473" i="11"/>
  <c r="D473" i="14" s="1"/>
  <c r="E472" i="11"/>
  <c r="E472" i="14" s="1"/>
  <c r="D472" i="11"/>
  <c r="D472" i="14" s="1"/>
  <c r="E471" i="11"/>
  <c r="E471" i="14" s="1"/>
  <c r="D471" i="11"/>
  <c r="D471" i="14" s="1"/>
  <c r="E470" i="11"/>
  <c r="E470" i="14" s="1"/>
  <c r="D470" i="11"/>
  <c r="D470" i="14" s="1"/>
  <c r="E469" i="11"/>
  <c r="E469" i="14" s="1"/>
  <c r="D469" i="11"/>
  <c r="D469" i="14" s="1"/>
  <c r="E468" i="11"/>
  <c r="E468" i="14" s="1"/>
  <c r="D468" i="11"/>
  <c r="D468" i="14" s="1"/>
  <c r="E467" i="11"/>
  <c r="E467" i="14" s="1"/>
  <c r="D467" i="11"/>
  <c r="D467" i="14" s="1"/>
  <c r="E466" i="11"/>
  <c r="E466" i="14" s="1"/>
  <c r="D466" i="11"/>
  <c r="D466" i="14" s="1"/>
  <c r="E465" i="11"/>
  <c r="E465" i="14" s="1"/>
  <c r="D465" i="11"/>
  <c r="D465" i="14" s="1"/>
  <c r="E464" i="11"/>
  <c r="E464" i="14" s="1"/>
  <c r="D464" i="11"/>
  <c r="D464" i="14" s="1"/>
  <c r="E463" i="11"/>
  <c r="E463" i="14" s="1"/>
  <c r="D463" i="11"/>
  <c r="D463" i="14" s="1"/>
  <c r="E462" i="11"/>
  <c r="E462" i="14" s="1"/>
  <c r="D462" i="11"/>
  <c r="D462" i="14" s="1"/>
  <c r="E461" i="11"/>
  <c r="E461" i="14" s="1"/>
  <c r="D461" i="11"/>
  <c r="D461" i="14" s="1"/>
  <c r="E460" i="11"/>
  <c r="E460" i="14" s="1"/>
  <c r="D460" i="11"/>
  <c r="D460" i="14" s="1"/>
  <c r="E459" i="11"/>
  <c r="E459" i="14" s="1"/>
  <c r="D459" i="11"/>
  <c r="D459" i="14" s="1"/>
  <c r="E458" i="11"/>
  <c r="E458" i="14" s="1"/>
  <c r="D458" i="11"/>
  <c r="D458" i="14" s="1"/>
  <c r="E457" i="11"/>
  <c r="E457" i="14" s="1"/>
  <c r="D457" i="11"/>
  <c r="D457" i="14" s="1"/>
  <c r="E456" i="11"/>
  <c r="E456" i="14" s="1"/>
  <c r="D456" i="11"/>
  <c r="D456" i="14" s="1"/>
  <c r="E455" i="11"/>
  <c r="E455" i="14" s="1"/>
  <c r="D455" i="11"/>
  <c r="D455" i="14" s="1"/>
  <c r="E454" i="11"/>
  <c r="E454" i="14" s="1"/>
  <c r="D454" i="11"/>
  <c r="D454" i="14" s="1"/>
  <c r="E453" i="11"/>
  <c r="E453" i="14" s="1"/>
  <c r="D453" i="11"/>
  <c r="D453" i="14" s="1"/>
  <c r="E452" i="11"/>
  <c r="E452" i="14" s="1"/>
  <c r="D452" i="11"/>
  <c r="D452" i="14" s="1"/>
  <c r="E451" i="11"/>
  <c r="E451" i="14" s="1"/>
  <c r="D451" i="11"/>
  <c r="D451" i="14" s="1"/>
  <c r="E450" i="11"/>
  <c r="E450" i="14" s="1"/>
  <c r="D450" i="11"/>
  <c r="D450" i="14" s="1"/>
  <c r="E449" i="11"/>
  <c r="E449" i="14" s="1"/>
  <c r="D449" i="11"/>
  <c r="D449" i="14" s="1"/>
  <c r="E448" i="11"/>
  <c r="E448" i="14" s="1"/>
  <c r="D448" i="11"/>
  <c r="D448" i="14" s="1"/>
  <c r="E447" i="11"/>
  <c r="E447" i="14" s="1"/>
  <c r="D447" i="11"/>
  <c r="D447" i="14" s="1"/>
  <c r="E446" i="11"/>
  <c r="E446" i="14" s="1"/>
  <c r="D446" i="11"/>
  <c r="D446" i="14" s="1"/>
  <c r="E445" i="11"/>
  <c r="E445" i="14" s="1"/>
  <c r="D445" i="11"/>
  <c r="D445" i="14" s="1"/>
  <c r="E444" i="11"/>
  <c r="E444" i="14" s="1"/>
  <c r="D444" i="11"/>
  <c r="D444" i="14" s="1"/>
  <c r="E443" i="11"/>
  <c r="E443" i="14" s="1"/>
  <c r="D443" i="11"/>
  <c r="D443" i="14" s="1"/>
  <c r="E442" i="11"/>
  <c r="E442" i="14" s="1"/>
  <c r="D442" i="11"/>
  <c r="D442" i="14" s="1"/>
  <c r="E441" i="11"/>
  <c r="E441" i="14" s="1"/>
  <c r="D441" i="11"/>
  <c r="D441" i="14" s="1"/>
  <c r="E440" i="11"/>
  <c r="E440" i="14" s="1"/>
  <c r="D440" i="11"/>
  <c r="D440" i="14" s="1"/>
  <c r="E439" i="11"/>
  <c r="E439" i="14" s="1"/>
  <c r="D439" i="11"/>
  <c r="D439" i="14" s="1"/>
  <c r="E438" i="11"/>
  <c r="E438" i="14" s="1"/>
  <c r="D438" i="11"/>
  <c r="D438" i="14" s="1"/>
  <c r="E437" i="11"/>
  <c r="E437" i="14" s="1"/>
  <c r="D437" i="11"/>
  <c r="D437" i="14" s="1"/>
  <c r="E436" i="11"/>
  <c r="E436" i="14" s="1"/>
  <c r="D436" i="11"/>
  <c r="D436" i="14" s="1"/>
  <c r="E435" i="11"/>
  <c r="E435" i="14" s="1"/>
  <c r="D435" i="11"/>
  <c r="D435" i="14" s="1"/>
  <c r="E434" i="11"/>
  <c r="E434" i="14" s="1"/>
  <c r="D434" i="11"/>
  <c r="D434" i="14" s="1"/>
  <c r="E433" i="11"/>
  <c r="E433" i="14" s="1"/>
  <c r="D433" i="11"/>
  <c r="D433" i="14" s="1"/>
  <c r="E432" i="11"/>
  <c r="E432" i="14" s="1"/>
  <c r="D432" i="11"/>
  <c r="D432" i="14" s="1"/>
  <c r="E431" i="11"/>
  <c r="E431" i="14" s="1"/>
  <c r="D431" i="11"/>
  <c r="D431" i="14" s="1"/>
  <c r="E430" i="11"/>
  <c r="E430" i="14" s="1"/>
  <c r="D430" i="11"/>
  <c r="D430" i="14" s="1"/>
  <c r="E429" i="11"/>
  <c r="E429" i="14" s="1"/>
  <c r="D429" i="11"/>
  <c r="D429" i="14" s="1"/>
  <c r="E428" i="11"/>
  <c r="E428" i="14" s="1"/>
  <c r="D428" i="11"/>
  <c r="D428" i="14" s="1"/>
  <c r="E427" i="11"/>
  <c r="E427" i="14" s="1"/>
  <c r="D427" i="11"/>
  <c r="D427" i="14" s="1"/>
  <c r="E426" i="11"/>
  <c r="E426" i="14" s="1"/>
  <c r="D426" i="11"/>
  <c r="D426" i="14" s="1"/>
  <c r="E425" i="11"/>
  <c r="E425" i="14" s="1"/>
  <c r="D425" i="11"/>
  <c r="D425" i="14" s="1"/>
  <c r="E424" i="11"/>
  <c r="E424" i="14" s="1"/>
  <c r="D424" i="11"/>
  <c r="D424" i="14" s="1"/>
  <c r="E423" i="11"/>
  <c r="E423" i="14" s="1"/>
  <c r="D423" i="11"/>
  <c r="D423" i="14" s="1"/>
  <c r="E422" i="11"/>
  <c r="E422" i="14" s="1"/>
  <c r="D422" i="11"/>
  <c r="D422" i="14" s="1"/>
  <c r="E421" i="11"/>
  <c r="E421" i="14" s="1"/>
  <c r="D421" i="11"/>
  <c r="D421" i="14" s="1"/>
  <c r="E420" i="11"/>
  <c r="E420" i="14" s="1"/>
  <c r="D420" i="11"/>
  <c r="D420" i="14" s="1"/>
  <c r="E419" i="11"/>
  <c r="E419" i="14" s="1"/>
  <c r="D419" i="11"/>
  <c r="D419" i="14" s="1"/>
  <c r="E418" i="11"/>
  <c r="E418" i="14" s="1"/>
  <c r="D418" i="11"/>
  <c r="D418" i="14" s="1"/>
  <c r="E417" i="11"/>
  <c r="E417" i="14" s="1"/>
  <c r="D417" i="11"/>
  <c r="D417" i="14" s="1"/>
  <c r="E416" i="11"/>
  <c r="E416" i="14" s="1"/>
  <c r="D416" i="11"/>
  <c r="D416" i="14" s="1"/>
  <c r="E415" i="11"/>
  <c r="E415" i="14" s="1"/>
  <c r="D415" i="11"/>
  <c r="D415" i="14" s="1"/>
  <c r="E414" i="11"/>
  <c r="E414" i="14" s="1"/>
  <c r="D414" i="11"/>
  <c r="D414" i="14" s="1"/>
  <c r="E413" i="11"/>
  <c r="E413" i="14" s="1"/>
  <c r="D413" i="11"/>
  <c r="D413" i="14" s="1"/>
  <c r="E412" i="11"/>
  <c r="E412" i="14" s="1"/>
  <c r="D412" i="11"/>
  <c r="D412" i="14" s="1"/>
  <c r="E411" i="11"/>
  <c r="E411" i="14" s="1"/>
  <c r="D411" i="11"/>
  <c r="D411" i="14" s="1"/>
  <c r="E410" i="11"/>
  <c r="E410" i="14" s="1"/>
  <c r="D410" i="11"/>
  <c r="D410" i="14" s="1"/>
  <c r="E409" i="11"/>
  <c r="E409" i="14" s="1"/>
  <c r="D409" i="11"/>
  <c r="D409" i="14" s="1"/>
  <c r="E408" i="11"/>
  <c r="E408" i="14" s="1"/>
  <c r="D408" i="11"/>
  <c r="D408" i="14" s="1"/>
  <c r="E407" i="11"/>
  <c r="E407" i="14" s="1"/>
  <c r="D407" i="11"/>
  <c r="D407" i="14" s="1"/>
  <c r="E406" i="11"/>
  <c r="E406" i="14" s="1"/>
  <c r="D406" i="11"/>
  <c r="D406" i="14" s="1"/>
  <c r="E405" i="11"/>
  <c r="E405" i="14" s="1"/>
  <c r="D405" i="11"/>
  <c r="D405" i="14" s="1"/>
  <c r="E404" i="11"/>
  <c r="E404" i="14" s="1"/>
  <c r="D404" i="11"/>
  <c r="D404" i="14" s="1"/>
  <c r="E403" i="11"/>
  <c r="E403" i="14" s="1"/>
  <c r="D403" i="11"/>
  <c r="D403" i="14" s="1"/>
  <c r="E402" i="11"/>
  <c r="E402" i="14" s="1"/>
  <c r="D402" i="11"/>
  <c r="D402" i="14" s="1"/>
  <c r="E401" i="11"/>
  <c r="E401" i="14" s="1"/>
  <c r="D401" i="11"/>
  <c r="D401" i="14" s="1"/>
  <c r="E400" i="11"/>
  <c r="E400" i="14" s="1"/>
  <c r="D400" i="11"/>
  <c r="D400" i="14" s="1"/>
  <c r="E399" i="11"/>
  <c r="E399" i="14" s="1"/>
  <c r="D399" i="11"/>
  <c r="D399" i="14" s="1"/>
  <c r="E398" i="11"/>
  <c r="E398" i="14" s="1"/>
  <c r="D398" i="11"/>
  <c r="D398" i="14" s="1"/>
  <c r="F398" i="14" s="1"/>
  <c r="P398" i="14" s="1"/>
  <c r="E397" i="11"/>
  <c r="E397" i="14" s="1"/>
  <c r="D397" i="11"/>
  <c r="D397" i="14" s="1"/>
  <c r="E396" i="11"/>
  <c r="E396" i="14" s="1"/>
  <c r="D396" i="11"/>
  <c r="D396" i="14" s="1"/>
  <c r="E395" i="11"/>
  <c r="E395" i="14" s="1"/>
  <c r="D395" i="11"/>
  <c r="D395" i="14" s="1"/>
  <c r="E394" i="11"/>
  <c r="E394" i="14" s="1"/>
  <c r="D394" i="11"/>
  <c r="D394" i="14" s="1"/>
  <c r="F394" i="14" s="1"/>
  <c r="P394" i="14" s="1"/>
  <c r="E393" i="11"/>
  <c r="E393" i="14" s="1"/>
  <c r="D393" i="11"/>
  <c r="D393" i="14" s="1"/>
  <c r="E392" i="11"/>
  <c r="E392" i="14" s="1"/>
  <c r="D392" i="11"/>
  <c r="D392" i="14" s="1"/>
  <c r="E391" i="11"/>
  <c r="E391" i="14" s="1"/>
  <c r="D391" i="11"/>
  <c r="D391" i="14" s="1"/>
  <c r="E390" i="11"/>
  <c r="E390" i="14" s="1"/>
  <c r="D390" i="11"/>
  <c r="D390" i="14" s="1"/>
  <c r="F390" i="14" s="1"/>
  <c r="P390" i="14" s="1"/>
  <c r="E389" i="11"/>
  <c r="E389" i="14" s="1"/>
  <c r="D389" i="11"/>
  <c r="D389" i="14" s="1"/>
  <c r="E388" i="11"/>
  <c r="E388" i="14" s="1"/>
  <c r="D388" i="11"/>
  <c r="D388" i="14" s="1"/>
  <c r="E387" i="11"/>
  <c r="E387" i="14" s="1"/>
  <c r="D387" i="11"/>
  <c r="D387" i="14" s="1"/>
  <c r="E386" i="11"/>
  <c r="E386" i="14" s="1"/>
  <c r="D386" i="11"/>
  <c r="D386" i="14" s="1"/>
  <c r="F386" i="14" s="1"/>
  <c r="P386" i="14" s="1"/>
  <c r="E385" i="11"/>
  <c r="E385" i="14" s="1"/>
  <c r="D385" i="11"/>
  <c r="D385" i="14" s="1"/>
  <c r="E384" i="11"/>
  <c r="E384" i="14" s="1"/>
  <c r="D384" i="11"/>
  <c r="D384" i="14" s="1"/>
  <c r="E383" i="11"/>
  <c r="E383" i="14" s="1"/>
  <c r="D383" i="11"/>
  <c r="D383" i="14" s="1"/>
  <c r="E382" i="11"/>
  <c r="E382" i="14" s="1"/>
  <c r="D382" i="11"/>
  <c r="D382" i="14" s="1"/>
  <c r="F382" i="14" s="1"/>
  <c r="P382" i="14" s="1"/>
  <c r="E381" i="11"/>
  <c r="E381" i="14" s="1"/>
  <c r="D381" i="11"/>
  <c r="D381" i="14" s="1"/>
  <c r="E380" i="11"/>
  <c r="E380" i="14" s="1"/>
  <c r="D380" i="11"/>
  <c r="D380" i="14" s="1"/>
  <c r="E379" i="11"/>
  <c r="E379" i="14" s="1"/>
  <c r="D379" i="11"/>
  <c r="D379" i="14" s="1"/>
  <c r="E378" i="11"/>
  <c r="E378" i="14" s="1"/>
  <c r="D378" i="11"/>
  <c r="D378" i="14" s="1"/>
  <c r="F378" i="14" s="1"/>
  <c r="P378" i="14" s="1"/>
  <c r="E377" i="11"/>
  <c r="E377" i="14" s="1"/>
  <c r="D377" i="11"/>
  <c r="D377" i="14" s="1"/>
  <c r="E376" i="11"/>
  <c r="E376" i="14" s="1"/>
  <c r="D376" i="11"/>
  <c r="D376" i="14" s="1"/>
  <c r="E375" i="11"/>
  <c r="E375" i="14" s="1"/>
  <c r="D375" i="11"/>
  <c r="D375" i="14" s="1"/>
  <c r="E374" i="11"/>
  <c r="E374" i="14" s="1"/>
  <c r="D374" i="11"/>
  <c r="D374" i="14" s="1"/>
  <c r="F374" i="14" s="1"/>
  <c r="P374" i="14" s="1"/>
  <c r="E373" i="11"/>
  <c r="E373" i="14" s="1"/>
  <c r="D373" i="11"/>
  <c r="D373" i="14" s="1"/>
  <c r="E372" i="11"/>
  <c r="E372" i="14" s="1"/>
  <c r="D372" i="11"/>
  <c r="D372" i="14" s="1"/>
  <c r="E371" i="11"/>
  <c r="E371" i="14" s="1"/>
  <c r="D371" i="11"/>
  <c r="D371" i="14" s="1"/>
  <c r="E370" i="11"/>
  <c r="E370" i="14" s="1"/>
  <c r="D370" i="11"/>
  <c r="D370" i="14" s="1"/>
  <c r="F370" i="14" s="1"/>
  <c r="P370" i="14" s="1"/>
  <c r="E369" i="11"/>
  <c r="E369" i="14" s="1"/>
  <c r="D369" i="11"/>
  <c r="D369" i="14" s="1"/>
  <c r="E368" i="11"/>
  <c r="E368" i="14" s="1"/>
  <c r="D368" i="11"/>
  <c r="D368" i="14" s="1"/>
  <c r="E367" i="11"/>
  <c r="E367" i="14" s="1"/>
  <c r="D367" i="11"/>
  <c r="D367" i="14" s="1"/>
  <c r="E366" i="11"/>
  <c r="E366" i="14" s="1"/>
  <c r="D366" i="11"/>
  <c r="D366" i="14" s="1"/>
  <c r="F366" i="14" s="1"/>
  <c r="P366" i="14" s="1"/>
  <c r="E365" i="11"/>
  <c r="E365" i="14" s="1"/>
  <c r="D365" i="11"/>
  <c r="D365" i="14" s="1"/>
  <c r="E364" i="11"/>
  <c r="E364" i="14" s="1"/>
  <c r="D364" i="11"/>
  <c r="D364" i="14" s="1"/>
  <c r="E363" i="11"/>
  <c r="E363" i="14" s="1"/>
  <c r="D363" i="11"/>
  <c r="D363" i="14" s="1"/>
  <c r="E362" i="11"/>
  <c r="E362" i="14" s="1"/>
  <c r="D362" i="11"/>
  <c r="D362" i="14" s="1"/>
  <c r="F362" i="14" s="1"/>
  <c r="P362" i="14" s="1"/>
  <c r="E361" i="11"/>
  <c r="E361" i="14" s="1"/>
  <c r="D361" i="11"/>
  <c r="D361" i="14" s="1"/>
  <c r="E360" i="11"/>
  <c r="E360" i="14" s="1"/>
  <c r="D360" i="11"/>
  <c r="D360" i="14" s="1"/>
  <c r="E359" i="11"/>
  <c r="E359" i="14" s="1"/>
  <c r="D359" i="11"/>
  <c r="D359" i="14" s="1"/>
  <c r="E358" i="11"/>
  <c r="E358" i="14" s="1"/>
  <c r="D358" i="11"/>
  <c r="D358" i="14" s="1"/>
  <c r="F358" i="14" s="1"/>
  <c r="P358" i="14" s="1"/>
  <c r="E357" i="11"/>
  <c r="E357" i="14" s="1"/>
  <c r="D357" i="11"/>
  <c r="D357" i="14" s="1"/>
  <c r="E356" i="11"/>
  <c r="E356" i="14" s="1"/>
  <c r="D356" i="11"/>
  <c r="D356" i="14" s="1"/>
  <c r="E355" i="11"/>
  <c r="E355" i="14" s="1"/>
  <c r="D355" i="11"/>
  <c r="D355" i="14" s="1"/>
  <c r="E354" i="11"/>
  <c r="E354" i="14" s="1"/>
  <c r="D354" i="11"/>
  <c r="D354" i="14" s="1"/>
  <c r="F354" i="14" s="1"/>
  <c r="P354" i="14" s="1"/>
  <c r="E353" i="11"/>
  <c r="E353" i="14" s="1"/>
  <c r="D353" i="11"/>
  <c r="D353" i="14" s="1"/>
  <c r="E352" i="11"/>
  <c r="E352" i="14" s="1"/>
  <c r="D352" i="11"/>
  <c r="D352" i="14" s="1"/>
  <c r="E351" i="11"/>
  <c r="E351" i="14" s="1"/>
  <c r="D351" i="11"/>
  <c r="D351" i="14" s="1"/>
  <c r="E350" i="11"/>
  <c r="E350" i="14" s="1"/>
  <c r="D350" i="11"/>
  <c r="D350" i="14" s="1"/>
  <c r="F350" i="14" s="1"/>
  <c r="P350" i="14" s="1"/>
  <c r="E349" i="11"/>
  <c r="E349" i="14" s="1"/>
  <c r="D349" i="11"/>
  <c r="D349" i="14" s="1"/>
  <c r="E348" i="11"/>
  <c r="E348" i="14" s="1"/>
  <c r="D348" i="11"/>
  <c r="D348" i="14" s="1"/>
  <c r="E347" i="11"/>
  <c r="E347" i="14" s="1"/>
  <c r="D347" i="11"/>
  <c r="D347" i="14" s="1"/>
  <c r="E346" i="11"/>
  <c r="E346" i="14" s="1"/>
  <c r="D346" i="11"/>
  <c r="D346" i="14" s="1"/>
  <c r="F346" i="14" s="1"/>
  <c r="P346" i="14" s="1"/>
  <c r="E345" i="11"/>
  <c r="E345" i="14" s="1"/>
  <c r="D345" i="11"/>
  <c r="D345" i="14" s="1"/>
  <c r="E344" i="11"/>
  <c r="E344" i="14" s="1"/>
  <c r="D344" i="11"/>
  <c r="D344" i="14" s="1"/>
  <c r="E343" i="11"/>
  <c r="E343" i="14" s="1"/>
  <c r="D343" i="11"/>
  <c r="D343" i="14" s="1"/>
  <c r="E342" i="11"/>
  <c r="E342" i="14" s="1"/>
  <c r="D342" i="11"/>
  <c r="D342" i="14" s="1"/>
  <c r="F342" i="14" s="1"/>
  <c r="P342" i="14" s="1"/>
  <c r="E341" i="11"/>
  <c r="E341" i="14" s="1"/>
  <c r="D341" i="11"/>
  <c r="D341" i="14" s="1"/>
  <c r="E340" i="11"/>
  <c r="E340" i="14" s="1"/>
  <c r="D340" i="11"/>
  <c r="D340" i="14" s="1"/>
  <c r="E339" i="11"/>
  <c r="E339" i="14" s="1"/>
  <c r="D339" i="11"/>
  <c r="D339" i="14" s="1"/>
  <c r="E338" i="11"/>
  <c r="E338" i="14" s="1"/>
  <c r="D338" i="11"/>
  <c r="D338" i="14" s="1"/>
  <c r="F338" i="14" s="1"/>
  <c r="P338" i="14" s="1"/>
  <c r="E337" i="11"/>
  <c r="E337" i="14" s="1"/>
  <c r="D337" i="11"/>
  <c r="D337" i="14" s="1"/>
  <c r="E336" i="11"/>
  <c r="E336" i="14" s="1"/>
  <c r="D336" i="11"/>
  <c r="D336" i="14" s="1"/>
  <c r="E335" i="11"/>
  <c r="E335" i="14" s="1"/>
  <c r="D335" i="11"/>
  <c r="D335" i="14" s="1"/>
  <c r="E334" i="11"/>
  <c r="E334" i="14" s="1"/>
  <c r="D334" i="11"/>
  <c r="D334" i="14" s="1"/>
  <c r="F334" i="14" s="1"/>
  <c r="P334" i="14" s="1"/>
  <c r="E333" i="11"/>
  <c r="E333" i="14" s="1"/>
  <c r="D333" i="11"/>
  <c r="D333" i="14" s="1"/>
  <c r="E332" i="11"/>
  <c r="E332" i="14" s="1"/>
  <c r="D332" i="11"/>
  <c r="D332" i="14" s="1"/>
  <c r="E331" i="11"/>
  <c r="E331" i="14" s="1"/>
  <c r="D331" i="11"/>
  <c r="D331" i="14" s="1"/>
  <c r="E330" i="11"/>
  <c r="E330" i="14" s="1"/>
  <c r="D330" i="11"/>
  <c r="D330" i="14" s="1"/>
  <c r="F330" i="14" s="1"/>
  <c r="P330" i="14" s="1"/>
  <c r="E329" i="11"/>
  <c r="E329" i="14" s="1"/>
  <c r="D329" i="11"/>
  <c r="D329" i="14" s="1"/>
  <c r="E328" i="11"/>
  <c r="E328" i="14" s="1"/>
  <c r="D328" i="11"/>
  <c r="D328" i="14" s="1"/>
  <c r="E327" i="11"/>
  <c r="E327" i="14" s="1"/>
  <c r="D327" i="11"/>
  <c r="D327" i="14" s="1"/>
  <c r="E326" i="11"/>
  <c r="E326" i="14" s="1"/>
  <c r="D326" i="11"/>
  <c r="D326" i="14" s="1"/>
  <c r="F326" i="14" s="1"/>
  <c r="P326" i="14" s="1"/>
  <c r="E325" i="11"/>
  <c r="E325" i="14" s="1"/>
  <c r="D325" i="11"/>
  <c r="D325" i="14" s="1"/>
  <c r="E324" i="11"/>
  <c r="E324" i="14" s="1"/>
  <c r="D324" i="11"/>
  <c r="D324" i="14" s="1"/>
  <c r="E323" i="11"/>
  <c r="E323" i="14" s="1"/>
  <c r="D323" i="11"/>
  <c r="D323" i="14" s="1"/>
  <c r="E322" i="11"/>
  <c r="E322" i="14" s="1"/>
  <c r="D322" i="11"/>
  <c r="D322" i="14" s="1"/>
  <c r="F322" i="14" s="1"/>
  <c r="P322" i="14" s="1"/>
  <c r="E321" i="11"/>
  <c r="E321" i="14" s="1"/>
  <c r="D321" i="11"/>
  <c r="D321" i="14" s="1"/>
  <c r="E320" i="11"/>
  <c r="E320" i="14" s="1"/>
  <c r="D320" i="11"/>
  <c r="D320" i="14" s="1"/>
  <c r="E319" i="11"/>
  <c r="E319" i="14" s="1"/>
  <c r="D319" i="11"/>
  <c r="D319" i="14" s="1"/>
  <c r="E318" i="11"/>
  <c r="E318" i="14" s="1"/>
  <c r="D318" i="11"/>
  <c r="D318" i="14" s="1"/>
  <c r="F318" i="14" s="1"/>
  <c r="P318" i="14" s="1"/>
  <c r="E317" i="11"/>
  <c r="E317" i="14" s="1"/>
  <c r="D317" i="11"/>
  <c r="D317" i="14" s="1"/>
  <c r="E316" i="11"/>
  <c r="E316" i="14" s="1"/>
  <c r="D316" i="11"/>
  <c r="D316" i="14" s="1"/>
  <c r="E315" i="11"/>
  <c r="E315" i="14" s="1"/>
  <c r="D315" i="11"/>
  <c r="D315" i="14" s="1"/>
  <c r="E314" i="11"/>
  <c r="E314" i="14" s="1"/>
  <c r="D314" i="11"/>
  <c r="D314" i="14" s="1"/>
  <c r="F314" i="14" s="1"/>
  <c r="P314" i="14" s="1"/>
  <c r="E313" i="11"/>
  <c r="E313" i="14" s="1"/>
  <c r="D313" i="11"/>
  <c r="D313" i="14" s="1"/>
  <c r="E312" i="11"/>
  <c r="E312" i="14" s="1"/>
  <c r="D312" i="11"/>
  <c r="D312" i="14" s="1"/>
  <c r="E311" i="11"/>
  <c r="E311" i="14" s="1"/>
  <c r="D311" i="11"/>
  <c r="D311" i="14" s="1"/>
  <c r="E310" i="11"/>
  <c r="E310" i="14" s="1"/>
  <c r="D310" i="11"/>
  <c r="D310" i="14" s="1"/>
  <c r="F310" i="14" s="1"/>
  <c r="P310" i="14" s="1"/>
  <c r="E309" i="11"/>
  <c r="E309" i="14" s="1"/>
  <c r="D309" i="11"/>
  <c r="D309" i="14" s="1"/>
  <c r="E308" i="11"/>
  <c r="E308" i="14" s="1"/>
  <c r="D308" i="11"/>
  <c r="D308" i="14" s="1"/>
  <c r="E307" i="11"/>
  <c r="E307" i="14" s="1"/>
  <c r="D307" i="11"/>
  <c r="D307" i="14" s="1"/>
  <c r="E306" i="11"/>
  <c r="E306" i="14" s="1"/>
  <c r="D306" i="11"/>
  <c r="D306" i="14" s="1"/>
  <c r="F306" i="14" s="1"/>
  <c r="P306" i="14" s="1"/>
  <c r="E305" i="11"/>
  <c r="E305" i="14" s="1"/>
  <c r="D305" i="11"/>
  <c r="D305" i="14" s="1"/>
  <c r="E304" i="11"/>
  <c r="E304" i="14" s="1"/>
  <c r="D304" i="11"/>
  <c r="D304" i="14" s="1"/>
  <c r="E303" i="11"/>
  <c r="E303" i="14" s="1"/>
  <c r="D303" i="11"/>
  <c r="D303" i="14" s="1"/>
  <c r="E302" i="11"/>
  <c r="E302" i="14" s="1"/>
  <c r="D302" i="11"/>
  <c r="D302" i="14" s="1"/>
  <c r="F302" i="14" s="1"/>
  <c r="P302" i="14" s="1"/>
  <c r="E301" i="11"/>
  <c r="E301" i="14" s="1"/>
  <c r="D301" i="11"/>
  <c r="D301" i="14" s="1"/>
  <c r="E300" i="11"/>
  <c r="E300" i="14" s="1"/>
  <c r="D300" i="11"/>
  <c r="D300" i="14" s="1"/>
  <c r="E299" i="11"/>
  <c r="E299" i="14" s="1"/>
  <c r="D299" i="11"/>
  <c r="D299" i="14" s="1"/>
  <c r="E298" i="11"/>
  <c r="E298" i="14" s="1"/>
  <c r="D298" i="11"/>
  <c r="D298" i="14" s="1"/>
  <c r="F298" i="14" s="1"/>
  <c r="P298" i="14" s="1"/>
  <c r="E297" i="11"/>
  <c r="E297" i="14" s="1"/>
  <c r="D297" i="11"/>
  <c r="D297" i="14" s="1"/>
  <c r="E296" i="11"/>
  <c r="E296" i="14" s="1"/>
  <c r="D296" i="11"/>
  <c r="D296" i="14" s="1"/>
  <c r="E295" i="11"/>
  <c r="E295" i="14" s="1"/>
  <c r="D295" i="11"/>
  <c r="D295" i="14" s="1"/>
  <c r="E294" i="11"/>
  <c r="E294" i="14" s="1"/>
  <c r="D294" i="11"/>
  <c r="D294" i="14" s="1"/>
  <c r="F294" i="14" s="1"/>
  <c r="P294" i="14" s="1"/>
  <c r="E293" i="11"/>
  <c r="E293" i="14" s="1"/>
  <c r="D293" i="11"/>
  <c r="D293" i="14" s="1"/>
  <c r="E292" i="11"/>
  <c r="E292" i="14" s="1"/>
  <c r="D292" i="11"/>
  <c r="D292" i="14" s="1"/>
  <c r="E291" i="11"/>
  <c r="E291" i="14" s="1"/>
  <c r="D291" i="11"/>
  <c r="D291" i="14" s="1"/>
  <c r="E290" i="11"/>
  <c r="E290" i="14" s="1"/>
  <c r="D290" i="11"/>
  <c r="D290" i="14" s="1"/>
  <c r="F290" i="14" s="1"/>
  <c r="P290" i="14" s="1"/>
  <c r="E289" i="11"/>
  <c r="E289" i="14" s="1"/>
  <c r="D289" i="11"/>
  <c r="D289" i="14" s="1"/>
  <c r="E288" i="11"/>
  <c r="E288" i="14" s="1"/>
  <c r="D288" i="11"/>
  <c r="D288" i="14" s="1"/>
  <c r="E287" i="11"/>
  <c r="E287" i="14" s="1"/>
  <c r="D287" i="11"/>
  <c r="D287" i="14" s="1"/>
  <c r="E286" i="11"/>
  <c r="E286" i="14" s="1"/>
  <c r="D286" i="11"/>
  <c r="D286" i="14" s="1"/>
  <c r="F286" i="14" s="1"/>
  <c r="P286" i="14" s="1"/>
  <c r="E285" i="11"/>
  <c r="E285" i="14" s="1"/>
  <c r="D285" i="11"/>
  <c r="D285" i="14" s="1"/>
  <c r="E284" i="11"/>
  <c r="E284" i="14" s="1"/>
  <c r="D284" i="11"/>
  <c r="D284" i="14" s="1"/>
  <c r="E283" i="11"/>
  <c r="E283" i="14" s="1"/>
  <c r="D283" i="11"/>
  <c r="D283" i="14" s="1"/>
  <c r="E282" i="11"/>
  <c r="E282" i="14" s="1"/>
  <c r="D282" i="11"/>
  <c r="D282" i="14" s="1"/>
  <c r="F282" i="14" s="1"/>
  <c r="P282" i="14" s="1"/>
  <c r="E281" i="11"/>
  <c r="E281" i="14" s="1"/>
  <c r="D281" i="11"/>
  <c r="D281" i="14" s="1"/>
  <c r="E280" i="11"/>
  <c r="E280" i="14" s="1"/>
  <c r="D280" i="11"/>
  <c r="D280" i="14" s="1"/>
  <c r="E279" i="11"/>
  <c r="E279" i="14" s="1"/>
  <c r="D279" i="11"/>
  <c r="D279" i="14" s="1"/>
  <c r="E278" i="11"/>
  <c r="E278" i="14" s="1"/>
  <c r="D278" i="11"/>
  <c r="D278" i="14" s="1"/>
  <c r="F278" i="14" s="1"/>
  <c r="P278" i="14" s="1"/>
  <c r="E277" i="11"/>
  <c r="E277" i="14" s="1"/>
  <c r="D277" i="11"/>
  <c r="D277" i="14" s="1"/>
  <c r="E276" i="11"/>
  <c r="E276" i="14" s="1"/>
  <c r="D276" i="11"/>
  <c r="D276" i="14" s="1"/>
  <c r="E275" i="11"/>
  <c r="E275" i="14" s="1"/>
  <c r="D275" i="11"/>
  <c r="D275" i="14" s="1"/>
  <c r="E274" i="11"/>
  <c r="E274" i="14" s="1"/>
  <c r="D274" i="11"/>
  <c r="D274" i="14" s="1"/>
  <c r="F274" i="14" s="1"/>
  <c r="P274" i="14" s="1"/>
  <c r="E273" i="11"/>
  <c r="E273" i="14" s="1"/>
  <c r="D273" i="11"/>
  <c r="D273" i="14" s="1"/>
  <c r="E272" i="11"/>
  <c r="E272" i="14" s="1"/>
  <c r="D272" i="11"/>
  <c r="D272" i="14" s="1"/>
  <c r="E271" i="11"/>
  <c r="E271" i="14" s="1"/>
  <c r="D271" i="11"/>
  <c r="D271" i="14" s="1"/>
  <c r="E270" i="11"/>
  <c r="E270" i="14" s="1"/>
  <c r="D270" i="11"/>
  <c r="D270" i="14" s="1"/>
  <c r="F270" i="14" s="1"/>
  <c r="P270" i="14" s="1"/>
  <c r="E269" i="11"/>
  <c r="E269" i="14" s="1"/>
  <c r="D269" i="11"/>
  <c r="D269" i="14" s="1"/>
  <c r="E268" i="11"/>
  <c r="E268" i="14" s="1"/>
  <c r="D268" i="11"/>
  <c r="D268" i="14" s="1"/>
  <c r="E267" i="11"/>
  <c r="E267" i="14" s="1"/>
  <c r="D267" i="11"/>
  <c r="D267" i="14" s="1"/>
  <c r="E266" i="11"/>
  <c r="E266" i="14" s="1"/>
  <c r="D266" i="11"/>
  <c r="D266" i="14" s="1"/>
  <c r="F266" i="14" s="1"/>
  <c r="P266" i="14" s="1"/>
  <c r="E265" i="11"/>
  <c r="E265" i="14" s="1"/>
  <c r="D265" i="11"/>
  <c r="D265" i="14" s="1"/>
  <c r="E264" i="11"/>
  <c r="E264" i="14" s="1"/>
  <c r="D264" i="11"/>
  <c r="D264" i="14" s="1"/>
  <c r="E263" i="11"/>
  <c r="E263" i="14" s="1"/>
  <c r="D263" i="11"/>
  <c r="D263" i="14" s="1"/>
  <c r="E262" i="11"/>
  <c r="E262" i="14" s="1"/>
  <c r="D262" i="11"/>
  <c r="D262" i="14" s="1"/>
  <c r="F262" i="14" s="1"/>
  <c r="P262" i="14" s="1"/>
  <c r="E261" i="11"/>
  <c r="E261" i="14" s="1"/>
  <c r="D261" i="11"/>
  <c r="D261" i="14" s="1"/>
  <c r="E260" i="11"/>
  <c r="E260" i="14" s="1"/>
  <c r="D260" i="11"/>
  <c r="D260" i="14" s="1"/>
  <c r="E259" i="11"/>
  <c r="E259" i="14" s="1"/>
  <c r="D259" i="11"/>
  <c r="D259" i="14" s="1"/>
  <c r="E258" i="11"/>
  <c r="E258" i="14" s="1"/>
  <c r="D258" i="11"/>
  <c r="D258" i="14" s="1"/>
  <c r="F258" i="14" s="1"/>
  <c r="P258" i="14" s="1"/>
  <c r="E257" i="11"/>
  <c r="E257" i="14" s="1"/>
  <c r="D257" i="11"/>
  <c r="D257" i="14" s="1"/>
  <c r="E256" i="11"/>
  <c r="E256" i="14" s="1"/>
  <c r="D256" i="11"/>
  <c r="D256" i="14" s="1"/>
  <c r="E255" i="11"/>
  <c r="E255" i="14" s="1"/>
  <c r="D255" i="11"/>
  <c r="D255" i="14" s="1"/>
  <c r="E254" i="11"/>
  <c r="E254" i="14" s="1"/>
  <c r="D254" i="11"/>
  <c r="D254" i="14" s="1"/>
  <c r="F254" i="14" s="1"/>
  <c r="P254" i="14" s="1"/>
  <c r="E253" i="11"/>
  <c r="E253" i="14" s="1"/>
  <c r="D253" i="11"/>
  <c r="D253" i="14" s="1"/>
  <c r="E252" i="11"/>
  <c r="E252" i="14" s="1"/>
  <c r="D252" i="11"/>
  <c r="D252" i="14" s="1"/>
  <c r="E251" i="11"/>
  <c r="E251" i="14" s="1"/>
  <c r="D251" i="11"/>
  <c r="D251" i="14" s="1"/>
  <c r="E250" i="11"/>
  <c r="E250" i="14" s="1"/>
  <c r="D250" i="11"/>
  <c r="D250" i="14" s="1"/>
  <c r="F250" i="14" s="1"/>
  <c r="P250" i="14" s="1"/>
  <c r="E249" i="11"/>
  <c r="E249" i="14" s="1"/>
  <c r="D249" i="11"/>
  <c r="D249" i="14" s="1"/>
  <c r="E248" i="11"/>
  <c r="E248" i="14" s="1"/>
  <c r="D248" i="11"/>
  <c r="D248" i="14" s="1"/>
  <c r="E247" i="11"/>
  <c r="E247" i="14" s="1"/>
  <c r="D247" i="11"/>
  <c r="D247" i="14" s="1"/>
  <c r="E246" i="11"/>
  <c r="E246" i="14" s="1"/>
  <c r="D246" i="11"/>
  <c r="D246" i="14" s="1"/>
  <c r="F246" i="14" s="1"/>
  <c r="P246" i="14" s="1"/>
  <c r="E245" i="11"/>
  <c r="E245" i="14" s="1"/>
  <c r="D245" i="11"/>
  <c r="D245" i="14" s="1"/>
  <c r="E244" i="11"/>
  <c r="E244" i="14" s="1"/>
  <c r="D244" i="11"/>
  <c r="D244" i="14" s="1"/>
  <c r="E243" i="11"/>
  <c r="E243" i="14" s="1"/>
  <c r="D243" i="11"/>
  <c r="D243" i="14" s="1"/>
  <c r="E242" i="11"/>
  <c r="E242" i="14" s="1"/>
  <c r="D242" i="11"/>
  <c r="D242" i="14" s="1"/>
  <c r="F242" i="14" s="1"/>
  <c r="P242" i="14" s="1"/>
  <c r="E241" i="11"/>
  <c r="E241" i="14" s="1"/>
  <c r="D241" i="11"/>
  <c r="D241" i="14" s="1"/>
  <c r="E240" i="11"/>
  <c r="E240" i="14" s="1"/>
  <c r="D240" i="11"/>
  <c r="D240" i="14" s="1"/>
  <c r="E239" i="11"/>
  <c r="E239" i="14" s="1"/>
  <c r="D239" i="11"/>
  <c r="D239" i="14" s="1"/>
  <c r="E238" i="11"/>
  <c r="E238" i="14" s="1"/>
  <c r="D238" i="11"/>
  <c r="D238" i="14" s="1"/>
  <c r="F238" i="14" s="1"/>
  <c r="P238" i="14" s="1"/>
  <c r="E237" i="11"/>
  <c r="E237" i="14" s="1"/>
  <c r="D237" i="11"/>
  <c r="D237" i="14" s="1"/>
  <c r="E236" i="11"/>
  <c r="E236" i="14" s="1"/>
  <c r="D236" i="11"/>
  <c r="D236" i="14" s="1"/>
  <c r="E235" i="11"/>
  <c r="E235" i="14" s="1"/>
  <c r="D235" i="11"/>
  <c r="D235" i="14" s="1"/>
  <c r="E234" i="11"/>
  <c r="E234" i="14" s="1"/>
  <c r="D234" i="11"/>
  <c r="D234" i="14" s="1"/>
  <c r="F234" i="14" s="1"/>
  <c r="P234" i="14" s="1"/>
  <c r="E233" i="11"/>
  <c r="E233" i="14" s="1"/>
  <c r="D233" i="11"/>
  <c r="D233" i="14" s="1"/>
  <c r="E232" i="11"/>
  <c r="E232" i="14" s="1"/>
  <c r="D232" i="11"/>
  <c r="D232" i="14" s="1"/>
  <c r="E231" i="11"/>
  <c r="E231" i="14" s="1"/>
  <c r="D231" i="11"/>
  <c r="D231" i="14" s="1"/>
  <c r="E230" i="11"/>
  <c r="E230" i="14" s="1"/>
  <c r="D230" i="11"/>
  <c r="D230" i="14" s="1"/>
  <c r="F230" i="14" s="1"/>
  <c r="P230" i="14" s="1"/>
  <c r="E229" i="11"/>
  <c r="E229" i="14" s="1"/>
  <c r="D229" i="11"/>
  <c r="D229" i="14" s="1"/>
  <c r="E228" i="11"/>
  <c r="E228" i="14" s="1"/>
  <c r="D228" i="11"/>
  <c r="D228" i="14" s="1"/>
  <c r="E227" i="11"/>
  <c r="E227" i="14" s="1"/>
  <c r="D227" i="11"/>
  <c r="D227" i="14" s="1"/>
  <c r="E226" i="11"/>
  <c r="E226" i="14" s="1"/>
  <c r="D226" i="11"/>
  <c r="D226" i="14" s="1"/>
  <c r="F226" i="14" s="1"/>
  <c r="P226" i="14" s="1"/>
  <c r="E225" i="11"/>
  <c r="E225" i="14" s="1"/>
  <c r="D225" i="11"/>
  <c r="D225" i="14" s="1"/>
  <c r="E224" i="11"/>
  <c r="E224" i="14" s="1"/>
  <c r="D224" i="11"/>
  <c r="D224" i="14" s="1"/>
  <c r="E223" i="11"/>
  <c r="E223" i="14" s="1"/>
  <c r="D223" i="11"/>
  <c r="D223" i="14" s="1"/>
  <c r="E222" i="11"/>
  <c r="E222" i="14" s="1"/>
  <c r="D222" i="11"/>
  <c r="D222" i="14" s="1"/>
  <c r="F222" i="14" s="1"/>
  <c r="P222" i="14" s="1"/>
  <c r="E221" i="11"/>
  <c r="E221" i="14" s="1"/>
  <c r="D221" i="11"/>
  <c r="D221" i="14" s="1"/>
  <c r="E220" i="11"/>
  <c r="E220" i="14" s="1"/>
  <c r="D220" i="11"/>
  <c r="D220" i="14" s="1"/>
  <c r="E219" i="11"/>
  <c r="E219" i="14" s="1"/>
  <c r="D219" i="11"/>
  <c r="D219" i="14" s="1"/>
  <c r="E218" i="11"/>
  <c r="E218" i="14" s="1"/>
  <c r="D218" i="11"/>
  <c r="D218" i="14" s="1"/>
  <c r="F218" i="14" s="1"/>
  <c r="P218" i="14" s="1"/>
  <c r="E217" i="11"/>
  <c r="E217" i="14" s="1"/>
  <c r="D217" i="11"/>
  <c r="D217" i="14" s="1"/>
  <c r="E216" i="11"/>
  <c r="E216" i="14" s="1"/>
  <c r="D216" i="11"/>
  <c r="D216" i="14" s="1"/>
  <c r="E215" i="11"/>
  <c r="E215" i="14" s="1"/>
  <c r="D215" i="11"/>
  <c r="D215" i="14" s="1"/>
  <c r="E214" i="11"/>
  <c r="E214" i="14" s="1"/>
  <c r="D214" i="11"/>
  <c r="D214" i="14" s="1"/>
  <c r="F214" i="14" s="1"/>
  <c r="P214" i="14" s="1"/>
  <c r="E213" i="11"/>
  <c r="E213" i="14" s="1"/>
  <c r="D213" i="11"/>
  <c r="D213" i="14" s="1"/>
  <c r="E212" i="11"/>
  <c r="E212" i="14" s="1"/>
  <c r="D212" i="11"/>
  <c r="D212" i="14" s="1"/>
  <c r="E211" i="11"/>
  <c r="E211" i="14" s="1"/>
  <c r="D211" i="11"/>
  <c r="D211" i="14" s="1"/>
  <c r="E210" i="11"/>
  <c r="E210" i="14" s="1"/>
  <c r="D210" i="11"/>
  <c r="D210" i="14" s="1"/>
  <c r="F210" i="14" s="1"/>
  <c r="P210" i="14" s="1"/>
  <c r="E209" i="11"/>
  <c r="E209" i="14" s="1"/>
  <c r="D209" i="11"/>
  <c r="D209" i="14" s="1"/>
  <c r="E208" i="11"/>
  <c r="E208" i="14" s="1"/>
  <c r="D208" i="11"/>
  <c r="D208" i="14" s="1"/>
  <c r="E207" i="11"/>
  <c r="E207" i="14" s="1"/>
  <c r="D207" i="11"/>
  <c r="D207" i="14" s="1"/>
  <c r="E206" i="11"/>
  <c r="E206" i="14" s="1"/>
  <c r="D206" i="11"/>
  <c r="D206" i="14" s="1"/>
  <c r="F206" i="14" s="1"/>
  <c r="P206" i="14" s="1"/>
  <c r="E205" i="11"/>
  <c r="E205" i="14" s="1"/>
  <c r="D205" i="11"/>
  <c r="D205" i="14" s="1"/>
  <c r="E204" i="11"/>
  <c r="E204" i="14" s="1"/>
  <c r="D204" i="11"/>
  <c r="D204" i="14" s="1"/>
  <c r="E203" i="11"/>
  <c r="E203" i="14" s="1"/>
  <c r="D203" i="11"/>
  <c r="D203" i="14" s="1"/>
  <c r="E202" i="11"/>
  <c r="E202" i="14" s="1"/>
  <c r="D202" i="11"/>
  <c r="D202" i="14" s="1"/>
  <c r="F202" i="14" s="1"/>
  <c r="P202" i="14" s="1"/>
  <c r="E201" i="11"/>
  <c r="E201" i="14" s="1"/>
  <c r="D201" i="11"/>
  <c r="D201" i="14" s="1"/>
  <c r="E200" i="11"/>
  <c r="E200" i="14" s="1"/>
  <c r="D200" i="11"/>
  <c r="D200" i="14" s="1"/>
  <c r="E199" i="11"/>
  <c r="E199" i="14" s="1"/>
  <c r="D199" i="11"/>
  <c r="D199" i="14" s="1"/>
  <c r="E198" i="11"/>
  <c r="E198" i="14" s="1"/>
  <c r="D198" i="11"/>
  <c r="D198" i="14" s="1"/>
  <c r="F198" i="14" s="1"/>
  <c r="P198" i="14" s="1"/>
  <c r="E197" i="11"/>
  <c r="E197" i="14" s="1"/>
  <c r="D197" i="11"/>
  <c r="D197" i="14" s="1"/>
  <c r="E196" i="11"/>
  <c r="E196" i="14" s="1"/>
  <c r="D196" i="11"/>
  <c r="D196" i="14" s="1"/>
  <c r="E195" i="11"/>
  <c r="E195" i="14" s="1"/>
  <c r="D195" i="11"/>
  <c r="D195" i="14" s="1"/>
  <c r="E194" i="11"/>
  <c r="E194" i="14" s="1"/>
  <c r="D194" i="11"/>
  <c r="D194" i="14" s="1"/>
  <c r="F194" i="14" s="1"/>
  <c r="P194" i="14" s="1"/>
  <c r="E193" i="11"/>
  <c r="E193" i="14" s="1"/>
  <c r="D193" i="11"/>
  <c r="D193" i="14" s="1"/>
  <c r="E192" i="11"/>
  <c r="E192" i="14" s="1"/>
  <c r="D192" i="11"/>
  <c r="D192" i="14" s="1"/>
  <c r="E191" i="11"/>
  <c r="E191" i="14" s="1"/>
  <c r="D191" i="11"/>
  <c r="D191" i="14" s="1"/>
  <c r="E190" i="11"/>
  <c r="E190" i="14" s="1"/>
  <c r="D190" i="11"/>
  <c r="D190" i="14" s="1"/>
  <c r="F190" i="14" s="1"/>
  <c r="P190" i="14" s="1"/>
  <c r="E189" i="11"/>
  <c r="E189" i="14" s="1"/>
  <c r="D189" i="11"/>
  <c r="D189" i="14" s="1"/>
  <c r="E188" i="11"/>
  <c r="E188" i="14" s="1"/>
  <c r="D188" i="11"/>
  <c r="D188" i="14" s="1"/>
  <c r="E187" i="11"/>
  <c r="E187" i="14" s="1"/>
  <c r="D187" i="11"/>
  <c r="D187" i="14" s="1"/>
  <c r="E186" i="11"/>
  <c r="E186" i="14" s="1"/>
  <c r="D186" i="11"/>
  <c r="D186" i="14" s="1"/>
  <c r="F186" i="14" s="1"/>
  <c r="P186" i="14" s="1"/>
  <c r="E185" i="11"/>
  <c r="E185" i="14" s="1"/>
  <c r="D185" i="11"/>
  <c r="D185" i="14" s="1"/>
  <c r="E184" i="11"/>
  <c r="E184" i="14" s="1"/>
  <c r="D184" i="11"/>
  <c r="D184" i="14" s="1"/>
  <c r="E183" i="11"/>
  <c r="E183" i="14" s="1"/>
  <c r="D183" i="11"/>
  <c r="D183" i="14" s="1"/>
  <c r="E182" i="11"/>
  <c r="E182" i="14" s="1"/>
  <c r="D182" i="11"/>
  <c r="D182" i="14" s="1"/>
  <c r="F182" i="14" s="1"/>
  <c r="P182" i="14" s="1"/>
  <c r="E181" i="11"/>
  <c r="E181" i="14" s="1"/>
  <c r="D181" i="11"/>
  <c r="D181" i="14" s="1"/>
  <c r="E180" i="11"/>
  <c r="E180" i="14" s="1"/>
  <c r="D180" i="11"/>
  <c r="D180" i="14" s="1"/>
  <c r="E179" i="11"/>
  <c r="E179" i="14" s="1"/>
  <c r="D179" i="11"/>
  <c r="D179" i="14" s="1"/>
  <c r="E178" i="11"/>
  <c r="E178" i="14" s="1"/>
  <c r="D178" i="11"/>
  <c r="D178" i="14" s="1"/>
  <c r="F178" i="14" s="1"/>
  <c r="P178" i="14" s="1"/>
  <c r="E177" i="11"/>
  <c r="E177" i="14" s="1"/>
  <c r="D177" i="11"/>
  <c r="D177" i="14" s="1"/>
  <c r="E176" i="11"/>
  <c r="E176" i="14" s="1"/>
  <c r="D176" i="11"/>
  <c r="D176" i="14" s="1"/>
  <c r="E175" i="11"/>
  <c r="E175" i="14" s="1"/>
  <c r="D175" i="11"/>
  <c r="D175" i="14" s="1"/>
  <c r="E174" i="11"/>
  <c r="E174" i="14" s="1"/>
  <c r="D174" i="11"/>
  <c r="D174" i="14" s="1"/>
  <c r="F174" i="14" s="1"/>
  <c r="P174" i="14" s="1"/>
  <c r="E173" i="11"/>
  <c r="E173" i="14" s="1"/>
  <c r="D173" i="11"/>
  <c r="D173" i="14" s="1"/>
  <c r="E172" i="11"/>
  <c r="E172" i="14" s="1"/>
  <c r="D172" i="11"/>
  <c r="D172" i="14" s="1"/>
  <c r="E171" i="11"/>
  <c r="E171" i="14" s="1"/>
  <c r="D171" i="11"/>
  <c r="D171" i="14" s="1"/>
  <c r="E170" i="11"/>
  <c r="E170" i="14" s="1"/>
  <c r="D170" i="11"/>
  <c r="D170" i="14" s="1"/>
  <c r="F170" i="14" s="1"/>
  <c r="P170" i="14" s="1"/>
  <c r="E169" i="11"/>
  <c r="E169" i="14" s="1"/>
  <c r="D169" i="11"/>
  <c r="D169" i="14" s="1"/>
  <c r="E168" i="11"/>
  <c r="E168" i="14" s="1"/>
  <c r="D168" i="11"/>
  <c r="D168" i="14" s="1"/>
  <c r="E167" i="11"/>
  <c r="E167" i="14" s="1"/>
  <c r="D167" i="11"/>
  <c r="D167" i="14" s="1"/>
  <c r="E166" i="11"/>
  <c r="E166" i="14" s="1"/>
  <c r="D166" i="11"/>
  <c r="D166" i="14" s="1"/>
  <c r="F166" i="14" s="1"/>
  <c r="P166" i="14" s="1"/>
  <c r="E165" i="11"/>
  <c r="E165" i="14" s="1"/>
  <c r="D165" i="11"/>
  <c r="D165" i="14" s="1"/>
  <c r="E164" i="11"/>
  <c r="E164" i="14" s="1"/>
  <c r="D164" i="11"/>
  <c r="D164" i="14" s="1"/>
  <c r="E163" i="11"/>
  <c r="E163" i="14" s="1"/>
  <c r="D163" i="11"/>
  <c r="D163" i="14" s="1"/>
  <c r="E162" i="11"/>
  <c r="E162" i="14" s="1"/>
  <c r="D162" i="11"/>
  <c r="D162" i="14" s="1"/>
  <c r="F162" i="14" s="1"/>
  <c r="P162" i="14" s="1"/>
  <c r="E161" i="11"/>
  <c r="E161" i="14" s="1"/>
  <c r="D161" i="11"/>
  <c r="D161" i="14" s="1"/>
  <c r="E160" i="11"/>
  <c r="E160" i="14" s="1"/>
  <c r="D160" i="11"/>
  <c r="D160" i="14" s="1"/>
  <c r="E159" i="11"/>
  <c r="E159" i="14" s="1"/>
  <c r="D159" i="11"/>
  <c r="D159" i="14" s="1"/>
  <c r="E158" i="11"/>
  <c r="E158" i="14" s="1"/>
  <c r="D158" i="11"/>
  <c r="D158" i="14" s="1"/>
  <c r="F158" i="14" s="1"/>
  <c r="P158" i="14" s="1"/>
  <c r="E157" i="11"/>
  <c r="E157" i="14" s="1"/>
  <c r="D157" i="11"/>
  <c r="D157" i="14" s="1"/>
  <c r="E156" i="11"/>
  <c r="E156" i="14" s="1"/>
  <c r="D156" i="11"/>
  <c r="D156" i="14" s="1"/>
  <c r="E155" i="11"/>
  <c r="E155" i="14" s="1"/>
  <c r="D155" i="11"/>
  <c r="D155" i="14" s="1"/>
  <c r="E154" i="11"/>
  <c r="E154" i="14" s="1"/>
  <c r="D154" i="11"/>
  <c r="D154" i="14" s="1"/>
  <c r="F154" i="14" s="1"/>
  <c r="P154" i="14" s="1"/>
  <c r="E153" i="11"/>
  <c r="E153" i="14" s="1"/>
  <c r="D153" i="11"/>
  <c r="D153" i="14" s="1"/>
  <c r="E152" i="11"/>
  <c r="E152" i="14" s="1"/>
  <c r="D152" i="11"/>
  <c r="D152" i="14" s="1"/>
  <c r="E151" i="11"/>
  <c r="E151" i="14" s="1"/>
  <c r="D151" i="11"/>
  <c r="D151" i="14" s="1"/>
  <c r="E150" i="11"/>
  <c r="E150" i="14" s="1"/>
  <c r="D150" i="11"/>
  <c r="D150" i="14" s="1"/>
  <c r="F150" i="14" s="1"/>
  <c r="P150" i="14" s="1"/>
  <c r="E149" i="11"/>
  <c r="E149" i="14" s="1"/>
  <c r="D149" i="11"/>
  <c r="D149" i="14" s="1"/>
  <c r="E148" i="11"/>
  <c r="E148" i="14" s="1"/>
  <c r="D148" i="11"/>
  <c r="D148" i="14" s="1"/>
  <c r="E147" i="11"/>
  <c r="E147" i="14" s="1"/>
  <c r="D147" i="11"/>
  <c r="D147" i="14" s="1"/>
  <c r="E146" i="11"/>
  <c r="E146" i="14" s="1"/>
  <c r="D146" i="11"/>
  <c r="D146" i="14" s="1"/>
  <c r="F146" i="14" s="1"/>
  <c r="P146" i="14" s="1"/>
  <c r="E145" i="11"/>
  <c r="E145" i="14" s="1"/>
  <c r="D145" i="11"/>
  <c r="D145" i="14" s="1"/>
  <c r="E144" i="11"/>
  <c r="E144" i="14" s="1"/>
  <c r="D144" i="11"/>
  <c r="D144" i="14" s="1"/>
  <c r="E143" i="11"/>
  <c r="E143" i="14" s="1"/>
  <c r="D143" i="11"/>
  <c r="D143" i="14" s="1"/>
  <c r="E142" i="11"/>
  <c r="E142" i="14" s="1"/>
  <c r="D142" i="11"/>
  <c r="D142" i="14" s="1"/>
  <c r="F142" i="14" s="1"/>
  <c r="P142" i="14" s="1"/>
  <c r="E141" i="11"/>
  <c r="E141" i="14" s="1"/>
  <c r="D141" i="11"/>
  <c r="D141" i="14" s="1"/>
  <c r="E140" i="11"/>
  <c r="E140" i="14" s="1"/>
  <c r="D140" i="11"/>
  <c r="D140" i="14" s="1"/>
  <c r="E139" i="11"/>
  <c r="E139" i="14" s="1"/>
  <c r="D139" i="11"/>
  <c r="D139" i="14" s="1"/>
  <c r="E138" i="11"/>
  <c r="E138" i="14" s="1"/>
  <c r="D138" i="11"/>
  <c r="D138" i="14" s="1"/>
  <c r="F138" i="14" s="1"/>
  <c r="P138" i="14" s="1"/>
  <c r="E137" i="11"/>
  <c r="E137" i="14" s="1"/>
  <c r="D137" i="11"/>
  <c r="D137" i="14" s="1"/>
  <c r="E136" i="11"/>
  <c r="E136" i="14" s="1"/>
  <c r="D136" i="11"/>
  <c r="D136" i="14" s="1"/>
  <c r="E135" i="11"/>
  <c r="E135" i="14" s="1"/>
  <c r="D135" i="11"/>
  <c r="D135" i="14" s="1"/>
  <c r="E134" i="11"/>
  <c r="E134" i="14" s="1"/>
  <c r="D134" i="11"/>
  <c r="D134" i="14" s="1"/>
  <c r="F134" i="14" s="1"/>
  <c r="P134" i="14" s="1"/>
  <c r="E133" i="11"/>
  <c r="E133" i="14" s="1"/>
  <c r="D133" i="11"/>
  <c r="D133" i="14" s="1"/>
  <c r="E132" i="11"/>
  <c r="E132" i="14" s="1"/>
  <c r="D132" i="11"/>
  <c r="D132" i="14" s="1"/>
  <c r="E131" i="11"/>
  <c r="E131" i="14" s="1"/>
  <c r="D131" i="11"/>
  <c r="D131" i="14" s="1"/>
  <c r="E130" i="11"/>
  <c r="E130" i="14" s="1"/>
  <c r="D130" i="11"/>
  <c r="D130" i="14" s="1"/>
  <c r="F130" i="14" s="1"/>
  <c r="P130" i="14" s="1"/>
  <c r="E129" i="11"/>
  <c r="E129" i="14" s="1"/>
  <c r="D129" i="11"/>
  <c r="D129" i="14" s="1"/>
  <c r="E128" i="11"/>
  <c r="E128" i="14" s="1"/>
  <c r="D128" i="11"/>
  <c r="D128" i="14" s="1"/>
  <c r="E127" i="11"/>
  <c r="E127" i="14" s="1"/>
  <c r="D127" i="11"/>
  <c r="D127" i="14" s="1"/>
  <c r="E126" i="11"/>
  <c r="E126" i="14" s="1"/>
  <c r="D126" i="11"/>
  <c r="D126" i="14" s="1"/>
  <c r="F126" i="14" s="1"/>
  <c r="P126" i="14" s="1"/>
  <c r="E125" i="11"/>
  <c r="E125" i="14" s="1"/>
  <c r="D125" i="11"/>
  <c r="D125" i="14" s="1"/>
  <c r="E124" i="11"/>
  <c r="E124" i="14" s="1"/>
  <c r="D124" i="11"/>
  <c r="D124" i="14" s="1"/>
  <c r="E123" i="11"/>
  <c r="E123" i="14" s="1"/>
  <c r="D123" i="11"/>
  <c r="D123" i="14" s="1"/>
  <c r="E122" i="11"/>
  <c r="E122" i="14" s="1"/>
  <c r="D122" i="11"/>
  <c r="D122" i="14" s="1"/>
  <c r="F122" i="14" s="1"/>
  <c r="P122" i="14" s="1"/>
  <c r="E121" i="11"/>
  <c r="E121" i="14" s="1"/>
  <c r="D121" i="11"/>
  <c r="D121" i="14" s="1"/>
  <c r="E120" i="11"/>
  <c r="E120" i="14" s="1"/>
  <c r="D120" i="11"/>
  <c r="D120" i="14" s="1"/>
  <c r="E119" i="11"/>
  <c r="E119" i="14" s="1"/>
  <c r="D119" i="11"/>
  <c r="D119" i="14" s="1"/>
  <c r="E118" i="11"/>
  <c r="E118" i="14" s="1"/>
  <c r="D118" i="11"/>
  <c r="D118" i="14" s="1"/>
  <c r="F118" i="14" s="1"/>
  <c r="P118" i="14" s="1"/>
  <c r="E117" i="11"/>
  <c r="E117" i="14" s="1"/>
  <c r="D117" i="11"/>
  <c r="D117" i="14" s="1"/>
  <c r="E116" i="11"/>
  <c r="E116" i="14" s="1"/>
  <c r="D116" i="11"/>
  <c r="D116" i="14" s="1"/>
  <c r="E115" i="11"/>
  <c r="E115" i="14" s="1"/>
  <c r="D115" i="11"/>
  <c r="D115" i="14" s="1"/>
  <c r="E114" i="11"/>
  <c r="E114" i="14" s="1"/>
  <c r="D114" i="11"/>
  <c r="D114" i="14" s="1"/>
  <c r="F114" i="14" s="1"/>
  <c r="P114" i="14" s="1"/>
  <c r="E113" i="11"/>
  <c r="E113" i="14" s="1"/>
  <c r="D113" i="11"/>
  <c r="D113" i="14" s="1"/>
  <c r="E112" i="11"/>
  <c r="E112" i="14" s="1"/>
  <c r="D112" i="11"/>
  <c r="D112" i="14" s="1"/>
  <c r="E111" i="11"/>
  <c r="E111" i="14" s="1"/>
  <c r="D111" i="11"/>
  <c r="D111" i="14" s="1"/>
  <c r="E110" i="11"/>
  <c r="E110" i="14" s="1"/>
  <c r="D110" i="11"/>
  <c r="D110" i="14" s="1"/>
  <c r="F110" i="14" s="1"/>
  <c r="P110" i="14" s="1"/>
  <c r="E109" i="11"/>
  <c r="E109" i="14" s="1"/>
  <c r="D109" i="11"/>
  <c r="D109" i="14" s="1"/>
  <c r="E108" i="11"/>
  <c r="E108" i="14" s="1"/>
  <c r="D108" i="11"/>
  <c r="D108" i="14" s="1"/>
  <c r="E107" i="11"/>
  <c r="E107" i="14" s="1"/>
  <c r="D107" i="11"/>
  <c r="D107" i="14" s="1"/>
  <c r="E106" i="11"/>
  <c r="E106" i="14" s="1"/>
  <c r="D106" i="11"/>
  <c r="D106" i="14" s="1"/>
  <c r="F106" i="14" s="1"/>
  <c r="P106" i="14" s="1"/>
  <c r="E105" i="11"/>
  <c r="E105" i="14" s="1"/>
  <c r="D105" i="11"/>
  <c r="D105" i="14" s="1"/>
  <c r="E104" i="11"/>
  <c r="E104" i="14" s="1"/>
  <c r="D104" i="11"/>
  <c r="D104" i="14" s="1"/>
  <c r="E103" i="11"/>
  <c r="E103" i="14" s="1"/>
  <c r="D103" i="11"/>
  <c r="D103" i="14" s="1"/>
  <c r="E102" i="11"/>
  <c r="E102" i="14" s="1"/>
  <c r="D102" i="11"/>
  <c r="D102" i="14" s="1"/>
  <c r="F102" i="14" s="1"/>
  <c r="P102" i="14" s="1"/>
  <c r="E101" i="11"/>
  <c r="E101" i="14" s="1"/>
  <c r="D101" i="11"/>
  <c r="D101" i="14" s="1"/>
  <c r="E100" i="11"/>
  <c r="E100" i="14" s="1"/>
  <c r="D100" i="11"/>
  <c r="D100" i="14" s="1"/>
  <c r="E99" i="11"/>
  <c r="E99" i="14" s="1"/>
  <c r="D99" i="11"/>
  <c r="D99" i="14" s="1"/>
  <c r="E98" i="11"/>
  <c r="E98" i="14" s="1"/>
  <c r="D98" i="11"/>
  <c r="D98" i="14" s="1"/>
  <c r="F98" i="14" s="1"/>
  <c r="P98" i="14" s="1"/>
  <c r="E97" i="11"/>
  <c r="E97" i="14" s="1"/>
  <c r="D97" i="11"/>
  <c r="D97" i="14" s="1"/>
  <c r="E96" i="11"/>
  <c r="E96" i="14" s="1"/>
  <c r="D96" i="11"/>
  <c r="D96" i="14" s="1"/>
  <c r="E95" i="11"/>
  <c r="E95" i="14" s="1"/>
  <c r="D95" i="11"/>
  <c r="D95" i="14" s="1"/>
  <c r="E94" i="11"/>
  <c r="E94" i="14" s="1"/>
  <c r="D94" i="11"/>
  <c r="D94" i="14" s="1"/>
  <c r="F94" i="14" s="1"/>
  <c r="P94" i="14" s="1"/>
  <c r="E93" i="11"/>
  <c r="E93" i="14" s="1"/>
  <c r="D93" i="11"/>
  <c r="D93" i="14" s="1"/>
  <c r="E92" i="11"/>
  <c r="E92" i="14" s="1"/>
  <c r="D92" i="11"/>
  <c r="D92" i="14" s="1"/>
  <c r="E91" i="11"/>
  <c r="E91" i="14" s="1"/>
  <c r="D91" i="11"/>
  <c r="D91" i="14" s="1"/>
  <c r="E90" i="11"/>
  <c r="E90" i="14" s="1"/>
  <c r="D90" i="11"/>
  <c r="D90" i="14" s="1"/>
  <c r="F90" i="14" s="1"/>
  <c r="P90" i="14" s="1"/>
  <c r="E89" i="11"/>
  <c r="E89" i="14" s="1"/>
  <c r="D89" i="11"/>
  <c r="D89" i="14" s="1"/>
  <c r="E88" i="11"/>
  <c r="E88" i="14" s="1"/>
  <c r="D88" i="11"/>
  <c r="D88" i="14" s="1"/>
  <c r="E87" i="11"/>
  <c r="E87" i="14" s="1"/>
  <c r="D87" i="11"/>
  <c r="D87" i="14" s="1"/>
  <c r="E86" i="11"/>
  <c r="E86" i="14" s="1"/>
  <c r="D86" i="11"/>
  <c r="D86" i="14" s="1"/>
  <c r="F86" i="14" s="1"/>
  <c r="P86" i="14" s="1"/>
  <c r="E85" i="11"/>
  <c r="E85" i="14" s="1"/>
  <c r="D85" i="11"/>
  <c r="D85" i="14" s="1"/>
  <c r="E84" i="11"/>
  <c r="E84" i="14" s="1"/>
  <c r="D84" i="11"/>
  <c r="D84" i="14" s="1"/>
  <c r="E83" i="11"/>
  <c r="E83" i="14" s="1"/>
  <c r="D83" i="11"/>
  <c r="D83" i="14" s="1"/>
  <c r="E82" i="11"/>
  <c r="E82" i="14" s="1"/>
  <c r="D82" i="11"/>
  <c r="D82" i="14" s="1"/>
  <c r="F82" i="14" s="1"/>
  <c r="P82" i="14" s="1"/>
  <c r="E81" i="11"/>
  <c r="E81" i="14" s="1"/>
  <c r="D81" i="11"/>
  <c r="D81" i="14" s="1"/>
  <c r="E80" i="11"/>
  <c r="E80" i="14" s="1"/>
  <c r="D80" i="11"/>
  <c r="D80" i="14" s="1"/>
  <c r="E79" i="11"/>
  <c r="E79" i="14" s="1"/>
  <c r="D79" i="11"/>
  <c r="D79" i="14" s="1"/>
  <c r="E78" i="11"/>
  <c r="E78" i="14" s="1"/>
  <c r="D78" i="11"/>
  <c r="D78" i="14" s="1"/>
  <c r="F78" i="14" s="1"/>
  <c r="P78" i="14" s="1"/>
  <c r="E77" i="11"/>
  <c r="E77" i="14" s="1"/>
  <c r="D77" i="11"/>
  <c r="D77" i="14" s="1"/>
  <c r="E76" i="11"/>
  <c r="E76" i="14" s="1"/>
  <c r="D76" i="11"/>
  <c r="D76" i="14" s="1"/>
  <c r="E75" i="11"/>
  <c r="E75" i="14" s="1"/>
  <c r="D75" i="11"/>
  <c r="D75" i="14" s="1"/>
  <c r="E74" i="11"/>
  <c r="E74" i="14" s="1"/>
  <c r="D74" i="11"/>
  <c r="D74" i="14" s="1"/>
  <c r="F74" i="14" s="1"/>
  <c r="P74" i="14" s="1"/>
  <c r="E73" i="11"/>
  <c r="E73" i="14" s="1"/>
  <c r="D73" i="11"/>
  <c r="D73" i="14" s="1"/>
  <c r="E72" i="11"/>
  <c r="E72" i="14" s="1"/>
  <c r="D72" i="11"/>
  <c r="D72" i="14" s="1"/>
  <c r="E71" i="11"/>
  <c r="E71" i="14" s="1"/>
  <c r="D71" i="11"/>
  <c r="D71" i="14" s="1"/>
  <c r="E70" i="11"/>
  <c r="E70" i="14" s="1"/>
  <c r="D70" i="11"/>
  <c r="D70" i="14" s="1"/>
  <c r="F70" i="14" s="1"/>
  <c r="P70" i="14" s="1"/>
  <c r="E69" i="11"/>
  <c r="E69" i="14" s="1"/>
  <c r="D69" i="11"/>
  <c r="D69" i="14" s="1"/>
  <c r="E68" i="11"/>
  <c r="E68" i="14" s="1"/>
  <c r="D68" i="11"/>
  <c r="D68" i="14" s="1"/>
  <c r="E67" i="11"/>
  <c r="E67" i="14" s="1"/>
  <c r="D67" i="11"/>
  <c r="D67" i="14" s="1"/>
  <c r="E66" i="11"/>
  <c r="E66" i="14" s="1"/>
  <c r="D66" i="11"/>
  <c r="D66" i="14" s="1"/>
  <c r="F66" i="14" s="1"/>
  <c r="P66" i="14" s="1"/>
  <c r="E65" i="11"/>
  <c r="E65" i="14" s="1"/>
  <c r="D65" i="11"/>
  <c r="D65" i="14" s="1"/>
  <c r="E64" i="11"/>
  <c r="E64" i="14" s="1"/>
  <c r="D64" i="11"/>
  <c r="D64" i="14" s="1"/>
  <c r="E63" i="11"/>
  <c r="E63" i="14" s="1"/>
  <c r="D63" i="11"/>
  <c r="D63" i="14" s="1"/>
  <c r="E62" i="11"/>
  <c r="E62" i="14" s="1"/>
  <c r="D62" i="11"/>
  <c r="D62" i="14" s="1"/>
  <c r="F62" i="14" s="1"/>
  <c r="P62" i="14" s="1"/>
  <c r="E61" i="11"/>
  <c r="E61" i="14" s="1"/>
  <c r="D61" i="11"/>
  <c r="D61" i="14" s="1"/>
  <c r="E60" i="11"/>
  <c r="E60" i="14" s="1"/>
  <c r="D60" i="11"/>
  <c r="D60" i="14" s="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S597" i="14" l="1"/>
  <c r="F597" i="14"/>
  <c r="P597" i="14" s="1"/>
  <c r="S85" i="14"/>
  <c r="F85" i="14"/>
  <c r="P85" i="14" s="1"/>
  <c r="S117" i="14"/>
  <c r="F117" i="14"/>
  <c r="P117" i="14" s="1"/>
  <c r="S145" i="14"/>
  <c r="F145" i="14"/>
  <c r="P145" i="14" s="1"/>
  <c r="S173" i="14"/>
  <c r="F173" i="14"/>
  <c r="P173" i="14" s="1"/>
  <c r="S197" i="14"/>
  <c r="F197" i="14"/>
  <c r="P197" i="14" s="1"/>
  <c r="S221" i="14"/>
  <c r="F221" i="14"/>
  <c r="P221" i="14" s="1"/>
  <c r="S241" i="14"/>
  <c r="F241" i="14"/>
  <c r="P241" i="14" s="1"/>
  <c r="S257" i="14"/>
  <c r="F257" i="14"/>
  <c r="P257" i="14" s="1"/>
  <c r="S281" i="14"/>
  <c r="F281" i="14"/>
  <c r="P281" i="14" s="1"/>
  <c r="S301" i="14"/>
  <c r="F301" i="14"/>
  <c r="P301" i="14" s="1"/>
  <c r="S321" i="14"/>
  <c r="F321" i="14"/>
  <c r="P321" i="14" s="1"/>
  <c r="S345" i="14"/>
  <c r="F345" i="14"/>
  <c r="P345" i="14" s="1"/>
  <c r="S365" i="14"/>
  <c r="F365" i="14"/>
  <c r="P365" i="14" s="1"/>
  <c r="S377" i="14"/>
  <c r="F377" i="14"/>
  <c r="P377" i="14" s="1"/>
  <c r="S401" i="14"/>
  <c r="F401" i="14"/>
  <c r="P401" i="14" s="1"/>
  <c r="S425" i="14"/>
  <c r="F425" i="14"/>
  <c r="P425" i="14" s="1"/>
  <c r="S453" i="14"/>
  <c r="F453" i="14"/>
  <c r="P453" i="14" s="1"/>
  <c r="S469" i="14"/>
  <c r="F469" i="14"/>
  <c r="P469" i="14" s="1"/>
  <c r="S485" i="14"/>
  <c r="F485" i="14"/>
  <c r="P485" i="14" s="1"/>
  <c r="S493" i="14"/>
  <c r="F493" i="14"/>
  <c r="P493" i="14" s="1"/>
  <c r="S501" i="14"/>
  <c r="F501" i="14"/>
  <c r="P501" i="14" s="1"/>
  <c r="S505" i="14"/>
  <c r="F505" i="14"/>
  <c r="P505" i="14" s="1"/>
  <c r="S509" i="14"/>
  <c r="F509" i="14"/>
  <c r="P509" i="14" s="1"/>
  <c r="S513" i="14"/>
  <c r="F513" i="14"/>
  <c r="P513" i="14" s="1"/>
  <c r="S517" i="14"/>
  <c r="F517" i="14"/>
  <c r="P517" i="14" s="1"/>
  <c r="S521" i="14"/>
  <c r="F521" i="14"/>
  <c r="P521" i="14" s="1"/>
  <c r="S525" i="14"/>
  <c r="F525" i="14"/>
  <c r="P525" i="14" s="1"/>
  <c r="S529" i="14"/>
  <c r="F529" i="14"/>
  <c r="P529" i="14" s="1"/>
  <c r="S533" i="14"/>
  <c r="F533" i="14"/>
  <c r="P533" i="14" s="1"/>
  <c r="S549" i="14"/>
  <c r="F549" i="14"/>
  <c r="P549" i="14" s="1"/>
  <c r="S561" i="14"/>
  <c r="F561" i="14"/>
  <c r="P561" i="14" s="1"/>
  <c r="S565" i="14"/>
  <c r="F565" i="14"/>
  <c r="P565" i="14" s="1"/>
  <c r="S569" i="14"/>
  <c r="F569" i="14"/>
  <c r="P569" i="14" s="1"/>
  <c r="S573" i="14"/>
  <c r="F573" i="14"/>
  <c r="P573" i="14" s="1"/>
  <c r="S577" i="14"/>
  <c r="F577" i="14"/>
  <c r="P577" i="14" s="1"/>
  <c r="S581" i="14"/>
  <c r="F581" i="14"/>
  <c r="P581" i="14" s="1"/>
  <c r="S585" i="14"/>
  <c r="F585" i="14"/>
  <c r="P585" i="14" s="1"/>
  <c r="S589" i="14"/>
  <c r="F589" i="14"/>
  <c r="P589" i="14" s="1"/>
  <c r="S593" i="14"/>
  <c r="F593" i="14"/>
  <c r="P593" i="14" s="1"/>
  <c r="S89" i="14"/>
  <c r="F89" i="14"/>
  <c r="P89" i="14" s="1"/>
  <c r="S121" i="14"/>
  <c r="F121" i="14"/>
  <c r="P121" i="14" s="1"/>
  <c r="S149" i="14"/>
  <c r="F149" i="14"/>
  <c r="P149" i="14" s="1"/>
  <c r="S177" i="14"/>
  <c r="F177" i="14"/>
  <c r="P177" i="14" s="1"/>
  <c r="S201" i="14"/>
  <c r="F201" i="14"/>
  <c r="P201" i="14" s="1"/>
  <c r="S229" i="14"/>
  <c r="F229" i="14"/>
  <c r="P229" i="14" s="1"/>
  <c r="S245" i="14"/>
  <c r="F245" i="14"/>
  <c r="P245" i="14" s="1"/>
  <c r="S269" i="14"/>
  <c r="F269" i="14"/>
  <c r="P269" i="14" s="1"/>
  <c r="S285" i="14"/>
  <c r="F285" i="14"/>
  <c r="P285" i="14" s="1"/>
  <c r="S305" i="14"/>
  <c r="F305" i="14"/>
  <c r="P305" i="14" s="1"/>
  <c r="S325" i="14"/>
  <c r="F325" i="14"/>
  <c r="P325" i="14" s="1"/>
  <c r="S349" i="14"/>
  <c r="F349" i="14"/>
  <c r="P349" i="14" s="1"/>
  <c r="S373" i="14"/>
  <c r="F373" i="14"/>
  <c r="P373" i="14" s="1"/>
  <c r="S381" i="14"/>
  <c r="F381" i="14"/>
  <c r="P381" i="14" s="1"/>
  <c r="S405" i="14"/>
  <c r="F405" i="14"/>
  <c r="P405" i="14" s="1"/>
  <c r="S429" i="14"/>
  <c r="F429" i="14"/>
  <c r="P429" i="14" s="1"/>
  <c r="S449" i="14"/>
  <c r="F449" i="14"/>
  <c r="P449" i="14" s="1"/>
  <c r="S465" i="14"/>
  <c r="F465" i="14"/>
  <c r="P465" i="14" s="1"/>
  <c r="S481" i="14"/>
  <c r="F481" i="14"/>
  <c r="P481" i="14" s="1"/>
  <c r="S489" i="14"/>
  <c r="F489" i="14"/>
  <c r="P489" i="14" s="1"/>
  <c r="S497" i="14"/>
  <c r="F497" i="14"/>
  <c r="P497" i="14" s="1"/>
  <c r="S541" i="14"/>
  <c r="F541" i="14"/>
  <c r="P541" i="14" s="1"/>
  <c r="S69" i="14"/>
  <c r="F69" i="14"/>
  <c r="P69" i="14" s="1"/>
  <c r="S93" i="14"/>
  <c r="F93" i="14"/>
  <c r="P93" i="14" s="1"/>
  <c r="S113" i="14"/>
  <c r="F113" i="14"/>
  <c r="P113" i="14" s="1"/>
  <c r="S133" i="14"/>
  <c r="F133" i="14"/>
  <c r="P133" i="14" s="1"/>
  <c r="S153" i="14"/>
  <c r="F153" i="14"/>
  <c r="P153" i="14" s="1"/>
  <c r="S181" i="14"/>
  <c r="F181" i="14"/>
  <c r="P181" i="14" s="1"/>
  <c r="S217" i="14"/>
  <c r="F217" i="14"/>
  <c r="P217" i="14" s="1"/>
  <c r="S253" i="14"/>
  <c r="F253" i="14"/>
  <c r="P253" i="14" s="1"/>
  <c r="S277" i="14"/>
  <c r="F277" i="14"/>
  <c r="P277" i="14" s="1"/>
  <c r="S309" i="14"/>
  <c r="F309" i="14"/>
  <c r="P309" i="14" s="1"/>
  <c r="S329" i="14"/>
  <c r="F329" i="14"/>
  <c r="P329" i="14" s="1"/>
  <c r="S353" i="14"/>
  <c r="F353" i="14"/>
  <c r="P353" i="14" s="1"/>
  <c r="S389" i="14"/>
  <c r="F389" i="14"/>
  <c r="P389" i="14" s="1"/>
  <c r="S417" i="14"/>
  <c r="F417" i="14"/>
  <c r="P417" i="14" s="1"/>
  <c r="S445" i="14"/>
  <c r="F445" i="14"/>
  <c r="P445" i="14" s="1"/>
  <c r="S477" i="14"/>
  <c r="F477" i="14"/>
  <c r="P477" i="14" s="1"/>
  <c r="S545" i="14"/>
  <c r="F545" i="14"/>
  <c r="P545" i="14" s="1"/>
  <c r="S61" i="14"/>
  <c r="F61" i="14"/>
  <c r="P61" i="14" s="1"/>
  <c r="S97" i="14"/>
  <c r="F97" i="14"/>
  <c r="P97" i="14" s="1"/>
  <c r="S125" i="14"/>
  <c r="F125" i="14"/>
  <c r="P125" i="14" s="1"/>
  <c r="S157" i="14"/>
  <c r="F157" i="14"/>
  <c r="P157" i="14" s="1"/>
  <c r="S185" i="14"/>
  <c r="F185" i="14"/>
  <c r="P185" i="14" s="1"/>
  <c r="S213" i="14"/>
  <c r="F213" i="14"/>
  <c r="P213" i="14" s="1"/>
  <c r="S249" i="14"/>
  <c r="F249" i="14"/>
  <c r="P249" i="14" s="1"/>
  <c r="S273" i="14"/>
  <c r="F273" i="14"/>
  <c r="P273" i="14" s="1"/>
  <c r="S297" i="14"/>
  <c r="F297" i="14"/>
  <c r="P297" i="14" s="1"/>
  <c r="S333" i="14"/>
  <c r="F333" i="14"/>
  <c r="P333" i="14" s="1"/>
  <c r="S369" i="14"/>
  <c r="F369" i="14"/>
  <c r="P369" i="14" s="1"/>
  <c r="S397" i="14"/>
  <c r="F397" i="14"/>
  <c r="P397" i="14" s="1"/>
  <c r="S421" i="14"/>
  <c r="F421" i="14"/>
  <c r="P421" i="14" s="1"/>
  <c r="S441" i="14"/>
  <c r="F441" i="14"/>
  <c r="P441" i="14" s="1"/>
  <c r="S473" i="14"/>
  <c r="F473" i="14"/>
  <c r="P473" i="14" s="1"/>
  <c r="S537" i="14"/>
  <c r="F537" i="14"/>
  <c r="P537" i="14" s="1"/>
  <c r="S63" i="14"/>
  <c r="F63" i="14"/>
  <c r="P63" i="14" s="1"/>
  <c r="S67" i="14"/>
  <c r="F67" i="14"/>
  <c r="P67" i="14" s="1"/>
  <c r="S71" i="14"/>
  <c r="F71" i="14"/>
  <c r="P71" i="14" s="1"/>
  <c r="S75" i="14"/>
  <c r="F75" i="14"/>
  <c r="P75" i="14" s="1"/>
  <c r="S79" i="14"/>
  <c r="F79" i="14"/>
  <c r="P79" i="14" s="1"/>
  <c r="S83" i="14"/>
  <c r="F83" i="14"/>
  <c r="P83" i="14" s="1"/>
  <c r="S87" i="14"/>
  <c r="F87" i="14"/>
  <c r="P87" i="14" s="1"/>
  <c r="S91" i="14"/>
  <c r="F91" i="14"/>
  <c r="P91" i="14" s="1"/>
  <c r="S95" i="14"/>
  <c r="F95" i="14"/>
  <c r="P95" i="14" s="1"/>
  <c r="S99" i="14"/>
  <c r="F99" i="14"/>
  <c r="P99" i="14" s="1"/>
  <c r="S103" i="14"/>
  <c r="F103" i="14"/>
  <c r="P103" i="14" s="1"/>
  <c r="S107" i="14"/>
  <c r="F107" i="14"/>
  <c r="P107" i="14" s="1"/>
  <c r="S111" i="14"/>
  <c r="F111" i="14"/>
  <c r="P111" i="14" s="1"/>
  <c r="S115" i="14"/>
  <c r="F115" i="14"/>
  <c r="P115" i="14" s="1"/>
  <c r="S119" i="14"/>
  <c r="F119" i="14"/>
  <c r="P119" i="14" s="1"/>
  <c r="S123" i="14"/>
  <c r="F123" i="14"/>
  <c r="P123" i="14" s="1"/>
  <c r="S127" i="14"/>
  <c r="F127" i="14"/>
  <c r="P127" i="14" s="1"/>
  <c r="S131" i="14"/>
  <c r="F131" i="14"/>
  <c r="P131" i="14" s="1"/>
  <c r="S135" i="14"/>
  <c r="F135" i="14"/>
  <c r="P135" i="14" s="1"/>
  <c r="S139" i="14"/>
  <c r="F139" i="14"/>
  <c r="P139" i="14" s="1"/>
  <c r="S143" i="14"/>
  <c r="F143" i="14"/>
  <c r="P143" i="14" s="1"/>
  <c r="S147" i="14"/>
  <c r="F147" i="14"/>
  <c r="P147" i="14" s="1"/>
  <c r="S151" i="14"/>
  <c r="F151" i="14"/>
  <c r="P151" i="14" s="1"/>
  <c r="S155" i="14"/>
  <c r="F155" i="14"/>
  <c r="P155" i="14" s="1"/>
  <c r="S159" i="14"/>
  <c r="F159" i="14"/>
  <c r="P159" i="14" s="1"/>
  <c r="S163" i="14"/>
  <c r="F163" i="14"/>
  <c r="P163" i="14" s="1"/>
  <c r="S167" i="14"/>
  <c r="F167" i="14"/>
  <c r="P167" i="14" s="1"/>
  <c r="S171" i="14"/>
  <c r="F171" i="14"/>
  <c r="P171" i="14" s="1"/>
  <c r="S175" i="14"/>
  <c r="F175" i="14"/>
  <c r="P175" i="14" s="1"/>
  <c r="S179" i="14"/>
  <c r="F179" i="14"/>
  <c r="P179" i="14" s="1"/>
  <c r="S183" i="14"/>
  <c r="F183" i="14"/>
  <c r="P183" i="14" s="1"/>
  <c r="S187" i="14"/>
  <c r="F187" i="14"/>
  <c r="P187" i="14" s="1"/>
  <c r="S191" i="14"/>
  <c r="F191" i="14"/>
  <c r="P191" i="14" s="1"/>
  <c r="S195" i="14"/>
  <c r="F195" i="14"/>
  <c r="P195" i="14" s="1"/>
  <c r="S199" i="14"/>
  <c r="F199" i="14"/>
  <c r="P199" i="14" s="1"/>
  <c r="S203" i="14"/>
  <c r="F203" i="14"/>
  <c r="P203" i="14" s="1"/>
  <c r="S207" i="14"/>
  <c r="F207" i="14"/>
  <c r="P207" i="14" s="1"/>
  <c r="S211" i="14"/>
  <c r="F211" i="14"/>
  <c r="P211" i="14" s="1"/>
  <c r="S215" i="14"/>
  <c r="F215" i="14"/>
  <c r="P215" i="14" s="1"/>
  <c r="S219" i="14"/>
  <c r="F219" i="14"/>
  <c r="P219" i="14" s="1"/>
  <c r="S223" i="14"/>
  <c r="F223" i="14"/>
  <c r="P223" i="14" s="1"/>
  <c r="S227" i="14"/>
  <c r="F227" i="14"/>
  <c r="P227" i="14" s="1"/>
  <c r="S231" i="14"/>
  <c r="F231" i="14"/>
  <c r="P231" i="14" s="1"/>
  <c r="S235" i="14"/>
  <c r="F235" i="14"/>
  <c r="P235" i="14" s="1"/>
  <c r="S239" i="14"/>
  <c r="F239" i="14"/>
  <c r="P239" i="14" s="1"/>
  <c r="S243" i="14"/>
  <c r="F243" i="14"/>
  <c r="P243" i="14" s="1"/>
  <c r="S247" i="14"/>
  <c r="F247" i="14"/>
  <c r="P247" i="14" s="1"/>
  <c r="S251" i="14"/>
  <c r="F251" i="14"/>
  <c r="P251" i="14" s="1"/>
  <c r="S255" i="14"/>
  <c r="F255" i="14"/>
  <c r="P255" i="14" s="1"/>
  <c r="S259" i="14"/>
  <c r="F259" i="14"/>
  <c r="P259" i="14" s="1"/>
  <c r="S263" i="14"/>
  <c r="F263" i="14"/>
  <c r="P263" i="14" s="1"/>
  <c r="S267" i="14"/>
  <c r="F267" i="14"/>
  <c r="P267" i="14" s="1"/>
  <c r="S271" i="14"/>
  <c r="F271" i="14"/>
  <c r="P271" i="14" s="1"/>
  <c r="S275" i="14"/>
  <c r="F275" i="14"/>
  <c r="P275" i="14" s="1"/>
  <c r="S279" i="14"/>
  <c r="F279" i="14"/>
  <c r="P279" i="14" s="1"/>
  <c r="S283" i="14"/>
  <c r="F283" i="14"/>
  <c r="P283" i="14" s="1"/>
  <c r="S287" i="14"/>
  <c r="F287" i="14"/>
  <c r="P287" i="14" s="1"/>
  <c r="S291" i="14"/>
  <c r="F291" i="14"/>
  <c r="P291" i="14" s="1"/>
  <c r="S295" i="14"/>
  <c r="F295" i="14"/>
  <c r="P295" i="14" s="1"/>
  <c r="S299" i="14"/>
  <c r="F299" i="14"/>
  <c r="P299" i="14" s="1"/>
  <c r="S303" i="14"/>
  <c r="F303" i="14"/>
  <c r="P303" i="14" s="1"/>
  <c r="S307" i="14"/>
  <c r="F307" i="14"/>
  <c r="P307" i="14" s="1"/>
  <c r="S311" i="14"/>
  <c r="F311" i="14"/>
  <c r="P311" i="14" s="1"/>
  <c r="S315" i="14"/>
  <c r="F315" i="14"/>
  <c r="P315" i="14" s="1"/>
  <c r="S319" i="14"/>
  <c r="F319" i="14"/>
  <c r="P319" i="14" s="1"/>
  <c r="S323" i="14"/>
  <c r="F323" i="14"/>
  <c r="P323" i="14" s="1"/>
  <c r="S327" i="14"/>
  <c r="F327" i="14"/>
  <c r="P327" i="14" s="1"/>
  <c r="S331" i="14"/>
  <c r="F331" i="14"/>
  <c r="P331" i="14" s="1"/>
  <c r="S335" i="14"/>
  <c r="F335" i="14"/>
  <c r="P335" i="14" s="1"/>
  <c r="S339" i="14"/>
  <c r="F339" i="14"/>
  <c r="P339" i="14" s="1"/>
  <c r="S343" i="14"/>
  <c r="F343" i="14"/>
  <c r="P343" i="14" s="1"/>
  <c r="S347" i="14"/>
  <c r="F347" i="14"/>
  <c r="P347" i="14" s="1"/>
  <c r="S351" i="14"/>
  <c r="F351" i="14"/>
  <c r="P351" i="14" s="1"/>
  <c r="S355" i="14"/>
  <c r="F355" i="14"/>
  <c r="P355" i="14" s="1"/>
  <c r="S359" i="14"/>
  <c r="F359" i="14"/>
  <c r="P359" i="14" s="1"/>
  <c r="S363" i="14"/>
  <c r="F363" i="14"/>
  <c r="P363" i="14" s="1"/>
  <c r="S367" i="14"/>
  <c r="F367" i="14"/>
  <c r="P367" i="14" s="1"/>
  <c r="S371" i="14"/>
  <c r="F371" i="14"/>
  <c r="P371" i="14" s="1"/>
  <c r="S375" i="14"/>
  <c r="F375" i="14"/>
  <c r="P375" i="14" s="1"/>
  <c r="S379" i="14"/>
  <c r="F379" i="14"/>
  <c r="P379" i="14" s="1"/>
  <c r="S383" i="14"/>
  <c r="F383" i="14"/>
  <c r="P383" i="14" s="1"/>
  <c r="S387" i="14"/>
  <c r="F387" i="14"/>
  <c r="P387" i="14" s="1"/>
  <c r="S391" i="14"/>
  <c r="F391" i="14"/>
  <c r="P391" i="14" s="1"/>
  <c r="S73" i="14"/>
  <c r="F73" i="14"/>
  <c r="P73" i="14" s="1"/>
  <c r="S105" i="14"/>
  <c r="F105" i="14"/>
  <c r="P105" i="14" s="1"/>
  <c r="S137" i="14"/>
  <c r="F137" i="14"/>
  <c r="P137" i="14" s="1"/>
  <c r="S165" i="14"/>
  <c r="F165" i="14"/>
  <c r="P165" i="14" s="1"/>
  <c r="S189" i="14"/>
  <c r="F189" i="14"/>
  <c r="P189" i="14" s="1"/>
  <c r="S205" i="14"/>
  <c r="F205" i="14"/>
  <c r="P205" i="14" s="1"/>
  <c r="S233" i="14"/>
  <c r="F233" i="14"/>
  <c r="P233" i="14" s="1"/>
  <c r="S261" i="14"/>
  <c r="F261" i="14"/>
  <c r="P261" i="14" s="1"/>
  <c r="S289" i="14"/>
  <c r="F289" i="14"/>
  <c r="P289" i="14" s="1"/>
  <c r="S313" i="14"/>
  <c r="F313" i="14"/>
  <c r="P313" i="14" s="1"/>
  <c r="S337" i="14"/>
  <c r="F337" i="14"/>
  <c r="P337" i="14" s="1"/>
  <c r="S361" i="14"/>
  <c r="F361" i="14"/>
  <c r="P361" i="14" s="1"/>
  <c r="S393" i="14"/>
  <c r="F393" i="14"/>
  <c r="P393" i="14" s="1"/>
  <c r="S413" i="14"/>
  <c r="F413" i="14"/>
  <c r="P413" i="14" s="1"/>
  <c r="S437" i="14"/>
  <c r="F437" i="14"/>
  <c r="P437" i="14" s="1"/>
  <c r="S457" i="14"/>
  <c r="F457" i="14"/>
  <c r="P457" i="14" s="1"/>
  <c r="S553" i="14"/>
  <c r="F553" i="14"/>
  <c r="P553" i="14" s="1"/>
  <c r="S77" i="14"/>
  <c r="F77" i="14"/>
  <c r="P77" i="14" s="1"/>
  <c r="S109" i="14"/>
  <c r="F109" i="14"/>
  <c r="P109" i="14" s="1"/>
  <c r="S141" i="14"/>
  <c r="F141" i="14"/>
  <c r="P141" i="14" s="1"/>
  <c r="S169" i="14"/>
  <c r="F169" i="14"/>
  <c r="P169" i="14" s="1"/>
  <c r="S193" i="14"/>
  <c r="F193" i="14"/>
  <c r="P193" i="14" s="1"/>
  <c r="S209" i="14"/>
  <c r="F209" i="14"/>
  <c r="P209" i="14" s="1"/>
  <c r="S237" i="14"/>
  <c r="F237" i="14"/>
  <c r="P237" i="14" s="1"/>
  <c r="S265" i="14"/>
  <c r="F265" i="14"/>
  <c r="P265" i="14" s="1"/>
  <c r="S293" i="14"/>
  <c r="F293" i="14"/>
  <c r="P293" i="14" s="1"/>
  <c r="S317" i="14"/>
  <c r="F317" i="14"/>
  <c r="P317" i="14" s="1"/>
  <c r="S341" i="14"/>
  <c r="F341" i="14"/>
  <c r="P341" i="14" s="1"/>
  <c r="S357" i="14"/>
  <c r="F357" i="14"/>
  <c r="P357" i="14" s="1"/>
  <c r="S385" i="14"/>
  <c r="F385" i="14"/>
  <c r="P385" i="14" s="1"/>
  <c r="S409" i="14"/>
  <c r="F409" i="14"/>
  <c r="P409" i="14" s="1"/>
  <c r="S433" i="14"/>
  <c r="F433" i="14"/>
  <c r="P433" i="14" s="1"/>
  <c r="S461" i="14"/>
  <c r="F461" i="14"/>
  <c r="P461" i="14" s="1"/>
  <c r="S557" i="14"/>
  <c r="F557" i="14"/>
  <c r="P557" i="14" s="1"/>
  <c r="S60" i="14"/>
  <c r="F60" i="14"/>
  <c r="P60" i="14" s="1"/>
  <c r="S64" i="14"/>
  <c r="F64" i="14"/>
  <c r="P64" i="14" s="1"/>
  <c r="S68" i="14"/>
  <c r="F68" i="14"/>
  <c r="P68" i="14" s="1"/>
  <c r="S72" i="14"/>
  <c r="F72" i="14"/>
  <c r="P72" i="14" s="1"/>
  <c r="S76" i="14"/>
  <c r="F76" i="14"/>
  <c r="P76" i="14" s="1"/>
  <c r="S80" i="14"/>
  <c r="F80" i="14"/>
  <c r="P80" i="14" s="1"/>
  <c r="S84" i="14"/>
  <c r="F84" i="14"/>
  <c r="P84" i="14" s="1"/>
  <c r="S88" i="14"/>
  <c r="F88" i="14"/>
  <c r="P88" i="14" s="1"/>
  <c r="S92" i="14"/>
  <c r="F92" i="14"/>
  <c r="P92" i="14" s="1"/>
  <c r="S96" i="14"/>
  <c r="F96" i="14"/>
  <c r="P96" i="14" s="1"/>
  <c r="S100" i="14"/>
  <c r="F100" i="14"/>
  <c r="P100" i="14" s="1"/>
  <c r="S104" i="14"/>
  <c r="F104" i="14"/>
  <c r="P104" i="14" s="1"/>
  <c r="S108" i="14"/>
  <c r="F108" i="14"/>
  <c r="P108" i="14" s="1"/>
  <c r="S112" i="14"/>
  <c r="F112" i="14"/>
  <c r="P112" i="14" s="1"/>
  <c r="S116" i="14"/>
  <c r="F116" i="14"/>
  <c r="P116" i="14" s="1"/>
  <c r="S120" i="14"/>
  <c r="F120" i="14"/>
  <c r="P120" i="14" s="1"/>
  <c r="S124" i="14"/>
  <c r="F124" i="14"/>
  <c r="P124" i="14" s="1"/>
  <c r="S128" i="14"/>
  <c r="F128" i="14"/>
  <c r="P128" i="14" s="1"/>
  <c r="S132" i="14"/>
  <c r="F132" i="14"/>
  <c r="P132" i="14" s="1"/>
  <c r="S136" i="14"/>
  <c r="F136" i="14"/>
  <c r="P136" i="14" s="1"/>
  <c r="S140" i="14"/>
  <c r="F140" i="14"/>
  <c r="P140" i="14" s="1"/>
  <c r="S144" i="14"/>
  <c r="F144" i="14"/>
  <c r="P144" i="14" s="1"/>
  <c r="S148" i="14"/>
  <c r="F148" i="14"/>
  <c r="P148" i="14" s="1"/>
  <c r="S152" i="14"/>
  <c r="F152" i="14"/>
  <c r="P152" i="14" s="1"/>
  <c r="S156" i="14"/>
  <c r="F156" i="14"/>
  <c r="P156" i="14" s="1"/>
  <c r="S160" i="14"/>
  <c r="F160" i="14"/>
  <c r="P160" i="14" s="1"/>
  <c r="S164" i="14"/>
  <c r="F164" i="14"/>
  <c r="P164" i="14" s="1"/>
  <c r="S168" i="14"/>
  <c r="F168" i="14"/>
  <c r="P168" i="14" s="1"/>
  <c r="S172" i="14"/>
  <c r="F172" i="14"/>
  <c r="P172" i="14" s="1"/>
  <c r="S176" i="14"/>
  <c r="F176" i="14"/>
  <c r="P176" i="14" s="1"/>
  <c r="S180" i="14"/>
  <c r="F180" i="14"/>
  <c r="P180" i="14" s="1"/>
  <c r="S184" i="14"/>
  <c r="F184" i="14"/>
  <c r="P184" i="14" s="1"/>
  <c r="S188" i="14"/>
  <c r="F188" i="14"/>
  <c r="P188" i="14" s="1"/>
  <c r="S192" i="14"/>
  <c r="F192" i="14"/>
  <c r="P192" i="14" s="1"/>
  <c r="S196" i="14"/>
  <c r="F196" i="14"/>
  <c r="P196" i="14" s="1"/>
  <c r="S200" i="14"/>
  <c r="F200" i="14"/>
  <c r="P200" i="14" s="1"/>
  <c r="S204" i="14"/>
  <c r="F204" i="14"/>
  <c r="P204" i="14" s="1"/>
  <c r="S208" i="14"/>
  <c r="F208" i="14"/>
  <c r="P208" i="14" s="1"/>
  <c r="S212" i="14"/>
  <c r="F212" i="14"/>
  <c r="P212" i="14" s="1"/>
  <c r="S216" i="14"/>
  <c r="F216" i="14"/>
  <c r="P216" i="14" s="1"/>
  <c r="S220" i="14"/>
  <c r="F220" i="14"/>
  <c r="P220" i="14" s="1"/>
  <c r="S224" i="14"/>
  <c r="F224" i="14"/>
  <c r="P224" i="14" s="1"/>
  <c r="S228" i="14"/>
  <c r="F228" i="14"/>
  <c r="P228" i="14" s="1"/>
  <c r="S232" i="14"/>
  <c r="F232" i="14"/>
  <c r="P232" i="14" s="1"/>
  <c r="S236" i="14"/>
  <c r="F236" i="14"/>
  <c r="P236" i="14" s="1"/>
  <c r="S240" i="14"/>
  <c r="F240" i="14"/>
  <c r="P240" i="14" s="1"/>
  <c r="S244" i="14"/>
  <c r="F244" i="14"/>
  <c r="P244" i="14" s="1"/>
  <c r="S248" i="14"/>
  <c r="F248" i="14"/>
  <c r="P248" i="14" s="1"/>
  <c r="S252" i="14"/>
  <c r="F252" i="14"/>
  <c r="P252" i="14" s="1"/>
  <c r="S256" i="14"/>
  <c r="F256" i="14"/>
  <c r="P256" i="14" s="1"/>
  <c r="S260" i="14"/>
  <c r="F260" i="14"/>
  <c r="P260" i="14" s="1"/>
  <c r="S264" i="14"/>
  <c r="F264" i="14"/>
  <c r="P264" i="14" s="1"/>
  <c r="S268" i="14"/>
  <c r="F268" i="14"/>
  <c r="P268" i="14" s="1"/>
  <c r="S272" i="14"/>
  <c r="F272" i="14"/>
  <c r="P272" i="14" s="1"/>
  <c r="S276" i="14"/>
  <c r="F276" i="14"/>
  <c r="P276" i="14" s="1"/>
  <c r="S280" i="14"/>
  <c r="F280" i="14"/>
  <c r="P280" i="14" s="1"/>
  <c r="S284" i="14"/>
  <c r="F284" i="14"/>
  <c r="P284" i="14" s="1"/>
  <c r="S288" i="14"/>
  <c r="F288" i="14"/>
  <c r="P288" i="14" s="1"/>
  <c r="S292" i="14"/>
  <c r="F292" i="14"/>
  <c r="P292" i="14" s="1"/>
  <c r="S296" i="14"/>
  <c r="F296" i="14"/>
  <c r="P296" i="14" s="1"/>
  <c r="S300" i="14"/>
  <c r="F300" i="14"/>
  <c r="P300" i="14" s="1"/>
  <c r="S304" i="14"/>
  <c r="F304" i="14"/>
  <c r="P304" i="14" s="1"/>
  <c r="S308" i="14"/>
  <c r="F308" i="14"/>
  <c r="P308" i="14" s="1"/>
  <c r="S312" i="14"/>
  <c r="F312" i="14"/>
  <c r="P312" i="14" s="1"/>
  <c r="S316" i="14"/>
  <c r="F316" i="14"/>
  <c r="P316" i="14" s="1"/>
  <c r="S320" i="14"/>
  <c r="F320" i="14"/>
  <c r="P320" i="14" s="1"/>
  <c r="S324" i="14"/>
  <c r="F324" i="14"/>
  <c r="P324" i="14" s="1"/>
  <c r="S328" i="14"/>
  <c r="F328" i="14"/>
  <c r="P328" i="14" s="1"/>
  <c r="S332" i="14"/>
  <c r="F332" i="14"/>
  <c r="P332" i="14" s="1"/>
  <c r="S336" i="14"/>
  <c r="F336" i="14"/>
  <c r="P336" i="14" s="1"/>
  <c r="S340" i="14"/>
  <c r="F340" i="14"/>
  <c r="P340" i="14" s="1"/>
  <c r="S344" i="14"/>
  <c r="F344" i="14"/>
  <c r="P344" i="14" s="1"/>
  <c r="S348" i="14"/>
  <c r="F348" i="14"/>
  <c r="P348" i="14" s="1"/>
  <c r="S352" i="14"/>
  <c r="F352" i="14"/>
  <c r="P352" i="14" s="1"/>
  <c r="S356" i="14"/>
  <c r="F356" i="14"/>
  <c r="P356" i="14" s="1"/>
  <c r="S360" i="14"/>
  <c r="F360" i="14"/>
  <c r="P360" i="14" s="1"/>
  <c r="S364" i="14"/>
  <c r="F364" i="14"/>
  <c r="P364" i="14" s="1"/>
  <c r="S368" i="14"/>
  <c r="F368" i="14"/>
  <c r="P368" i="14" s="1"/>
  <c r="S372" i="14"/>
  <c r="F372" i="14"/>
  <c r="P372" i="14" s="1"/>
  <c r="S376" i="14"/>
  <c r="F376" i="14"/>
  <c r="P376" i="14" s="1"/>
  <c r="S380" i="14"/>
  <c r="F380" i="14"/>
  <c r="P380" i="14" s="1"/>
  <c r="S384" i="14"/>
  <c r="F384" i="14"/>
  <c r="P384" i="14" s="1"/>
  <c r="S388" i="14"/>
  <c r="F388" i="14"/>
  <c r="P388" i="14" s="1"/>
  <c r="S392" i="14"/>
  <c r="F392" i="14"/>
  <c r="P392" i="14" s="1"/>
  <c r="S65" i="14"/>
  <c r="F65" i="14"/>
  <c r="P65" i="14" s="1"/>
  <c r="S81" i="14"/>
  <c r="F81" i="14"/>
  <c r="P81" i="14" s="1"/>
  <c r="S101" i="14"/>
  <c r="F101" i="14"/>
  <c r="P101" i="14" s="1"/>
  <c r="S129" i="14"/>
  <c r="F129" i="14"/>
  <c r="P129" i="14" s="1"/>
  <c r="S161" i="14"/>
  <c r="F161" i="14"/>
  <c r="P161" i="14" s="1"/>
  <c r="S225" i="14"/>
  <c r="F225" i="14"/>
  <c r="P225" i="14" s="1"/>
  <c r="S601" i="14"/>
  <c r="F601" i="14"/>
  <c r="P601" i="14" s="1"/>
  <c r="S605" i="14"/>
  <c r="F605" i="14"/>
  <c r="P605" i="14" s="1"/>
  <c r="S609" i="14"/>
  <c r="F609" i="14"/>
  <c r="P609" i="14" s="1"/>
  <c r="S613" i="14"/>
  <c r="F613" i="14"/>
  <c r="P613" i="14" s="1"/>
  <c r="S617" i="14"/>
  <c r="F617" i="14"/>
  <c r="P617" i="14" s="1"/>
  <c r="S621" i="14"/>
  <c r="F621" i="14"/>
  <c r="P621" i="14" s="1"/>
  <c r="S625" i="14"/>
  <c r="F625" i="14"/>
  <c r="P625" i="14" s="1"/>
  <c r="S629" i="14"/>
  <c r="F629" i="14"/>
  <c r="P629" i="14" s="1"/>
  <c r="S633" i="14"/>
  <c r="F633" i="14"/>
  <c r="P633" i="14" s="1"/>
  <c r="S637" i="14"/>
  <c r="F637" i="14"/>
  <c r="P637" i="14" s="1"/>
  <c r="S641" i="14"/>
  <c r="F641" i="14"/>
  <c r="P641" i="14" s="1"/>
  <c r="S645" i="14"/>
  <c r="F645" i="14"/>
  <c r="P645" i="14" s="1"/>
  <c r="S649" i="14"/>
  <c r="F649" i="14"/>
  <c r="P649" i="14" s="1"/>
  <c r="S653" i="14"/>
  <c r="F653" i="14"/>
  <c r="P653" i="14" s="1"/>
  <c r="S657" i="14"/>
  <c r="F657" i="14"/>
  <c r="P657" i="14" s="1"/>
  <c r="S661" i="14"/>
  <c r="F661" i="14"/>
  <c r="P661" i="14" s="1"/>
  <c r="S665" i="14"/>
  <c r="F665" i="14"/>
  <c r="P665" i="14" s="1"/>
  <c r="S669" i="14"/>
  <c r="F669" i="14"/>
  <c r="P669" i="14" s="1"/>
  <c r="S673" i="14"/>
  <c r="F673" i="14"/>
  <c r="P673" i="14" s="1"/>
  <c r="S677" i="14"/>
  <c r="F677" i="14"/>
  <c r="P677" i="14" s="1"/>
  <c r="S681" i="14"/>
  <c r="F681" i="14"/>
  <c r="P681" i="14" s="1"/>
  <c r="S685" i="14"/>
  <c r="F685" i="14"/>
  <c r="P685" i="14" s="1"/>
  <c r="S689" i="14"/>
  <c r="F689" i="14"/>
  <c r="P689" i="14" s="1"/>
  <c r="S693" i="14"/>
  <c r="F693" i="14"/>
  <c r="P693" i="14" s="1"/>
  <c r="S697" i="14"/>
  <c r="F697" i="14"/>
  <c r="P697" i="14" s="1"/>
  <c r="S701" i="14"/>
  <c r="F701" i="14"/>
  <c r="P701" i="14" s="1"/>
  <c r="S705" i="14"/>
  <c r="F705" i="14"/>
  <c r="P705" i="14" s="1"/>
  <c r="S709" i="14"/>
  <c r="F709" i="14"/>
  <c r="P709" i="14" s="1"/>
  <c r="S713" i="14"/>
  <c r="F713" i="14"/>
  <c r="P713" i="14" s="1"/>
  <c r="S717" i="14"/>
  <c r="F717" i="14"/>
  <c r="P717" i="14" s="1"/>
  <c r="S721" i="14"/>
  <c r="F721" i="14"/>
  <c r="P721" i="14" s="1"/>
  <c r="S725" i="14"/>
  <c r="F725" i="14"/>
  <c r="P725" i="14" s="1"/>
  <c r="S729" i="14"/>
  <c r="F729" i="14"/>
  <c r="P729" i="14" s="1"/>
  <c r="S733" i="14"/>
  <c r="F733" i="14"/>
  <c r="P733" i="14" s="1"/>
  <c r="F402" i="14"/>
  <c r="P402" i="14" s="1"/>
  <c r="F406" i="14"/>
  <c r="P406" i="14" s="1"/>
  <c r="F410" i="14"/>
  <c r="P410" i="14" s="1"/>
  <c r="F414" i="14"/>
  <c r="P414" i="14" s="1"/>
  <c r="F418" i="14"/>
  <c r="P418" i="14" s="1"/>
  <c r="F422" i="14"/>
  <c r="P422" i="14" s="1"/>
  <c r="F426" i="14"/>
  <c r="P426" i="14" s="1"/>
  <c r="F430" i="14"/>
  <c r="P430" i="14" s="1"/>
  <c r="F434" i="14"/>
  <c r="P434" i="14" s="1"/>
  <c r="F438" i="14"/>
  <c r="P438" i="14" s="1"/>
  <c r="F442" i="14"/>
  <c r="P442" i="14" s="1"/>
  <c r="F446" i="14"/>
  <c r="P446" i="14" s="1"/>
  <c r="F450" i="14"/>
  <c r="P450" i="14" s="1"/>
  <c r="F454" i="14"/>
  <c r="P454" i="14" s="1"/>
  <c r="F458" i="14"/>
  <c r="P458" i="14" s="1"/>
  <c r="F462" i="14"/>
  <c r="P462" i="14" s="1"/>
  <c r="F466" i="14"/>
  <c r="P466" i="14" s="1"/>
  <c r="F470" i="14"/>
  <c r="P470" i="14" s="1"/>
  <c r="F474" i="14"/>
  <c r="P474" i="14" s="1"/>
  <c r="F478" i="14"/>
  <c r="P478" i="14" s="1"/>
  <c r="F482" i="14"/>
  <c r="P482" i="14" s="1"/>
  <c r="F486" i="14"/>
  <c r="P486" i="14" s="1"/>
  <c r="F490" i="14"/>
  <c r="P490" i="14" s="1"/>
  <c r="F494" i="14"/>
  <c r="P494" i="14" s="1"/>
  <c r="F498" i="14"/>
  <c r="P498" i="14" s="1"/>
  <c r="F502" i="14"/>
  <c r="P502" i="14" s="1"/>
  <c r="F506" i="14"/>
  <c r="P506" i="14" s="1"/>
  <c r="F510" i="14"/>
  <c r="P510" i="14" s="1"/>
  <c r="F514" i="14"/>
  <c r="P514" i="14" s="1"/>
  <c r="F518" i="14"/>
  <c r="P518" i="14" s="1"/>
  <c r="F522" i="14"/>
  <c r="P522" i="14" s="1"/>
  <c r="F526" i="14"/>
  <c r="P526" i="14" s="1"/>
  <c r="F530" i="14"/>
  <c r="P530" i="14" s="1"/>
  <c r="F534" i="14"/>
  <c r="P534" i="14" s="1"/>
  <c r="F538" i="14"/>
  <c r="P538" i="14" s="1"/>
  <c r="F542" i="14"/>
  <c r="P542" i="14" s="1"/>
  <c r="F546" i="14"/>
  <c r="P546" i="14" s="1"/>
  <c r="F550" i="14"/>
  <c r="P550" i="14" s="1"/>
  <c r="F554" i="14"/>
  <c r="P554" i="14" s="1"/>
  <c r="F558" i="14"/>
  <c r="P558" i="14" s="1"/>
  <c r="F562" i="14"/>
  <c r="P562" i="14" s="1"/>
  <c r="F566" i="14"/>
  <c r="P566" i="14" s="1"/>
  <c r="F570" i="14"/>
  <c r="P570" i="14" s="1"/>
  <c r="F574" i="14"/>
  <c r="P574" i="14" s="1"/>
  <c r="F578" i="14"/>
  <c r="P578" i="14" s="1"/>
  <c r="F582" i="14"/>
  <c r="P582" i="14" s="1"/>
  <c r="F586" i="14"/>
  <c r="P586" i="14" s="1"/>
  <c r="F590" i="14"/>
  <c r="P590" i="14" s="1"/>
  <c r="F594" i="14"/>
  <c r="P594" i="14" s="1"/>
  <c r="F598" i="14"/>
  <c r="P598" i="14" s="1"/>
  <c r="F602" i="14"/>
  <c r="P602" i="14" s="1"/>
  <c r="F606" i="14"/>
  <c r="P606" i="14" s="1"/>
  <c r="F610" i="14"/>
  <c r="P610" i="14" s="1"/>
  <c r="F614" i="14"/>
  <c r="P614" i="14" s="1"/>
  <c r="F618" i="14"/>
  <c r="P618" i="14" s="1"/>
  <c r="F622" i="14"/>
  <c r="P622" i="14" s="1"/>
  <c r="F626" i="14"/>
  <c r="P626" i="14" s="1"/>
  <c r="F630" i="14"/>
  <c r="P630" i="14" s="1"/>
  <c r="F634" i="14"/>
  <c r="P634" i="14" s="1"/>
  <c r="F638" i="14"/>
  <c r="P638" i="14" s="1"/>
  <c r="F642" i="14"/>
  <c r="P642" i="14" s="1"/>
  <c r="F646" i="14"/>
  <c r="P646" i="14" s="1"/>
  <c r="F650" i="14"/>
  <c r="P650" i="14" s="1"/>
  <c r="F654" i="14"/>
  <c r="P654" i="14" s="1"/>
  <c r="F658" i="14"/>
  <c r="P658" i="14" s="1"/>
  <c r="F662" i="14"/>
  <c r="P662" i="14" s="1"/>
  <c r="F666" i="14"/>
  <c r="P666" i="14" s="1"/>
  <c r="F670" i="14"/>
  <c r="P670" i="14" s="1"/>
  <c r="F674" i="14"/>
  <c r="P674" i="14" s="1"/>
  <c r="F678" i="14"/>
  <c r="P678" i="14" s="1"/>
  <c r="F682" i="14"/>
  <c r="P682" i="14" s="1"/>
  <c r="F686" i="14"/>
  <c r="P686" i="14" s="1"/>
  <c r="F690" i="14"/>
  <c r="P690" i="14" s="1"/>
  <c r="F694" i="14"/>
  <c r="P694" i="14" s="1"/>
  <c r="F698" i="14"/>
  <c r="P698" i="14" s="1"/>
  <c r="F702" i="14"/>
  <c r="P702" i="14" s="1"/>
  <c r="F706" i="14"/>
  <c r="P706" i="14" s="1"/>
  <c r="F710" i="14"/>
  <c r="P710" i="14" s="1"/>
  <c r="F714" i="14"/>
  <c r="P714" i="14" s="1"/>
  <c r="F718" i="14"/>
  <c r="P718" i="14" s="1"/>
  <c r="F722" i="14"/>
  <c r="P722" i="14" s="1"/>
  <c r="F726" i="14"/>
  <c r="P726" i="14" s="1"/>
  <c r="F730" i="14"/>
  <c r="P730" i="14" s="1"/>
  <c r="F734" i="14"/>
  <c r="P734" i="14" s="1"/>
  <c r="F738" i="14"/>
  <c r="P738" i="14" s="1"/>
  <c r="S395" i="14"/>
  <c r="F395" i="14"/>
  <c r="P395" i="14" s="1"/>
  <c r="S399" i="14"/>
  <c r="F399" i="14"/>
  <c r="P399" i="14" s="1"/>
  <c r="S403" i="14"/>
  <c r="F403" i="14"/>
  <c r="P403" i="14" s="1"/>
  <c r="S407" i="14"/>
  <c r="F407" i="14"/>
  <c r="P407" i="14" s="1"/>
  <c r="S411" i="14"/>
  <c r="F411" i="14"/>
  <c r="P411" i="14" s="1"/>
  <c r="S415" i="14"/>
  <c r="F415" i="14"/>
  <c r="P415" i="14" s="1"/>
  <c r="S419" i="14"/>
  <c r="F419" i="14"/>
  <c r="P419" i="14" s="1"/>
  <c r="S423" i="14"/>
  <c r="F423" i="14"/>
  <c r="P423" i="14" s="1"/>
  <c r="S427" i="14"/>
  <c r="F427" i="14"/>
  <c r="P427" i="14" s="1"/>
  <c r="S431" i="14"/>
  <c r="F431" i="14"/>
  <c r="P431" i="14" s="1"/>
  <c r="S435" i="14"/>
  <c r="F435" i="14"/>
  <c r="P435" i="14" s="1"/>
  <c r="S439" i="14"/>
  <c r="F439" i="14"/>
  <c r="P439" i="14" s="1"/>
  <c r="S443" i="14"/>
  <c r="F443" i="14"/>
  <c r="P443" i="14" s="1"/>
  <c r="S447" i="14"/>
  <c r="F447" i="14"/>
  <c r="P447" i="14" s="1"/>
  <c r="S451" i="14"/>
  <c r="F451" i="14"/>
  <c r="P451" i="14" s="1"/>
  <c r="S455" i="14"/>
  <c r="F455" i="14"/>
  <c r="P455" i="14" s="1"/>
  <c r="S459" i="14"/>
  <c r="F459" i="14"/>
  <c r="P459" i="14" s="1"/>
  <c r="S463" i="14"/>
  <c r="F463" i="14"/>
  <c r="P463" i="14" s="1"/>
  <c r="S467" i="14"/>
  <c r="F467" i="14"/>
  <c r="P467" i="14" s="1"/>
  <c r="S471" i="14"/>
  <c r="F471" i="14"/>
  <c r="P471" i="14" s="1"/>
  <c r="S475" i="14"/>
  <c r="F475" i="14"/>
  <c r="P475" i="14" s="1"/>
  <c r="S479" i="14"/>
  <c r="F479" i="14"/>
  <c r="P479" i="14" s="1"/>
  <c r="S483" i="14"/>
  <c r="F483" i="14"/>
  <c r="P483" i="14" s="1"/>
  <c r="S487" i="14"/>
  <c r="F487" i="14"/>
  <c r="P487" i="14" s="1"/>
  <c r="S491" i="14"/>
  <c r="F491" i="14"/>
  <c r="P491" i="14" s="1"/>
  <c r="S495" i="14"/>
  <c r="F495" i="14"/>
  <c r="P495" i="14" s="1"/>
  <c r="S499" i="14"/>
  <c r="F499" i="14"/>
  <c r="P499" i="14" s="1"/>
  <c r="S503" i="14"/>
  <c r="F503" i="14"/>
  <c r="P503" i="14" s="1"/>
  <c r="S507" i="14"/>
  <c r="F507" i="14"/>
  <c r="P507" i="14" s="1"/>
  <c r="S511" i="14"/>
  <c r="F511" i="14"/>
  <c r="P511" i="14" s="1"/>
  <c r="S515" i="14"/>
  <c r="F515" i="14"/>
  <c r="P515" i="14" s="1"/>
  <c r="S519" i="14"/>
  <c r="F519" i="14"/>
  <c r="P519" i="14" s="1"/>
  <c r="S523" i="14"/>
  <c r="F523" i="14"/>
  <c r="P523" i="14" s="1"/>
  <c r="S527" i="14"/>
  <c r="F527" i="14"/>
  <c r="P527" i="14" s="1"/>
  <c r="S531" i="14"/>
  <c r="F531" i="14"/>
  <c r="P531" i="14" s="1"/>
  <c r="S535" i="14"/>
  <c r="F535" i="14"/>
  <c r="P535" i="14" s="1"/>
  <c r="S539" i="14"/>
  <c r="F539" i="14"/>
  <c r="P539" i="14" s="1"/>
  <c r="S543" i="14"/>
  <c r="F543" i="14"/>
  <c r="P543" i="14" s="1"/>
  <c r="S547" i="14"/>
  <c r="F547" i="14"/>
  <c r="P547" i="14" s="1"/>
  <c r="S551" i="14"/>
  <c r="F551" i="14"/>
  <c r="P551" i="14" s="1"/>
  <c r="S555" i="14"/>
  <c r="F555" i="14"/>
  <c r="P555" i="14" s="1"/>
  <c r="S559" i="14"/>
  <c r="F559" i="14"/>
  <c r="P559" i="14" s="1"/>
  <c r="S563" i="14"/>
  <c r="F563" i="14"/>
  <c r="P563" i="14" s="1"/>
  <c r="S567" i="14"/>
  <c r="F567" i="14"/>
  <c r="P567" i="14" s="1"/>
  <c r="S571" i="14"/>
  <c r="F571" i="14"/>
  <c r="P571" i="14" s="1"/>
  <c r="S575" i="14"/>
  <c r="F575" i="14"/>
  <c r="P575" i="14" s="1"/>
  <c r="S579" i="14"/>
  <c r="F579" i="14"/>
  <c r="P579" i="14" s="1"/>
  <c r="S583" i="14"/>
  <c r="F583" i="14"/>
  <c r="P583" i="14" s="1"/>
  <c r="S587" i="14"/>
  <c r="F587" i="14"/>
  <c r="P587" i="14" s="1"/>
  <c r="S591" i="14"/>
  <c r="F591" i="14"/>
  <c r="P591" i="14" s="1"/>
  <c r="S595" i="14"/>
  <c r="F595" i="14"/>
  <c r="P595" i="14" s="1"/>
  <c r="S599" i="14"/>
  <c r="F599" i="14"/>
  <c r="P599" i="14" s="1"/>
  <c r="S603" i="14"/>
  <c r="F603" i="14"/>
  <c r="P603" i="14" s="1"/>
  <c r="S607" i="14"/>
  <c r="F607" i="14"/>
  <c r="P607" i="14" s="1"/>
  <c r="S611" i="14"/>
  <c r="F611" i="14"/>
  <c r="P611" i="14" s="1"/>
  <c r="S615" i="14"/>
  <c r="F615" i="14"/>
  <c r="P615" i="14" s="1"/>
  <c r="S619" i="14"/>
  <c r="F619" i="14"/>
  <c r="P619" i="14" s="1"/>
  <c r="S623" i="14"/>
  <c r="F623" i="14"/>
  <c r="P623" i="14" s="1"/>
  <c r="S627" i="14"/>
  <c r="F627" i="14"/>
  <c r="P627" i="14" s="1"/>
  <c r="S631" i="14"/>
  <c r="F631" i="14"/>
  <c r="P631" i="14" s="1"/>
  <c r="S635" i="14"/>
  <c r="F635" i="14"/>
  <c r="P635" i="14" s="1"/>
  <c r="S639" i="14"/>
  <c r="F639" i="14"/>
  <c r="P639" i="14" s="1"/>
  <c r="S643" i="14"/>
  <c r="F643" i="14"/>
  <c r="P643" i="14" s="1"/>
  <c r="S647" i="14"/>
  <c r="F647" i="14"/>
  <c r="P647" i="14" s="1"/>
  <c r="S651" i="14"/>
  <c r="F651" i="14"/>
  <c r="P651" i="14" s="1"/>
  <c r="S655" i="14"/>
  <c r="F655" i="14"/>
  <c r="P655" i="14" s="1"/>
  <c r="S659" i="14"/>
  <c r="F659" i="14"/>
  <c r="P659" i="14" s="1"/>
  <c r="S663" i="14"/>
  <c r="F663" i="14"/>
  <c r="P663" i="14" s="1"/>
  <c r="S667" i="14"/>
  <c r="F667" i="14"/>
  <c r="P667" i="14" s="1"/>
  <c r="S671" i="14"/>
  <c r="F671" i="14"/>
  <c r="P671" i="14" s="1"/>
  <c r="S675" i="14"/>
  <c r="F675" i="14"/>
  <c r="P675" i="14" s="1"/>
  <c r="S679" i="14"/>
  <c r="F679" i="14"/>
  <c r="P679" i="14" s="1"/>
  <c r="S683" i="14"/>
  <c r="F683" i="14"/>
  <c r="P683" i="14" s="1"/>
  <c r="S687" i="14"/>
  <c r="F687" i="14"/>
  <c r="P687" i="14" s="1"/>
  <c r="S691" i="14"/>
  <c r="F691" i="14"/>
  <c r="P691" i="14" s="1"/>
  <c r="S695" i="14"/>
  <c r="F695" i="14"/>
  <c r="P695" i="14" s="1"/>
  <c r="S699" i="14"/>
  <c r="F699" i="14"/>
  <c r="P699" i="14" s="1"/>
  <c r="S703" i="14"/>
  <c r="F703" i="14"/>
  <c r="P703" i="14" s="1"/>
  <c r="S707" i="14"/>
  <c r="F707" i="14"/>
  <c r="P707" i="14" s="1"/>
  <c r="S711" i="14"/>
  <c r="F711" i="14"/>
  <c r="P711" i="14" s="1"/>
  <c r="S715" i="14"/>
  <c r="F715" i="14"/>
  <c r="P715" i="14" s="1"/>
  <c r="S719" i="14"/>
  <c r="F719" i="14"/>
  <c r="P719" i="14" s="1"/>
  <c r="S723" i="14"/>
  <c r="F723" i="14"/>
  <c r="P723" i="14" s="1"/>
  <c r="S727" i="14"/>
  <c r="F727" i="14"/>
  <c r="P727" i="14" s="1"/>
  <c r="S731" i="14"/>
  <c r="F731" i="14"/>
  <c r="P731" i="14" s="1"/>
  <c r="S735" i="14"/>
  <c r="F735" i="14"/>
  <c r="P735" i="14" s="1"/>
  <c r="S739" i="14"/>
  <c r="F739" i="14"/>
  <c r="P739" i="14" s="1"/>
  <c r="S396" i="14"/>
  <c r="F396" i="14"/>
  <c r="P396" i="14" s="1"/>
  <c r="S400" i="14"/>
  <c r="F400" i="14"/>
  <c r="P400" i="14" s="1"/>
  <c r="S404" i="14"/>
  <c r="F404" i="14"/>
  <c r="P404" i="14" s="1"/>
  <c r="S408" i="14"/>
  <c r="F408" i="14"/>
  <c r="P408" i="14" s="1"/>
  <c r="S412" i="14"/>
  <c r="F412" i="14"/>
  <c r="P412" i="14" s="1"/>
  <c r="S416" i="14"/>
  <c r="F416" i="14"/>
  <c r="P416" i="14" s="1"/>
  <c r="S420" i="14"/>
  <c r="F420" i="14"/>
  <c r="P420" i="14" s="1"/>
  <c r="S424" i="14"/>
  <c r="F424" i="14"/>
  <c r="P424" i="14" s="1"/>
  <c r="S428" i="14"/>
  <c r="F428" i="14"/>
  <c r="P428" i="14" s="1"/>
  <c r="S432" i="14"/>
  <c r="F432" i="14"/>
  <c r="P432" i="14" s="1"/>
  <c r="S436" i="14"/>
  <c r="F436" i="14"/>
  <c r="P436" i="14" s="1"/>
  <c r="S440" i="14"/>
  <c r="F440" i="14"/>
  <c r="P440" i="14" s="1"/>
  <c r="S444" i="14"/>
  <c r="F444" i="14"/>
  <c r="P444" i="14" s="1"/>
  <c r="S448" i="14"/>
  <c r="F448" i="14"/>
  <c r="P448" i="14" s="1"/>
  <c r="S452" i="14"/>
  <c r="F452" i="14"/>
  <c r="P452" i="14" s="1"/>
  <c r="S456" i="14"/>
  <c r="F456" i="14"/>
  <c r="P456" i="14" s="1"/>
  <c r="S460" i="14"/>
  <c r="F460" i="14"/>
  <c r="P460" i="14" s="1"/>
  <c r="S464" i="14"/>
  <c r="F464" i="14"/>
  <c r="P464" i="14" s="1"/>
  <c r="S468" i="14"/>
  <c r="F468" i="14"/>
  <c r="P468" i="14" s="1"/>
  <c r="S472" i="14"/>
  <c r="F472" i="14"/>
  <c r="P472" i="14" s="1"/>
  <c r="S476" i="14"/>
  <c r="F476" i="14"/>
  <c r="P476" i="14" s="1"/>
  <c r="S480" i="14"/>
  <c r="F480" i="14"/>
  <c r="P480" i="14" s="1"/>
  <c r="S484" i="14"/>
  <c r="F484" i="14"/>
  <c r="P484" i="14" s="1"/>
  <c r="S488" i="14"/>
  <c r="F488" i="14"/>
  <c r="P488" i="14" s="1"/>
  <c r="S492" i="14"/>
  <c r="F492" i="14"/>
  <c r="P492" i="14" s="1"/>
  <c r="S496" i="14"/>
  <c r="F496" i="14"/>
  <c r="P496" i="14" s="1"/>
  <c r="S500" i="14"/>
  <c r="F500" i="14"/>
  <c r="P500" i="14" s="1"/>
  <c r="S504" i="14"/>
  <c r="F504" i="14"/>
  <c r="P504" i="14" s="1"/>
  <c r="S508" i="14"/>
  <c r="F508" i="14"/>
  <c r="P508" i="14" s="1"/>
  <c r="S512" i="14"/>
  <c r="F512" i="14"/>
  <c r="P512" i="14" s="1"/>
  <c r="S516" i="14"/>
  <c r="F516" i="14"/>
  <c r="P516" i="14" s="1"/>
  <c r="S520" i="14"/>
  <c r="F520" i="14"/>
  <c r="P520" i="14" s="1"/>
  <c r="S524" i="14"/>
  <c r="F524" i="14"/>
  <c r="P524" i="14" s="1"/>
  <c r="S528" i="14"/>
  <c r="F528" i="14"/>
  <c r="P528" i="14" s="1"/>
  <c r="S532" i="14"/>
  <c r="F532" i="14"/>
  <c r="P532" i="14" s="1"/>
  <c r="S536" i="14"/>
  <c r="F536" i="14"/>
  <c r="P536" i="14" s="1"/>
  <c r="S540" i="14"/>
  <c r="F540" i="14"/>
  <c r="P540" i="14" s="1"/>
  <c r="S544" i="14"/>
  <c r="F544" i="14"/>
  <c r="P544" i="14" s="1"/>
  <c r="S548" i="14"/>
  <c r="F548" i="14"/>
  <c r="P548" i="14" s="1"/>
  <c r="S552" i="14"/>
  <c r="F552" i="14"/>
  <c r="P552" i="14" s="1"/>
  <c r="S556" i="14"/>
  <c r="F556" i="14"/>
  <c r="P556" i="14" s="1"/>
  <c r="S560" i="14"/>
  <c r="F560" i="14"/>
  <c r="P560" i="14" s="1"/>
  <c r="S564" i="14"/>
  <c r="F564" i="14"/>
  <c r="P564" i="14" s="1"/>
  <c r="S568" i="14"/>
  <c r="F568" i="14"/>
  <c r="P568" i="14" s="1"/>
  <c r="S572" i="14"/>
  <c r="F572" i="14"/>
  <c r="P572" i="14" s="1"/>
  <c r="S576" i="14"/>
  <c r="F576" i="14"/>
  <c r="P576" i="14" s="1"/>
  <c r="S580" i="14"/>
  <c r="F580" i="14"/>
  <c r="P580" i="14" s="1"/>
  <c r="S584" i="14"/>
  <c r="F584" i="14"/>
  <c r="P584" i="14" s="1"/>
  <c r="S588" i="14"/>
  <c r="F588" i="14"/>
  <c r="P588" i="14" s="1"/>
  <c r="S592" i="14"/>
  <c r="F592" i="14"/>
  <c r="P592" i="14" s="1"/>
  <c r="S596" i="14"/>
  <c r="F596" i="14"/>
  <c r="P596" i="14" s="1"/>
  <c r="S600" i="14"/>
  <c r="F600" i="14"/>
  <c r="P600" i="14" s="1"/>
  <c r="S604" i="14"/>
  <c r="F604" i="14"/>
  <c r="P604" i="14" s="1"/>
  <c r="S608" i="14"/>
  <c r="F608" i="14"/>
  <c r="P608" i="14" s="1"/>
  <c r="S612" i="14"/>
  <c r="F612" i="14"/>
  <c r="P612" i="14" s="1"/>
  <c r="S616" i="14"/>
  <c r="F616" i="14"/>
  <c r="P616" i="14" s="1"/>
  <c r="S620" i="14"/>
  <c r="F620" i="14"/>
  <c r="P620" i="14" s="1"/>
  <c r="S624" i="14"/>
  <c r="F624" i="14"/>
  <c r="P624" i="14" s="1"/>
  <c r="S628" i="14"/>
  <c r="F628" i="14"/>
  <c r="P628" i="14" s="1"/>
  <c r="S632" i="14"/>
  <c r="F632" i="14"/>
  <c r="P632" i="14" s="1"/>
  <c r="S636" i="14"/>
  <c r="F636" i="14"/>
  <c r="P636" i="14" s="1"/>
  <c r="S640" i="14"/>
  <c r="F640" i="14"/>
  <c r="P640" i="14" s="1"/>
  <c r="S644" i="14"/>
  <c r="F644" i="14"/>
  <c r="P644" i="14" s="1"/>
  <c r="S648" i="14"/>
  <c r="F648" i="14"/>
  <c r="P648" i="14" s="1"/>
  <c r="S652" i="14"/>
  <c r="F652" i="14"/>
  <c r="P652" i="14" s="1"/>
  <c r="S656" i="14"/>
  <c r="F656" i="14"/>
  <c r="P656" i="14" s="1"/>
  <c r="S660" i="14"/>
  <c r="F660" i="14"/>
  <c r="P660" i="14" s="1"/>
  <c r="S664" i="14"/>
  <c r="F664" i="14"/>
  <c r="P664" i="14" s="1"/>
  <c r="S668" i="14"/>
  <c r="F668" i="14"/>
  <c r="P668" i="14" s="1"/>
  <c r="S672" i="14"/>
  <c r="F672" i="14"/>
  <c r="P672" i="14" s="1"/>
  <c r="S676" i="14"/>
  <c r="F676" i="14"/>
  <c r="P676" i="14" s="1"/>
  <c r="S680" i="14"/>
  <c r="F680" i="14"/>
  <c r="P680" i="14" s="1"/>
  <c r="S684" i="14"/>
  <c r="F684" i="14"/>
  <c r="P684" i="14" s="1"/>
  <c r="S688" i="14"/>
  <c r="F688" i="14"/>
  <c r="P688" i="14" s="1"/>
  <c r="S692" i="14"/>
  <c r="F692" i="14"/>
  <c r="P692" i="14" s="1"/>
  <c r="S696" i="14"/>
  <c r="F696" i="14"/>
  <c r="P696" i="14" s="1"/>
  <c r="S700" i="14"/>
  <c r="F700" i="14"/>
  <c r="P700" i="14" s="1"/>
  <c r="S704" i="14"/>
  <c r="F704" i="14"/>
  <c r="P704" i="14" s="1"/>
  <c r="S728" i="14"/>
  <c r="F728" i="14"/>
  <c r="P728" i="14" s="1"/>
  <c r="S732" i="14"/>
  <c r="F732" i="14"/>
  <c r="P732" i="14" s="1"/>
  <c r="S736" i="14"/>
  <c r="F736" i="14"/>
  <c r="P736" i="14" s="1"/>
  <c r="L9" i="12"/>
  <c r="P7" i="12"/>
  <c r="M17" i="12"/>
  <c r="P5" i="12"/>
  <c r="M5" i="12"/>
  <c r="P6" i="12"/>
  <c r="M9" i="12"/>
  <c r="Q5" i="12"/>
  <c r="M14" i="12"/>
  <c r="L17" i="12"/>
  <c r="Q6" i="12"/>
  <c r="S708" i="14"/>
  <c r="S712" i="14"/>
  <c r="S716" i="14"/>
  <c r="S720" i="14"/>
  <c r="S724" i="14"/>
  <c r="S737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T116" i="14" s="1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162" i="14"/>
  <c r="S166" i="14"/>
  <c r="S170" i="14"/>
  <c r="S174" i="14"/>
  <c r="S178" i="14"/>
  <c r="S182" i="14"/>
  <c r="S186" i="14"/>
  <c r="S190" i="14"/>
  <c r="S194" i="14"/>
  <c r="S198" i="14"/>
  <c r="S202" i="14"/>
  <c r="S206" i="14"/>
  <c r="S210" i="14"/>
  <c r="S214" i="14"/>
  <c r="S218" i="14"/>
  <c r="S222" i="14"/>
  <c r="S226" i="14"/>
  <c r="S230" i="14"/>
  <c r="S234" i="14"/>
  <c r="S238" i="14"/>
  <c r="S242" i="14"/>
  <c r="S246" i="14"/>
  <c r="S250" i="14"/>
  <c r="S254" i="14"/>
  <c r="S258" i="14"/>
  <c r="S262" i="14"/>
  <c r="S266" i="14"/>
  <c r="S270" i="14"/>
  <c r="S274" i="14"/>
  <c r="S278" i="14"/>
  <c r="S282" i="14"/>
  <c r="S286" i="14"/>
  <c r="S290" i="14"/>
  <c r="S294" i="14"/>
  <c r="S298" i="14"/>
  <c r="S302" i="14"/>
  <c r="S306" i="14"/>
  <c r="S310" i="14"/>
  <c r="S314" i="14"/>
  <c r="S318" i="14"/>
  <c r="S322" i="14"/>
  <c r="S326" i="14"/>
  <c r="S330" i="14"/>
  <c r="S334" i="14"/>
  <c r="S338" i="14"/>
  <c r="S342" i="14"/>
  <c r="S346" i="14"/>
  <c r="S350" i="14"/>
  <c r="S354" i="14"/>
  <c r="S358" i="14"/>
  <c r="S362" i="14"/>
  <c r="S366" i="14"/>
  <c r="S370" i="14"/>
  <c r="S374" i="14"/>
  <c r="S378" i="14"/>
  <c r="S382" i="14"/>
  <c r="S386" i="14"/>
  <c r="S390" i="14"/>
  <c r="S394" i="14"/>
  <c r="S398" i="14"/>
  <c r="S402" i="14"/>
  <c r="S406" i="14"/>
  <c r="S410" i="14"/>
  <c r="S414" i="14"/>
  <c r="S418" i="14"/>
  <c r="S422" i="14"/>
  <c r="S426" i="14"/>
  <c r="S430" i="14"/>
  <c r="S434" i="14"/>
  <c r="S438" i="14"/>
  <c r="S442" i="14"/>
  <c r="S446" i="14"/>
  <c r="S450" i="14"/>
  <c r="S454" i="14"/>
  <c r="S458" i="14"/>
  <c r="S462" i="14"/>
  <c r="S466" i="14"/>
  <c r="S470" i="14"/>
  <c r="S474" i="14"/>
  <c r="S478" i="14"/>
  <c r="S482" i="14"/>
  <c r="S486" i="14"/>
  <c r="S490" i="14"/>
  <c r="S494" i="14"/>
  <c r="S498" i="14"/>
  <c r="S502" i="14"/>
  <c r="S506" i="14"/>
  <c r="S510" i="14"/>
  <c r="S514" i="14"/>
  <c r="S518" i="14"/>
  <c r="S522" i="14"/>
  <c r="T528" i="14" s="1"/>
  <c r="S526" i="14"/>
  <c r="S530" i="14"/>
  <c r="S534" i="14"/>
  <c r="S538" i="14"/>
  <c r="S542" i="14"/>
  <c r="S546" i="14"/>
  <c r="S550" i="14"/>
  <c r="S554" i="14"/>
  <c r="T560" i="14" s="1"/>
  <c r="S558" i="14"/>
  <c r="S562" i="14"/>
  <c r="S566" i="14"/>
  <c r="S570" i="14"/>
  <c r="S574" i="14"/>
  <c r="S578" i="14"/>
  <c r="S582" i="14"/>
  <c r="S586" i="14"/>
  <c r="T592" i="14" s="1"/>
  <c r="S590" i="14"/>
  <c r="S594" i="14"/>
  <c r="S598" i="14"/>
  <c r="S602" i="14"/>
  <c r="S606" i="14"/>
  <c r="S610" i="14"/>
  <c r="S614" i="14"/>
  <c r="S618" i="14"/>
  <c r="T624" i="14" s="1"/>
  <c r="S622" i="14"/>
  <c r="S626" i="14"/>
  <c r="S630" i="14"/>
  <c r="S634" i="14"/>
  <c r="S638" i="14"/>
  <c r="S642" i="14"/>
  <c r="S646" i="14"/>
  <c r="S650" i="14"/>
  <c r="T656" i="14" s="1"/>
  <c r="S654" i="14"/>
  <c r="S658" i="14"/>
  <c r="S662" i="14"/>
  <c r="S666" i="14"/>
  <c r="S670" i="14"/>
  <c r="S674" i="14"/>
  <c r="S678" i="14"/>
  <c r="S682" i="14"/>
  <c r="T688" i="14" s="1"/>
  <c r="S686" i="14"/>
  <c r="S690" i="14"/>
  <c r="S694" i="14"/>
  <c r="S698" i="14"/>
  <c r="S702" i="14"/>
  <c r="S706" i="14"/>
  <c r="S710" i="14"/>
  <c r="S714" i="14"/>
  <c r="T720" i="14" s="1"/>
  <c r="S718" i="14"/>
  <c r="S722" i="14"/>
  <c r="S726" i="14"/>
  <c r="S730" i="14"/>
  <c r="S734" i="14"/>
  <c r="S738" i="14"/>
  <c r="R775" i="11"/>
  <c r="R774" i="11"/>
  <c r="R773" i="11"/>
  <c r="R772" i="11"/>
  <c r="R771" i="11"/>
  <c r="R770" i="11"/>
  <c r="R769" i="11"/>
  <c r="R768" i="11"/>
  <c r="R767" i="11"/>
  <c r="R766" i="11"/>
  <c r="R765" i="11"/>
  <c r="R764" i="11"/>
  <c r="S763" i="11"/>
  <c r="R763" i="11"/>
  <c r="S762" i="11"/>
  <c r="R762" i="11"/>
  <c r="S761" i="11"/>
  <c r="R761" i="11"/>
  <c r="S760" i="11"/>
  <c r="R760" i="11"/>
  <c r="S759" i="11"/>
  <c r="R759" i="11"/>
  <c r="S758" i="11"/>
  <c r="R758" i="11"/>
  <c r="S757" i="11"/>
  <c r="R757" i="11"/>
  <c r="S756" i="11"/>
  <c r="R756" i="11"/>
  <c r="S755" i="11"/>
  <c r="R755" i="11"/>
  <c r="S754" i="11"/>
  <c r="R754" i="11"/>
  <c r="S753" i="11"/>
  <c r="R753" i="11"/>
  <c r="S752" i="11"/>
  <c r="R752" i="11"/>
  <c r="S751" i="11"/>
  <c r="R751" i="11"/>
  <c r="S750" i="11"/>
  <c r="R750" i="11"/>
  <c r="S749" i="11"/>
  <c r="R749" i="11"/>
  <c r="S748" i="11"/>
  <c r="R748" i="11"/>
  <c r="S747" i="11"/>
  <c r="R747" i="11"/>
  <c r="S746" i="11"/>
  <c r="R746" i="11"/>
  <c r="S745" i="11"/>
  <c r="R745" i="11"/>
  <c r="S744" i="11"/>
  <c r="R744" i="11"/>
  <c r="S743" i="11"/>
  <c r="R743" i="11"/>
  <c r="S742" i="11"/>
  <c r="R742" i="11"/>
  <c r="S741" i="11"/>
  <c r="R741" i="11"/>
  <c r="S740" i="11"/>
  <c r="R740" i="11"/>
  <c r="T739" i="11"/>
  <c r="S739" i="11"/>
  <c r="R739" i="11"/>
  <c r="T738" i="11"/>
  <c r="S738" i="11"/>
  <c r="R738" i="11"/>
  <c r="T737" i="11"/>
  <c r="S737" i="11"/>
  <c r="R737" i="11"/>
  <c r="T736" i="11"/>
  <c r="S736" i="11"/>
  <c r="R736" i="11"/>
  <c r="T735" i="11"/>
  <c r="S735" i="11"/>
  <c r="R735" i="11"/>
  <c r="T734" i="11"/>
  <c r="S734" i="11"/>
  <c r="R734" i="11"/>
  <c r="T733" i="11"/>
  <c r="S733" i="11"/>
  <c r="R733" i="11"/>
  <c r="T732" i="11"/>
  <c r="S732" i="11"/>
  <c r="R732" i="11"/>
  <c r="T731" i="11"/>
  <c r="S731" i="11"/>
  <c r="R731" i="11"/>
  <c r="T730" i="11"/>
  <c r="S730" i="11"/>
  <c r="R730" i="11"/>
  <c r="T729" i="11"/>
  <c r="S729" i="11"/>
  <c r="R729" i="11"/>
  <c r="T728" i="11"/>
  <c r="S728" i="11"/>
  <c r="R728" i="11"/>
  <c r="T727" i="11"/>
  <c r="S727" i="11"/>
  <c r="R727" i="11"/>
  <c r="T726" i="11"/>
  <c r="S726" i="11"/>
  <c r="R726" i="11"/>
  <c r="T725" i="11"/>
  <c r="S725" i="11"/>
  <c r="R725" i="11"/>
  <c r="T724" i="11"/>
  <c r="S724" i="11"/>
  <c r="R724" i="11"/>
  <c r="T723" i="11"/>
  <c r="S723" i="11"/>
  <c r="R723" i="11"/>
  <c r="T722" i="11"/>
  <c r="S722" i="11"/>
  <c r="R722" i="11"/>
  <c r="T721" i="11"/>
  <c r="S721" i="11"/>
  <c r="R721" i="11"/>
  <c r="T720" i="11"/>
  <c r="S720" i="11"/>
  <c r="R720" i="11"/>
  <c r="T719" i="11"/>
  <c r="S719" i="11"/>
  <c r="R719" i="11"/>
  <c r="T718" i="11"/>
  <c r="S718" i="11"/>
  <c r="R718" i="11"/>
  <c r="T717" i="11"/>
  <c r="S717" i="11"/>
  <c r="R717" i="11"/>
  <c r="T716" i="11"/>
  <c r="S716" i="11"/>
  <c r="R716" i="11"/>
  <c r="U715" i="11"/>
  <c r="T715" i="11"/>
  <c r="S715" i="11"/>
  <c r="R715" i="11"/>
  <c r="U714" i="11"/>
  <c r="T714" i="11"/>
  <c r="S714" i="11"/>
  <c r="R714" i="11"/>
  <c r="U713" i="11"/>
  <c r="T713" i="11"/>
  <c r="S713" i="11"/>
  <c r="R713" i="11"/>
  <c r="U712" i="11"/>
  <c r="T712" i="11"/>
  <c r="S712" i="11"/>
  <c r="R712" i="11"/>
  <c r="U711" i="11"/>
  <c r="T711" i="11"/>
  <c r="S711" i="11"/>
  <c r="R711" i="11"/>
  <c r="U710" i="11"/>
  <c r="T710" i="11"/>
  <c r="S710" i="11"/>
  <c r="R710" i="11"/>
  <c r="U709" i="11"/>
  <c r="T709" i="11"/>
  <c r="S709" i="11"/>
  <c r="R709" i="11"/>
  <c r="U708" i="11"/>
  <c r="T708" i="11"/>
  <c r="S708" i="11"/>
  <c r="R708" i="11"/>
  <c r="U707" i="11"/>
  <c r="T707" i="11"/>
  <c r="S707" i="11"/>
  <c r="R707" i="11"/>
  <c r="U706" i="11"/>
  <c r="T706" i="11"/>
  <c r="S706" i="11"/>
  <c r="R706" i="11"/>
  <c r="U705" i="11"/>
  <c r="T705" i="11"/>
  <c r="S705" i="11"/>
  <c r="R705" i="11"/>
  <c r="U704" i="11"/>
  <c r="T704" i="11"/>
  <c r="S704" i="11"/>
  <c r="R704" i="11"/>
  <c r="U703" i="11"/>
  <c r="T703" i="11"/>
  <c r="S703" i="11"/>
  <c r="R703" i="11"/>
  <c r="U702" i="11"/>
  <c r="T702" i="11"/>
  <c r="S702" i="11"/>
  <c r="R702" i="11"/>
  <c r="U701" i="11"/>
  <c r="T701" i="11"/>
  <c r="S701" i="11"/>
  <c r="R701" i="11"/>
  <c r="U700" i="11"/>
  <c r="T700" i="11"/>
  <c r="S700" i="11"/>
  <c r="R700" i="11"/>
  <c r="U699" i="11"/>
  <c r="T699" i="11"/>
  <c r="S699" i="11"/>
  <c r="R699" i="11"/>
  <c r="U698" i="11"/>
  <c r="T698" i="11"/>
  <c r="S698" i="11"/>
  <c r="R698" i="11"/>
  <c r="U697" i="11"/>
  <c r="T697" i="11"/>
  <c r="S697" i="11"/>
  <c r="R697" i="11"/>
  <c r="U696" i="11"/>
  <c r="T696" i="11"/>
  <c r="S696" i="11"/>
  <c r="R696" i="11"/>
  <c r="U695" i="11"/>
  <c r="T695" i="11"/>
  <c r="S695" i="11"/>
  <c r="R695" i="11"/>
  <c r="U694" i="11"/>
  <c r="T694" i="11"/>
  <c r="S694" i="11"/>
  <c r="R694" i="11"/>
  <c r="U693" i="11"/>
  <c r="T693" i="11"/>
  <c r="S693" i="11"/>
  <c r="R693" i="11"/>
  <c r="U692" i="11"/>
  <c r="T692" i="11"/>
  <c r="S692" i="11"/>
  <c r="R692" i="11"/>
  <c r="U691" i="11"/>
  <c r="T691" i="11"/>
  <c r="S691" i="11"/>
  <c r="R691" i="11"/>
  <c r="U690" i="11"/>
  <c r="T690" i="11"/>
  <c r="S690" i="11"/>
  <c r="R690" i="11"/>
  <c r="U689" i="11"/>
  <c r="T689" i="11"/>
  <c r="S689" i="11"/>
  <c r="R689" i="11"/>
  <c r="U688" i="11"/>
  <c r="T688" i="11"/>
  <c r="S688" i="11"/>
  <c r="R688" i="11"/>
  <c r="U687" i="11"/>
  <c r="T687" i="11"/>
  <c r="S687" i="11"/>
  <c r="R687" i="11"/>
  <c r="U686" i="11"/>
  <c r="T686" i="11"/>
  <c r="S686" i="11"/>
  <c r="R686" i="11"/>
  <c r="U685" i="11"/>
  <c r="T685" i="11"/>
  <c r="S685" i="11"/>
  <c r="R685" i="11"/>
  <c r="U684" i="11"/>
  <c r="T684" i="11"/>
  <c r="S684" i="11"/>
  <c r="R684" i="11"/>
  <c r="U683" i="11"/>
  <c r="T683" i="11"/>
  <c r="S683" i="11"/>
  <c r="R683" i="11"/>
  <c r="U682" i="11"/>
  <c r="T682" i="11"/>
  <c r="S682" i="11"/>
  <c r="R682" i="11"/>
  <c r="U681" i="11"/>
  <c r="T681" i="11"/>
  <c r="S681" i="11"/>
  <c r="R681" i="11"/>
  <c r="U680" i="11"/>
  <c r="T680" i="11"/>
  <c r="S680" i="11"/>
  <c r="R680" i="11"/>
  <c r="U679" i="11"/>
  <c r="T679" i="11"/>
  <c r="S679" i="11"/>
  <c r="R679" i="11"/>
  <c r="U678" i="11"/>
  <c r="T678" i="11"/>
  <c r="S678" i="11"/>
  <c r="R678" i="11"/>
  <c r="U677" i="11"/>
  <c r="T677" i="11"/>
  <c r="S677" i="11"/>
  <c r="R677" i="11"/>
  <c r="U676" i="11"/>
  <c r="T676" i="11"/>
  <c r="S676" i="11"/>
  <c r="R676" i="11"/>
  <c r="U675" i="11"/>
  <c r="T675" i="11"/>
  <c r="S675" i="11"/>
  <c r="R675" i="11"/>
  <c r="U674" i="11"/>
  <c r="T674" i="11"/>
  <c r="S674" i="11"/>
  <c r="R674" i="11"/>
  <c r="U673" i="11"/>
  <c r="T673" i="11"/>
  <c r="S673" i="11"/>
  <c r="R673" i="11"/>
  <c r="U672" i="11"/>
  <c r="T672" i="11"/>
  <c r="S672" i="11"/>
  <c r="R672" i="11"/>
  <c r="U671" i="11"/>
  <c r="T671" i="11"/>
  <c r="S671" i="11"/>
  <c r="R671" i="11"/>
  <c r="U670" i="11"/>
  <c r="T670" i="11"/>
  <c r="S670" i="11"/>
  <c r="R670" i="11"/>
  <c r="U669" i="11"/>
  <c r="T669" i="11"/>
  <c r="S669" i="11"/>
  <c r="R669" i="11"/>
  <c r="U668" i="11"/>
  <c r="T668" i="11"/>
  <c r="S668" i="11"/>
  <c r="R668" i="11"/>
  <c r="U667" i="11"/>
  <c r="T667" i="11"/>
  <c r="S667" i="11"/>
  <c r="R667" i="11"/>
  <c r="U666" i="11"/>
  <c r="T666" i="11"/>
  <c r="S666" i="11"/>
  <c r="R666" i="11"/>
  <c r="U665" i="11"/>
  <c r="T665" i="11"/>
  <c r="S665" i="11"/>
  <c r="R665" i="11"/>
  <c r="U664" i="11"/>
  <c r="T664" i="11"/>
  <c r="S664" i="11"/>
  <c r="R664" i="11"/>
  <c r="U663" i="11"/>
  <c r="T663" i="11"/>
  <c r="S663" i="11"/>
  <c r="R663" i="11"/>
  <c r="U662" i="11"/>
  <c r="T662" i="11"/>
  <c r="S662" i="11"/>
  <c r="R662" i="11"/>
  <c r="U661" i="11"/>
  <c r="T661" i="11"/>
  <c r="S661" i="11"/>
  <c r="R661" i="11"/>
  <c r="U660" i="11"/>
  <c r="T660" i="11"/>
  <c r="S660" i="11"/>
  <c r="R660" i="11"/>
  <c r="U659" i="11"/>
  <c r="T659" i="11"/>
  <c r="S659" i="11"/>
  <c r="R659" i="11"/>
  <c r="U658" i="11"/>
  <c r="T658" i="11"/>
  <c r="S658" i="11"/>
  <c r="R658" i="11"/>
  <c r="U657" i="11"/>
  <c r="T657" i="11"/>
  <c r="S657" i="11"/>
  <c r="R657" i="11"/>
  <c r="U656" i="11"/>
  <c r="T656" i="11"/>
  <c r="S656" i="11"/>
  <c r="R656" i="11"/>
  <c r="U655" i="11"/>
  <c r="T655" i="11"/>
  <c r="S655" i="11"/>
  <c r="R655" i="11"/>
  <c r="U654" i="11"/>
  <c r="T654" i="11"/>
  <c r="S654" i="11"/>
  <c r="R654" i="11"/>
  <c r="U653" i="11"/>
  <c r="T653" i="11"/>
  <c r="S653" i="11"/>
  <c r="R653" i="11"/>
  <c r="U652" i="11"/>
  <c r="T652" i="11"/>
  <c r="S652" i="11"/>
  <c r="R652" i="11"/>
  <c r="U651" i="11"/>
  <c r="T651" i="11"/>
  <c r="S651" i="11"/>
  <c r="R651" i="11"/>
  <c r="U650" i="11"/>
  <c r="T650" i="11"/>
  <c r="S650" i="11"/>
  <c r="R650" i="11"/>
  <c r="U649" i="11"/>
  <c r="T649" i="11"/>
  <c r="S649" i="11"/>
  <c r="R649" i="11"/>
  <c r="U648" i="11"/>
  <c r="T648" i="11"/>
  <c r="S648" i="11"/>
  <c r="R648" i="11"/>
  <c r="U647" i="11"/>
  <c r="T647" i="11"/>
  <c r="S647" i="11"/>
  <c r="R647" i="11"/>
  <c r="U646" i="11"/>
  <c r="T646" i="11"/>
  <c r="S646" i="11"/>
  <c r="R646" i="11"/>
  <c r="U645" i="11"/>
  <c r="T645" i="11"/>
  <c r="S645" i="11"/>
  <c r="R645" i="11"/>
  <c r="U644" i="11"/>
  <c r="T644" i="11"/>
  <c r="S644" i="11"/>
  <c r="R644" i="11"/>
  <c r="U643" i="11"/>
  <c r="T643" i="11"/>
  <c r="S643" i="11"/>
  <c r="R643" i="11"/>
  <c r="U642" i="11"/>
  <c r="T642" i="11"/>
  <c r="S642" i="11"/>
  <c r="R642" i="11"/>
  <c r="U641" i="11"/>
  <c r="T641" i="11"/>
  <c r="S641" i="11"/>
  <c r="R641" i="11"/>
  <c r="U640" i="11"/>
  <c r="T640" i="11"/>
  <c r="S640" i="11"/>
  <c r="R640" i="11"/>
  <c r="U639" i="11"/>
  <c r="T639" i="11"/>
  <c r="S639" i="11"/>
  <c r="R639" i="11"/>
  <c r="U638" i="11"/>
  <c r="T638" i="11"/>
  <c r="S638" i="11"/>
  <c r="R638" i="11"/>
  <c r="U637" i="11"/>
  <c r="T637" i="11"/>
  <c r="S637" i="11"/>
  <c r="R637" i="11"/>
  <c r="U636" i="11"/>
  <c r="T636" i="11"/>
  <c r="S636" i="11"/>
  <c r="R636" i="11"/>
  <c r="U635" i="11"/>
  <c r="T635" i="11"/>
  <c r="S635" i="11"/>
  <c r="R635" i="11"/>
  <c r="U634" i="11"/>
  <c r="T634" i="11"/>
  <c r="S634" i="11"/>
  <c r="R634" i="11"/>
  <c r="U633" i="11"/>
  <c r="T633" i="11"/>
  <c r="S633" i="11"/>
  <c r="R633" i="11"/>
  <c r="U632" i="11"/>
  <c r="T632" i="11"/>
  <c r="S632" i="11"/>
  <c r="R632" i="11"/>
  <c r="U631" i="11"/>
  <c r="T631" i="11"/>
  <c r="S631" i="11"/>
  <c r="R631" i="11"/>
  <c r="U630" i="11"/>
  <c r="T630" i="11"/>
  <c r="S630" i="11"/>
  <c r="R630" i="11"/>
  <c r="U629" i="11"/>
  <c r="T629" i="11"/>
  <c r="S629" i="11"/>
  <c r="R629" i="11"/>
  <c r="U628" i="11"/>
  <c r="T628" i="11"/>
  <c r="S628" i="11"/>
  <c r="R628" i="11"/>
  <c r="U627" i="11"/>
  <c r="T627" i="11"/>
  <c r="S627" i="11"/>
  <c r="R627" i="11"/>
  <c r="U626" i="11"/>
  <c r="T626" i="11"/>
  <c r="S626" i="11"/>
  <c r="R626" i="11"/>
  <c r="U625" i="11"/>
  <c r="T625" i="11"/>
  <c r="S625" i="11"/>
  <c r="R625" i="11"/>
  <c r="U624" i="11"/>
  <c r="T624" i="11"/>
  <c r="S624" i="11"/>
  <c r="R624" i="11"/>
  <c r="U623" i="11"/>
  <c r="T623" i="11"/>
  <c r="S623" i="11"/>
  <c r="R623" i="11"/>
  <c r="U622" i="11"/>
  <c r="T622" i="11"/>
  <c r="S622" i="11"/>
  <c r="R622" i="11"/>
  <c r="U621" i="11"/>
  <c r="T621" i="11"/>
  <c r="S621" i="11"/>
  <c r="R621" i="11"/>
  <c r="U620" i="11"/>
  <c r="T620" i="11"/>
  <c r="S620" i="11"/>
  <c r="R620" i="11"/>
  <c r="U619" i="11"/>
  <c r="T619" i="11"/>
  <c r="S619" i="11"/>
  <c r="R619" i="11"/>
  <c r="U618" i="11"/>
  <c r="T618" i="11"/>
  <c r="S618" i="11"/>
  <c r="R618" i="11"/>
  <c r="U617" i="11"/>
  <c r="T617" i="11"/>
  <c r="S617" i="11"/>
  <c r="R617" i="11"/>
  <c r="U616" i="11"/>
  <c r="T616" i="11"/>
  <c r="S616" i="11"/>
  <c r="R616" i="11"/>
  <c r="U615" i="11"/>
  <c r="T615" i="11"/>
  <c r="S615" i="11"/>
  <c r="R615" i="11"/>
  <c r="U614" i="11"/>
  <c r="T614" i="11"/>
  <c r="S614" i="11"/>
  <c r="R614" i="11"/>
  <c r="U613" i="11"/>
  <c r="T613" i="11"/>
  <c r="S613" i="11"/>
  <c r="R613" i="11"/>
  <c r="U612" i="11"/>
  <c r="T612" i="11"/>
  <c r="S612" i="11"/>
  <c r="R612" i="11"/>
  <c r="U611" i="11"/>
  <c r="T611" i="11"/>
  <c r="S611" i="11"/>
  <c r="R611" i="11"/>
  <c r="U610" i="11"/>
  <c r="T610" i="11"/>
  <c r="S610" i="11"/>
  <c r="R610" i="11"/>
  <c r="U609" i="11"/>
  <c r="T609" i="11"/>
  <c r="S609" i="11"/>
  <c r="R609" i="11"/>
  <c r="U608" i="11"/>
  <c r="T608" i="11"/>
  <c r="S608" i="11"/>
  <c r="R608" i="11"/>
  <c r="U607" i="11"/>
  <c r="T607" i="11"/>
  <c r="S607" i="11"/>
  <c r="R607" i="11"/>
  <c r="U606" i="11"/>
  <c r="T606" i="11"/>
  <c r="S606" i="11"/>
  <c r="R606" i="11"/>
  <c r="U605" i="11"/>
  <c r="T605" i="11"/>
  <c r="S605" i="11"/>
  <c r="R605" i="11"/>
  <c r="U604" i="11"/>
  <c r="T604" i="11"/>
  <c r="S604" i="11"/>
  <c r="R604" i="11"/>
  <c r="U603" i="11"/>
  <c r="T603" i="11"/>
  <c r="S603" i="11"/>
  <c r="R603" i="11"/>
  <c r="U602" i="11"/>
  <c r="T602" i="11"/>
  <c r="S602" i="11"/>
  <c r="R602" i="11"/>
  <c r="U601" i="11"/>
  <c r="T601" i="11"/>
  <c r="S601" i="11"/>
  <c r="R601" i="11"/>
  <c r="U600" i="11"/>
  <c r="T600" i="11"/>
  <c r="S600" i="11"/>
  <c r="R600" i="11"/>
  <c r="U599" i="11"/>
  <c r="T599" i="11"/>
  <c r="S599" i="11"/>
  <c r="R599" i="11"/>
  <c r="U598" i="11"/>
  <c r="T598" i="11"/>
  <c r="S598" i="11"/>
  <c r="R598" i="11"/>
  <c r="U597" i="11"/>
  <c r="T597" i="11"/>
  <c r="S597" i="11"/>
  <c r="R597" i="11"/>
  <c r="U596" i="11"/>
  <c r="T596" i="11"/>
  <c r="S596" i="11"/>
  <c r="R596" i="11"/>
  <c r="U595" i="11"/>
  <c r="T595" i="11"/>
  <c r="S595" i="11"/>
  <c r="R595" i="11"/>
  <c r="U594" i="11"/>
  <c r="T594" i="11"/>
  <c r="S594" i="11"/>
  <c r="R594" i="11"/>
  <c r="U593" i="11"/>
  <c r="T593" i="11"/>
  <c r="S593" i="11"/>
  <c r="R593" i="11"/>
  <c r="U592" i="11"/>
  <c r="T592" i="11"/>
  <c r="S592" i="11"/>
  <c r="R592" i="11"/>
  <c r="U591" i="11"/>
  <c r="T591" i="11"/>
  <c r="S591" i="11"/>
  <c r="R591" i="11"/>
  <c r="U590" i="11"/>
  <c r="T590" i="11"/>
  <c r="S590" i="11"/>
  <c r="R590" i="11"/>
  <c r="U589" i="11"/>
  <c r="T589" i="11"/>
  <c r="S589" i="11"/>
  <c r="R589" i="11"/>
  <c r="U588" i="11"/>
  <c r="T588" i="11"/>
  <c r="S588" i="11"/>
  <c r="R588" i="11"/>
  <c r="U587" i="11"/>
  <c r="T587" i="11"/>
  <c r="S587" i="11"/>
  <c r="R587" i="11"/>
  <c r="U586" i="11"/>
  <c r="T586" i="11"/>
  <c r="S586" i="11"/>
  <c r="R586" i="11"/>
  <c r="U585" i="11"/>
  <c r="T585" i="11"/>
  <c r="S585" i="11"/>
  <c r="R585" i="11"/>
  <c r="U584" i="11"/>
  <c r="T584" i="11"/>
  <c r="S584" i="11"/>
  <c r="R584" i="11"/>
  <c r="U583" i="11"/>
  <c r="T583" i="11"/>
  <c r="S583" i="11"/>
  <c r="R583" i="11"/>
  <c r="U582" i="11"/>
  <c r="T582" i="11"/>
  <c r="S582" i="11"/>
  <c r="R582" i="11"/>
  <c r="U581" i="11"/>
  <c r="T581" i="11"/>
  <c r="S581" i="11"/>
  <c r="R581" i="11"/>
  <c r="U580" i="11"/>
  <c r="T580" i="11"/>
  <c r="S580" i="11"/>
  <c r="R580" i="11"/>
  <c r="U579" i="11"/>
  <c r="T579" i="11"/>
  <c r="S579" i="11"/>
  <c r="R579" i="11"/>
  <c r="U578" i="11"/>
  <c r="T578" i="11"/>
  <c r="S578" i="11"/>
  <c r="R578" i="11"/>
  <c r="U577" i="11"/>
  <c r="T577" i="11"/>
  <c r="S577" i="11"/>
  <c r="R577" i="11"/>
  <c r="U576" i="11"/>
  <c r="T576" i="11"/>
  <c r="S576" i="11"/>
  <c r="R576" i="11"/>
  <c r="U575" i="11"/>
  <c r="T575" i="11"/>
  <c r="S575" i="11"/>
  <c r="R575" i="11"/>
  <c r="U574" i="11"/>
  <c r="T574" i="11"/>
  <c r="S574" i="11"/>
  <c r="R574" i="11"/>
  <c r="U573" i="11"/>
  <c r="T573" i="11"/>
  <c r="S573" i="11"/>
  <c r="R573" i="11"/>
  <c r="U572" i="11"/>
  <c r="T572" i="11"/>
  <c r="S572" i="11"/>
  <c r="R572" i="11"/>
  <c r="U571" i="11"/>
  <c r="T571" i="11"/>
  <c r="S571" i="11"/>
  <c r="R571" i="11"/>
  <c r="U570" i="11"/>
  <c r="T570" i="11"/>
  <c r="S570" i="11"/>
  <c r="R570" i="11"/>
  <c r="U569" i="11"/>
  <c r="T569" i="11"/>
  <c r="S569" i="11"/>
  <c r="R569" i="11"/>
  <c r="U568" i="11"/>
  <c r="T568" i="11"/>
  <c r="S568" i="11"/>
  <c r="R568" i="11"/>
  <c r="U567" i="11"/>
  <c r="T567" i="11"/>
  <c r="S567" i="11"/>
  <c r="R567" i="11"/>
  <c r="U566" i="11"/>
  <c r="T566" i="11"/>
  <c r="S566" i="11"/>
  <c r="R566" i="11"/>
  <c r="U565" i="11"/>
  <c r="T565" i="11"/>
  <c r="S565" i="11"/>
  <c r="R565" i="11"/>
  <c r="U564" i="11"/>
  <c r="T564" i="11"/>
  <c r="S564" i="11"/>
  <c r="R564" i="11"/>
  <c r="U563" i="11"/>
  <c r="T563" i="11"/>
  <c r="S563" i="11"/>
  <c r="R563" i="11"/>
  <c r="U562" i="11"/>
  <c r="T562" i="11"/>
  <c r="S562" i="11"/>
  <c r="R562" i="11"/>
  <c r="U561" i="11"/>
  <c r="T561" i="11"/>
  <c r="S561" i="11"/>
  <c r="R561" i="11"/>
  <c r="U560" i="11"/>
  <c r="T560" i="11"/>
  <c r="S560" i="11"/>
  <c r="R560" i="11"/>
  <c r="U559" i="11"/>
  <c r="T559" i="11"/>
  <c r="S559" i="11"/>
  <c r="R559" i="11"/>
  <c r="U558" i="11"/>
  <c r="T558" i="11"/>
  <c r="S558" i="11"/>
  <c r="R558" i="11"/>
  <c r="U557" i="11"/>
  <c r="T557" i="11"/>
  <c r="S557" i="11"/>
  <c r="R557" i="11"/>
  <c r="U556" i="11"/>
  <c r="T556" i="11"/>
  <c r="S556" i="11"/>
  <c r="R556" i="11"/>
  <c r="U555" i="11"/>
  <c r="T555" i="11"/>
  <c r="S555" i="11"/>
  <c r="R555" i="11"/>
  <c r="U554" i="11"/>
  <c r="T554" i="11"/>
  <c r="S554" i="11"/>
  <c r="R554" i="11"/>
  <c r="U553" i="11"/>
  <c r="T553" i="11"/>
  <c r="S553" i="11"/>
  <c r="R553" i="11"/>
  <c r="U552" i="11"/>
  <c r="T552" i="11"/>
  <c r="S552" i="11"/>
  <c r="R552" i="11"/>
  <c r="U551" i="11"/>
  <c r="T551" i="11"/>
  <c r="S551" i="11"/>
  <c r="R551" i="11"/>
  <c r="U550" i="11"/>
  <c r="T550" i="11"/>
  <c r="S550" i="11"/>
  <c r="R550" i="11"/>
  <c r="U549" i="11"/>
  <c r="T549" i="11"/>
  <c r="S549" i="11"/>
  <c r="R549" i="11"/>
  <c r="U548" i="11"/>
  <c r="T548" i="11"/>
  <c r="S548" i="11"/>
  <c r="R548" i="11"/>
  <c r="U547" i="11"/>
  <c r="T547" i="11"/>
  <c r="S547" i="11"/>
  <c r="R547" i="11"/>
  <c r="U546" i="11"/>
  <c r="T546" i="11"/>
  <c r="S546" i="11"/>
  <c r="R546" i="11"/>
  <c r="U545" i="11"/>
  <c r="T545" i="11"/>
  <c r="S545" i="11"/>
  <c r="R545" i="11"/>
  <c r="U544" i="11"/>
  <c r="T544" i="11"/>
  <c r="S544" i="11"/>
  <c r="R544" i="11"/>
  <c r="U543" i="11"/>
  <c r="T543" i="11"/>
  <c r="S543" i="11"/>
  <c r="R543" i="11"/>
  <c r="U542" i="11"/>
  <c r="T542" i="11"/>
  <c r="S542" i="11"/>
  <c r="R542" i="11"/>
  <c r="U541" i="11"/>
  <c r="T541" i="11"/>
  <c r="S541" i="11"/>
  <c r="R541" i="11"/>
  <c r="U540" i="11"/>
  <c r="T540" i="11"/>
  <c r="S540" i="11"/>
  <c r="R540" i="11"/>
  <c r="U539" i="11"/>
  <c r="T539" i="11"/>
  <c r="S539" i="11"/>
  <c r="R539" i="11"/>
  <c r="U538" i="11"/>
  <c r="T538" i="11"/>
  <c r="S538" i="11"/>
  <c r="R538" i="11"/>
  <c r="U537" i="11"/>
  <c r="T537" i="11"/>
  <c r="S537" i="11"/>
  <c r="R537" i="11"/>
  <c r="U536" i="11"/>
  <c r="T536" i="11"/>
  <c r="S536" i="11"/>
  <c r="R536" i="11"/>
  <c r="U535" i="11"/>
  <c r="T535" i="11"/>
  <c r="S535" i="11"/>
  <c r="R535" i="11"/>
  <c r="U534" i="11"/>
  <c r="T534" i="11"/>
  <c r="S534" i="11"/>
  <c r="R534" i="11"/>
  <c r="U533" i="11"/>
  <c r="T533" i="11"/>
  <c r="S533" i="11"/>
  <c r="R533" i="11"/>
  <c r="U532" i="11"/>
  <c r="T532" i="11"/>
  <c r="S532" i="11"/>
  <c r="R532" i="11"/>
  <c r="U531" i="11"/>
  <c r="T531" i="11"/>
  <c r="S531" i="11"/>
  <c r="R531" i="11"/>
  <c r="U530" i="11"/>
  <c r="T530" i="11"/>
  <c r="S530" i="11"/>
  <c r="R530" i="11"/>
  <c r="U529" i="11"/>
  <c r="T529" i="11"/>
  <c r="S529" i="11"/>
  <c r="R529" i="11"/>
  <c r="U528" i="11"/>
  <c r="T528" i="11"/>
  <c r="S528" i="11"/>
  <c r="R528" i="11"/>
  <c r="U527" i="11"/>
  <c r="T527" i="11"/>
  <c r="S527" i="11"/>
  <c r="R527" i="11"/>
  <c r="U526" i="11"/>
  <c r="T526" i="11"/>
  <c r="S526" i="11"/>
  <c r="R526" i="11"/>
  <c r="U525" i="11"/>
  <c r="T525" i="11"/>
  <c r="S525" i="11"/>
  <c r="R525" i="11"/>
  <c r="U524" i="11"/>
  <c r="T524" i="11"/>
  <c r="S524" i="11"/>
  <c r="R524" i="11"/>
  <c r="U523" i="11"/>
  <c r="T523" i="11"/>
  <c r="S523" i="11"/>
  <c r="R523" i="11"/>
  <c r="U522" i="11"/>
  <c r="T522" i="11"/>
  <c r="S522" i="11"/>
  <c r="R522" i="11"/>
  <c r="U521" i="11"/>
  <c r="T521" i="11"/>
  <c r="S521" i="11"/>
  <c r="R521" i="11"/>
  <c r="U520" i="11"/>
  <c r="T520" i="11"/>
  <c r="S520" i="11"/>
  <c r="R520" i="11"/>
  <c r="U519" i="11"/>
  <c r="T519" i="11"/>
  <c r="S519" i="11"/>
  <c r="R519" i="11"/>
  <c r="U518" i="11"/>
  <c r="T518" i="11"/>
  <c r="S518" i="11"/>
  <c r="R518" i="11"/>
  <c r="U517" i="11"/>
  <c r="T517" i="11"/>
  <c r="S517" i="11"/>
  <c r="R517" i="11"/>
  <c r="U516" i="11"/>
  <c r="T516" i="11"/>
  <c r="S516" i="11"/>
  <c r="R516" i="11"/>
  <c r="U515" i="11"/>
  <c r="T515" i="11"/>
  <c r="S515" i="11"/>
  <c r="R515" i="11"/>
  <c r="U514" i="11"/>
  <c r="T514" i="11"/>
  <c r="S514" i="11"/>
  <c r="R514" i="11"/>
  <c r="U513" i="11"/>
  <c r="T513" i="11"/>
  <c r="S513" i="11"/>
  <c r="R513" i="11"/>
  <c r="U512" i="11"/>
  <c r="T512" i="11"/>
  <c r="S512" i="11"/>
  <c r="R512" i="11"/>
  <c r="U511" i="11"/>
  <c r="T511" i="11"/>
  <c r="S511" i="11"/>
  <c r="R511" i="11"/>
  <c r="U510" i="11"/>
  <c r="T510" i="11"/>
  <c r="S510" i="11"/>
  <c r="R510" i="11"/>
  <c r="U509" i="11"/>
  <c r="T509" i="11"/>
  <c r="S509" i="11"/>
  <c r="R509" i="11"/>
  <c r="U508" i="11"/>
  <c r="T508" i="11"/>
  <c r="S508" i="11"/>
  <c r="R508" i="11"/>
  <c r="U507" i="11"/>
  <c r="T507" i="11"/>
  <c r="S507" i="11"/>
  <c r="R507" i="11"/>
  <c r="U506" i="11"/>
  <c r="T506" i="11"/>
  <c r="S506" i="11"/>
  <c r="R506" i="11"/>
  <c r="U505" i="11"/>
  <c r="T505" i="11"/>
  <c r="S505" i="11"/>
  <c r="R505" i="11"/>
  <c r="U504" i="11"/>
  <c r="T504" i="11"/>
  <c r="S504" i="11"/>
  <c r="R504" i="11"/>
  <c r="U503" i="11"/>
  <c r="T503" i="11"/>
  <c r="S503" i="11"/>
  <c r="R503" i="11"/>
  <c r="U502" i="11"/>
  <c r="T502" i="11"/>
  <c r="S502" i="11"/>
  <c r="R502" i="11"/>
  <c r="U501" i="11"/>
  <c r="T501" i="11"/>
  <c r="S501" i="11"/>
  <c r="R501" i="11"/>
  <c r="U500" i="11"/>
  <c r="T500" i="11"/>
  <c r="S500" i="11"/>
  <c r="R500" i="11"/>
  <c r="U499" i="11"/>
  <c r="T499" i="11"/>
  <c r="S499" i="11"/>
  <c r="R499" i="11"/>
  <c r="U498" i="11"/>
  <c r="T498" i="11"/>
  <c r="S498" i="11"/>
  <c r="R498" i="11"/>
  <c r="U497" i="11"/>
  <c r="T497" i="11"/>
  <c r="S497" i="11"/>
  <c r="R497" i="11"/>
  <c r="U496" i="11"/>
  <c r="T496" i="11"/>
  <c r="S496" i="11"/>
  <c r="R496" i="11"/>
  <c r="U495" i="11"/>
  <c r="T495" i="11"/>
  <c r="S495" i="11"/>
  <c r="R495" i="11"/>
  <c r="U494" i="11"/>
  <c r="T494" i="11"/>
  <c r="S494" i="11"/>
  <c r="R494" i="11"/>
  <c r="U493" i="11"/>
  <c r="T493" i="11"/>
  <c r="S493" i="11"/>
  <c r="R493" i="11"/>
  <c r="U492" i="11"/>
  <c r="T492" i="11"/>
  <c r="S492" i="11"/>
  <c r="R492" i="11"/>
  <c r="U491" i="11"/>
  <c r="T491" i="11"/>
  <c r="S491" i="11"/>
  <c r="R491" i="11"/>
  <c r="U490" i="11"/>
  <c r="T490" i="11"/>
  <c r="S490" i="11"/>
  <c r="R490" i="11"/>
  <c r="U489" i="11"/>
  <c r="T489" i="11"/>
  <c r="S489" i="11"/>
  <c r="R489" i="11"/>
  <c r="U488" i="11"/>
  <c r="T488" i="11"/>
  <c r="S488" i="11"/>
  <c r="R488" i="11"/>
  <c r="U487" i="11"/>
  <c r="T487" i="11"/>
  <c r="S487" i="11"/>
  <c r="R487" i="11"/>
  <c r="U486" i="11"/>
  <c r="T486" i="11"/>
  <c r="S486" i="11"/>
  <c r="R486" i="11"/>
  <c r="U485" i="11"/>
  <c r="T485" i="11"/>
  <c r="S485" i="11"/>
  <c r="R485" i="11"/>
  <c r="U484" i="11"/>
  <c r="T484" i="11"/>
  <c r="S484" i="11"/>
  <c r="R484" i="11"/>
  <c r="U483" i="11"/>
  <c r="T483" i="11"/>
  <c r="S483" i="11"/>
  <c r="R483" i="11"/>
  <c r="U482" i="11"/>
  <c r="T482" i="11"/>
  <c r="S482" i="11"/>
  <c r="R482" i="11"/>
  <c r="U481" i="11"/>
  <c r="T481" i="11"/>
  <c r="S481" i="11"/>
  <c r="R481" i="11"/>
  <c r="U480" i="11"/>
  <c r="T480" i="11"/>
  <c r="S480" i="11"/>
  <c r="R480" i="11"/>
  <c r="U479" i="11"/>
  <c r="T479" i="11"/>
  <c r="S479" i="11"/>
  <c r="R479" i="11"/>
  <c r="U478" i="11"/>
  <c r="T478" i="11"/>
  <c r="S478" i="11"/>
  <c r="R478" i="11"/>
  <c r="U477" i="11"/>
  <c r="T477" i="11"/>
  <c r="S477" i="11"/>
  <c r="R477" i="11"/>
  <c r="U476" i="11"/>
  <c r="T476" i="11"/>
  <c r="S476" i="11"/>
  <c r="R476" i="11"/>
  <c r="U475" i="11"/>
  <c r="T475" i="11"/>
  <c r="S475" i="11"/>
  <c r="R475" i="11"/>
  <c r="U474" i="11"/>
  <c r="T474" i="11"/>
  <c r="S474" i="11"/>
  <c r="R474" i="11"/>
  <c r="U473" i="11"/>
  <c r="T473" i="11"/>
  <c r="S473" i="11"/>
  <c r="R473" i="11"/>
  <c r="U472" i="11"/>
  <c r="T472" i="11"/>
  <c r="S472" i="11"/>
  <c r="R472" i="11"/>
  <c r="U471" i="11"/>
  <c r="T471" i="11"/>
  <c r="S471" i="11"/>
  <c r="R471" i="11"/>
  <c r="U470" i="11"/>
  <c r="T470" i="11"/>
  <c r="S470" i="11"/>
  <c r="R470" i="11"/>
  <c r="U469" i="11"/>
  <c r="T469" i="11"/>
  <c r="S469" i="11"/>
  <c r="R469" i="11"/>
  <c r="U468" i="11"/>
  <c r="T468" i="11"/>
  <c r="S468" i="11"/>
  <c r="R468" i="11"/>
  <c r="U467" i="11"/>
  <c r="T467" i="11"/>
  <c r="S467" i="11"/>
  <c r="R467" i="11"/>
  <c r="U466" i="11"/>
  <c r="T466" i="11"/>
  <c r="S466" i="11"/>
  <c r="R466" i="11"/>
  <c r="U465" i="11"/>
  <c r="T465" i="11"/>
  <c r="S465" i="11"/>
  <c r="R465" i="11"/>
  <c r="U464" i="11"/>
  <c r="T464" i="11"/>
  <c r="S464" i="11"/>
  <c r="R464" i="11"/>
  <c r="U463" i="11"/>
  <c r="T463" i="11"/>
  <c r="S463" i="11"/>
  <c r="R463" i="11"/>
  <c r="U462" i="11"/>
  <c r="T462" i="11"/>
  <c r="S462" i="11"/>
  <c r="R462" i="11"/>
  <c r="U461" i="11"/>
  <c r="T461" i="11"/>
  <c r="S461" i="11"/>
  <c r="R461" i="11"/>
  <c r="U460" i="11"/>
  <c r="T460" i="11"/>
  <c r="S460" i="11"/>
  <c r="R460" i="11"/>
  <c r="U459" i="11"/>
  <c r="T459" i="11"/>
  <c r="S459" i="11"/>
  <c r="R459" i="11"/>
  <c r="U458" i="11"/>
  <c r="T458" i="11"/>
  <c r="S458" i="11"/>
  <c r="R458" i="11"/>
  <c r="U457" i="11"/>
  <c r="T457" i="11"/>
  <c r="S457" i="11"/>
  <c r="R457" i="11"/>
  <c r="U456" i="11"/>
  <c r="T456" i="11"/>
  <c r="S456" i="11"/>
  <c r="R456" i="11"/>
  <c r="U455" i="11"/>
  <c r="T455" i="11"/>
  <c r="S455" i="11"/>
  <c r="R455" i="11"/>
  <c r="U454" i="11"/>
  <c r="T454" i="11"/>
  <c r="S454" i="11"/>
  <c r="R454" i="11"/>
  <c r="U453" i="11"/>
  <c r="T453" i="11"/>
  <c r="S453" i="11"/>
  <c r="R453" i="11"/>
  <c r="U452" i="11"/>
  <c r="T452" i="11"/>
  <c r="S452" i="11"/>
  <c r="R452" i="11"/>
  <c r="U451" i="11"/>
  <c r="T451" i="11"/>
  <c r="S451" i="11"/>
  <c r="R451" i="11"/>
  <c r="U450" i="11"/>
  <c r="T450" i="11"/>
  <c r="S450" i="11"/>
  <c r="R450" i="11"/>
  <c r="U449" i="11"/>
  <c r="T449" i="11"/>
  <c r="S449" i="11"/>
  <c r="R449" i="11"/>
  <c r="U448" i="11"/>
  <c r="T448" i="11"/>
  <c r="S448" i="11"/>
  <c r="R448" i="11"/>
  <c r="U447" i="11"/>
  <c r="T447" i="11"/>
  <c r="S447" i="11"/>
  <c r="R447" i="11"/>
  <c r="U446" i="11"/>
  <c r="T446" i="11"/>
  <c r="S446" i="11"/>
  <c r="R446" i="11"/>
  <c r="U445" i="11"/>
  <c r="T445" i="11"/>
  <c r="S445" i="11"/>
  <c r="R445" i="11"/>
  <c r="U444" i="11"/>
  <c r="T444" i="11"/>
  <c r="S444" i="11"/>
  <c r="R444" i="11"/>
  <c r="U443" i="11"/>
  <c r="T443" i="11"/>
  <c r="S443" i="11"/>
  <c r="R443" i="11"/>
  <c r="U442" i="11"/>
  <c r="T442" i="11"/>
  <c r="S442" i="11"/>
  <c r="R442" i="11"/>
  <c r="U441" i="11"/>
  <c r="T441" i="11"/>
  <c r="S441" i="11"/>
  <c r="R441" i="11"/>
  <c r="U440" i="11"/>
  <c r="T440" i="11"/>
  <c r="S440" i="11"/>
  <c r="R440" i="11"/>
  <c r="U439" i="11"/>
  <c r="T439" i="11"/>
  <c r="S439" i="11"/>
  <c r="R439" i="11"/>
  <c r="U438" i="11"/>
  <c r="T438" i="11"/>
  <c r="S438" i="11"/>
  <c r="R438" i="11"/>
  <c r="U437" i="11"/>
  <c r="T437" i="11"/>
  <c r="S437" i="11"/>
  <c r="R437" i="11"/>
  <c r="U436" i="11"/>
  <c r="T436" i="11"/>
  <c r="S436" i="11"/>
  <c r="R436" i="11"/>
  <c r="U435" i="11"/>
  <c r="T435" i="11"/>
  <c r="S435" i="11"/>
  <c r="R435" i="11"/>
  <c r="U434" i="11"/>
  <c r="T434" i="11"/>
  <c r="S434" i="11"/>
  <c r="R434" i="11"/>
  <c r="U433" i="11"/>
  <c r="T433" i="11"/>
  <c r="S433" i="11"/>
  <c r="R433" i="11"/>
  <c r="U432" i="11"/>
  <c r="T432" i="11"/>
  <c r="S432" i="11"/>
  <c r="R432" i="11"/>
  <c r="U431" i="11"/>
  <c r="T431" i="11"/>
  <c r="S431" i="11"/>
  <c r="R431" i="11"/>
  <c r="U430" i="11"/>
  <c r="T430" i="11"/>
  <c r="S430" i="11"/>
  <c r="R430" i="11"/>
  <c r="U429" i="11"/>
  <c r="T429" i="11"/>
  <c r="S429" i="11"/>
  <c r="R429" i="11"/>
  <c r="U428" i="11"/>
  <c r="T428" i="11"/>
  <c r="S428" i="11"/>
  <c r="R428" i="11"/>
  <c r="U427" i="11"/>
  <c r="T427" i="11"/>
  <c r="S427" i="11"/>
  <c r="R427" i="11"/>
  <c r="U426" i="11"/>
  <c r="T426" i="11"/>
  <c r="S426" i="11"/>
  <c r="R426" i="11"/>
  <c r="U425" i="11"/>
  <c r="T425" i="11"/>
  <c r="S425" i="11"/>
  <c r="R425" i="11"/>
  <c r="U424" i="11"/>
  <c r="T424" i="11"/>
  <c r="S424" i="11"/>
  <c r="R424" i="11"/>
  <c r="U423" i="11"/>
  <c r="T423" i="11"/>
  <c r="S423" i="11"/>
  <c r="R423" i="11"/>
  <c r="U422" i="11"/>
  <c r="T422" i="11"/>
  <c r="S422" i="11"/>
  <c r="R422" i="11"/>
  <c r="U421" i="11"/>
  <c r="T421" i="11"/>
  <c r="S421" i="11"/>
  <c r="R421" i="11"/>
  <c r="U420" i="11"/>
  <c r="T420" i="11"/>
  <c r="S420" i="11"/>
  <c r="R420" i="11"/>
  <c r="U419" i="11"/>
  <c r="T419" i="11"/>
  <c r="S419" i="11"/>
  <c r="R419" i="11"/>
  <c r="U418" i="11"/>
  <c r="T418" i="11"/>
  <c r="S418" i="11"/>
  <c r="R418" i="11"/>
  <c r="U417" i="11"/>
  <c r="T417" i="11"/>
  <c r="S417" i="11"/>
  <c r="R417" i="11"/>
  <c r="U416" i="11"/>
  <c r="T416" i="11"/>
  <c r="S416" i="11"/>
  <c r="R416" i="11"/>
  <c r="U415" i="11"/>
  <c r="T415" i="11"/>
  <c r="S415" i="11"/>
  <c r="R415" i="11"/>
  <c r="U414" i="11"/>
  <c r="T414" i="11"/>
  <c r="S414" i="11"/>
  <c r="R414" i="11"/>
  <c r="U413" i="11"/>
  <c r="T413" i="11"/>
  <c r="S413" i="11"/>
  <c r="R413" i="11"/>
  <c r="U412" i="11"/>
  <c r="T412" i="11"/>
  <c r="S412" i="11"/>
  <c r="R412" i="11"/>
  <c r="U411" i="11"/>
  <c r="T411" i="11"/>
  <c r="S411" i="11"/>
  <c r="R411" i="11"/>
  <c r="U410" i="11"/>
  <c r="T410" i="11"/>
  <c r="S410" i="11"/>
  <c r="R410" i="11"/>
  <c r="U409" i="11"/>
  <c r="T409" i="11"/>
  <c r="S409" i="11"/>
  <c r="R409" i="11"/>
  <c r="U408" i="11"/>
  <c r="T408" i="11"/>
  <c r="S408" i="11"/>
  <c r="R408" i="11"/>
  <c r="U407" i="11"/>
  <c r="T407" i="11"/>
  <c r="S407" i="11"/>
  <c r="R407" i="11"/>
  <c r="U406" i="11"/>
  <c r="T406" i="11"/>
  <c r="S406" i="11"/>
  <c r="R406" i="11"/>
  <c r="U405" i="11"/>
  <c r="T405" i="11"/>
  <c r="S405" i="11"/>
  <c r="R405" i="11"/>
  <c r="U404" i="11"/>
  <c r="T404" i="11"/>
  <c r="S404" i="11"/>
  <c r="R404" i="11"/>
  <c r="U403" i="11"/>
  <c r="T403" i="11"/>
  <c r="S403" i="11"/>
  <c r="R403" i="11"/>
  <c r="U402" i="11"/>
  <c r="T402" i="11"/>
  <c r="S402" i="11"/>
  <c r="R402" i="11"/>
  <c r="U401" i="11"/>
  <c r="T401" i="11"/>
  <c r="S401" i="11"/>
  <c r="R401" i="11"/>
  <c r="U400" i="11"/>
  <c r="T400" i="11"/>
  <c r="S400" i="11"/>
  <c r="R400" i="11"/>
  <c r="U399" i="11"/>
  <c r="T399" i="11"/>
  <c r="S399" i="11"/>
  <c r="R399" i="11"/>
  <c r="U398" i="11"/>
  <c r="T398" i="11"/>
  <c r="S398" i="11"/>
  <c r="R398" i="11"/>
  <c r="U397" i="11"/>
  <c r="T397" i="11"/>
  <c r="S397" i="11"/>
  <c r="R397" i="11"/>
  <c r="U396" i="11"/>
  <c r="T396" i="11"/>
  <c r="S396" i="11"/>
  <c r="R396" i="11"/>
  <c r="U395" i="11"/>
  <c r="T395" i="11"/>
  <c r="S395" i="11"/>
  <c r="R395" i="11"/>
  <c r="U394" i="11"/>
  <c r="T394" i="11"/>
  <c r="S394" i="11"/>
  <c r="R394" i="11"/>
  <c r="U393" i="11"/>
  <c r="T393" i="11"/>
  <c r="S393" i="11"/>
  <c r="R393" i="11"/>
  <c r="U392" i="11"/>
  <c r="T392" i="11"/>
  <c r="S392" i="11"/>
  <c r="R392" i="11"/>
  <c r="U391" i="11"/>
  <c r="T391" i="11"/>
  <c r="S391" i="11"/>
  <c r="R391" i="11"/>
  <c r="U390" i="11"/>
  <c r="T390" i="11"/>
  <c r="S390" i="11"/>
  <c r="R390" i="11"/>
  <c r="U389" i="11"/>
  <c r="T389" i="11"/>
  <c r="S389" i="11"/>
  <c r="R389" i="11"/>
  <c r="U388" i="11"/>
  <c r="T388" i="11"/>
  <c r="S388" i="11"/>
  <c r="R388" i="11"/>
  <c r="U387" i="11"/>
  <c r="T387" i="11"/>
  <c r="S387" i="11"/>
  <c r="R387" i="11"/>
  <c r="U386" i="11"/>
  <c r="T386" i="11"/>
  <c r="S386" i="11"/>
  <c r="R386" i="11"/>
  <c r="U385" i="11"/>
  <c r="T385" i="11"/>
  <c r="S385" i="11"/>
  <c r="R385" i="11"/>
  <c r="U384" i="11"/>
  <c r="T384" i="11"/>
  <c r="S384" i="11"/>
  <c r="R384" i="11"/>
  <c r="U383" i="11"/>
  <c r="T383" i="11"/>
  <c r="S383" i="11"/>
  <c r="R383" i="11"/>
  <c r="U382" i="11"/>
  <c r="T382" i="11"/>
  <c r="S382" i="11"/>
  <c r="R382" i="11"/>
  <c r="U381" i="11"/>
  <c r="T381" i="11"/>
  <c r="S381" i="11"/>
  <c r="R381" i="11"/>
  <c r="U380" i="11"/>
  <c r="T380" i="11"/>
  <c r="S380" i="11"/>
  <c r="R380" i="11"/>
  <c r="U379" i="11"/>
  <c r="T379" i="11"/>
  <c r="S379" i="11"/>
  <c r="R379" i="11"/>
  <c r="U378" i="11"/>
  <c r="T378" i="11"/>
  <c r="S378" i="11"/>
  <c r="R378" i="11"/>
  <c r="U377" i="11"/>
  <c r="T377" i="11"/>
  <c r="S377" i="11"/>
  <c r="R377" i="11"/>
  <c r="U376" i="11"/>
  <c r="T376" i="11"/>
  <c r="S376" i="11"/>
  <c r="R376" i="11"/>
  <c r="U375" i="11"/>
  <c r="T375" i="11"/>
  <c r="S375" i="11"/>
  <c r="R375" i="11"/>
  <c r="U374" i="11"/>
  <c r="T374" i="11"/>
  <c r="S374" i="11"/>
  <c r="R374" i="11"/>
  <c r="U373" i="11"/>
  <c r="T373" i="11"/>
  <c r="S373" i="11"/>
  <c r="R373" i="11"/>
  <c r="U372" i="11"/>
  <c r="T372" i="11"/>
  <c r="S372" i="11"/>
  <c r="R372" i="11"/>
  <c r="U371" i="11"/>
  <c r="T371" i="11"/>
  <c r="S371" i="11"/>
  <c r="R371" i="11"/>
  <c r="U370" i="11"/>
  <c r="T370" i="11"/>
  <c r="S370" i="11"/>
  <c r="R370" i="11"/>
  <c r="U369" i="11"/>
  <c r="T369" i="11"/>
  <c r="S369" i="11"/>
  <c r="R369" i="11"/>
  <c r="U368" i="11"/>
  <c r="T368" i="11"/>
  <c r="S368" i="11"/>
  <c r="R368" i="11"/>
  <c r="U367" i="11"/>
  <c r="T367" i="11"/>
  <c r="S367" i="11"/>
  <c r="R367" i="11"/>
  <c r="U366" i="11"/>
  <c r="T366" i="11"/>
  <c r="S366" i="11"/>
  <c r="R366" i="11"/>
  <c r="U365" i="11"/>
  <c r="T365" i="11"/>
  <c r="S365" i="11"/>
  <c r="R365" i="11"/>
  <c r="U364" i="11"/>
  <c r="T364" i="11"/>
  <c r="S364" i="11"/>
  <c r="R364" i="11"/>
  <c r="U363" i="11"/>
  <c r="T363" i="11"/>
  <c r="S363" i="11"/>
  <c r="R363" i="11"/>
  <c r="U362" i="11"/>
  <c r="T362" i="11"/>
  <c r="S362" i="11"/>
  <c r="R362" i="11"/>
  <c r="U361" i="11"/>
  <c r="T361" i="11"/>
  <c r="S361" i="11"/>
  <c r="R361" i="11"/>
  <c r="U360" i="11"/>
  <c r="T360" i="11"/>
  <c r="S360" i="11"/>
  <c r="R360" i="11"/>
  <c r="U359" i="11"/>
  <c r="T359" i="11"/>
  <c r="S359" i="11"/>
  <c r="R359" i="11"/>
  <c r="U358" i="11"/>
  <c r="T358" i="11"/>
  <c r="S358" i="11"/>
  <c r="R358" i="11"/>
  <c r="U357" i="11"/>
  <c r="T357" i="11"/>
  <c r="S357" i="11"/>
  <c r="R357" i="11"/>
  <c r="U356" i="11"/>
  <c r="T356" i="11"/>
  <c r="S356" i="11"/>
  <c r="R356" i="11"/>
  <c r="U355" i="11"/>
  <c r="T355" i="11"/>
  <c r="S355" i="11"/>
  <c r="R355" i="11"/>
  <c r="U354" i="11"/>
  <c r="T354" i="11"/>
  <c r="S354" i="11"/>
  <c r="R354" i="11"/>
  <c r="U353" i="11"/>
  <c r="T353" i="11"/>
  <c r="S353" i="11"/>
  <c r="R353" i="11"/>
  <c r="U352" i="11"/>
  <c r="T352" i="11"/>
  <c r="S352" i="11"/>
  <c r="R352" i="11"/>
  <c r="U351" i="11"/>
  <c r="T351" i="11"/>
  <c r="S351" i="11"/>
  <c r="R351" i="11"/>
  <c r="U350" i="11"/>
  <c r="T350" i="11"/>
  <c r="S350" i="11"/>
  <c r="R350" i="11"/>
  <c r="U349" i="11"/>
  <c r="T349" i="11"/>
  <c r="S349" i="11"/>
  <c r="R349" i="11"/>
  <c r="U348" i="11"/>
  <c r="T348" i="11"/>
  <c r="S348" i="11"/>
  <c r="R348" i="11"/>
  <c r="U347" i="11"/>
  <c r="T347" i="11"/>
  <c r="S347" i="11"/>
  <c r="R347" i="11"/>
  <c r="U346" i="11"/>
  <c r="T346" i="11"/>
  <c r="S346" i="11"/>
  <c r="R346" i="11"/>
  <c r="U345" i="11"/>
  <c r="T345" i="11"/>
  <c r="S345" i="11"/>
  <c r="R345" i="11"/>
  <c r="U344" i="11"/>
  <c r="T344" i="11"/>
  <c r="S344" i="11"/>
  <c r="R344" i="11"/>
  <c r="U343" i="11"/>
  <c r="T343" i="11"/>
  <c r="S343" i="11"/>
  <c r="R343" i="11"/>
  <c r="U342" i="11"/>
  <c r="T342" i="11"/>
  <c r="S342" i="11"/>
  <c r="R342" i="11"/>
  <c r="U341" i="11"/>
  <c r="T341" i="11"/>
  <c r="S341" i="11"/>
  <c r="R341" i="11"/>
  <c r="U340" i="11"/>
  <c r="T340" i="11"/>
  <c r="S340" i="11"/>
  <c r="R340" i="11"/>
  <c r="U339" i="11"/>
  <c r="T339" i="11"/>
  <c r="S339" i="11"/>
  <c r="R339" i="11"/>
  <c r="U338" i="11"/>
  <c r="T338" i="11"/>
  <c r="S338" i="11"/>
  <c r="R338" i="11"/>
  <c r="U337" i="11"/>
  <c r="T337" i="11"/>
  <c r="S337" i="11"/>
  <c r="R337" i="11"/>
  <c r="U336" i="11"/>
  <c r="T336" i="11"/>
  <c r="S336" i="11"/>
  <c r="R336" i="11"/>
  <c r="U335" i="11"/>
  <c r="T335" i="11"/>
  <c r="S335" i="11"/>
  <c r="R335" i="11"/>
  <c r="U334" i="11"/>
  <c r="T334" i="11"/>
  <c r="S334" i="11"/>
  <c r="R334" i="11"/>
  <c r="U333" i="11"/>
  <c r="T333" i="11"/>
  <c r="S333" i="11"/>
  <c r="R333" i="11"/>
  <c r="U332" i="11"/>
  <c r="T332" i="11"/>
  <c r="S332" i="11"/>
  <c r="R332" i="11"/>
  <c r="U331" i="11"/>
  <c r="T331" i="11"/>
  <c r="S331" i="11"/>
  <c r="R331" i="11"/>
  <c r="U330" i="11"/>
  <c r="T330" i="11"/>
  <c r="S330" i="11"/>
  <c r="R330" i="11"/>
  <c r="U329" i="11"/>
  <c r="T329" i="11"/>
  <c r="S329" i="11"/>
  <c r="R329" i="11"/>
  <c r="U328" i="11"/>
  <c r="T328" i="11"/>
  <c r="S328" i="11"/>
  <c r="R328" i="11"/>
  <c r="U327" i="11"/>
  <c r="T327" i="11"/>
  <c r="S327" i="11"/>
  <c r="R327" i="11"/>
  <c r="U326" i="11"/>
  <c r="T326" i="11"/>
  <c r="S326" i="11"/>
  <c r="R326" i="11"/>
  <c r="U325" i="11"/>
  <c r="T325" i="11"/>
  <c r="S325" i="11"/>
  <c r="R325" i="11"/>
  <c r="U324" i="11"/>
  <c r="T324" i="11"/>
  <c r="S324" i="11"/>
  <c r="R324" i="11"/>
  <c r="U323" i="11"/>
  <c r="T323" i="11"/>
  <c r="S323" i="11"/>
  <c r="R323" i="11"/>
  <c r="U322" i="11"/>
  <c r="T322" i="11"/>
  <c r="S322" i="11"/>
  <c r="R322" i="11"/>
  <c r="U321" i="11"/>
  <c r="T321" i="11"/>
  <c r="S321" i="11"/>
  <c r="R321" i="11"/>
  <c r="U320" i="11"/>
  <c r="T320" i="11"/>
  <c r="S320" i="11"/>
  <c r="R320" i="11"/>
  <c r="U319" i="11"/>
  <c r="T319" i="11"/>
  <c r="S319" i="11"/>
  <c r="R319" i="11"/>
  <c r="U318" i="11"/>
  <c r="T318" i="11"/>
  <c r="S318" i="11"/>
  <c r="R318" i="11"/>
  <c r="U317" i="11"/>
  <c r="T317" i="11"/>
  <c r="S317" i="11"/>
  <c r="R317" i="11"/>
  <c r="U316" i="11"/>
  <c r="T316" i="11"/>
  <c r="S316" i="11"/>
  <c r="R316" i="11"/>
  <c r="U315" i="11"/>
  <c r="T315" i="11"/>
  <c r="S315" i="11"/>
  <c r="R315" i="11"/>
  <c r="U314" i="11"/>
  <c r="T314" i="11"/>
  <c r="S314" i="11"/>
  <c r="R314" i="11"/>
  <c r="U313" i="11"/>
  <c r="T313" i="11"/>
  <c r="S313" i="11"/>
  <c r="R313" i="11"/>
  <c r="U312" i="11"/>
  <c r="T312" i="11"/>
  <c r="S312" i="11"/>
  <c r="R312" i="11"/>
  <c r="U311" i="11"/>
  <c r="T311" i="11"/>
  <c r="S311" i="11"/>
  <c r="R311" i="11"/>
  <c r="U310" i="11"/>
  <c r="T310" i="11"/>
  <c r="S310" i="11"/>
  <c r="R310" i="11"/>
  <c r="U309" i="11"/>
  <c r="T309" i="11"/>
  <c r="S309" i="11"/>
  <c r="R309" i="11"/>
  <c r="U308" i="11"/>
  <c r="T308" i="11"/>
  <c r="S308" i="11"/>
  <c r="R308" i="11"/>
  <c r="U307" i="11"/>
  <c r="T307" i="11"/>
  <c r="S307" i="11"/>
  <c r="R307" i="11"/>
  <c r="U306" i="11"/>
  <c r="T306" i="11"/>
  <c r="S306" i="11"/>
  <c r="R306" i="11"/>
  <c r="U305" i="11"/>
  <c r="T305" i="11"/>
  <c r="S305" i="11"/>
  <c r="R305" i="11"/>
  <c r="U304" i="11"/>
  <c r="T304" i="11"/>
  <c r="S304" i="11"/>
  <c r="R304" i="11"/>
  <c r="U303" i="11"/>
  <c r="T303" i="11"/>
  <c r="S303" i="11"/>
  <c r="R303" i="11"/>
  <c r="U302" i="11"/>
  <c r="T302" i="11"/>
  <c r="S302" i="11"/>
  <c r="R302" i="11"/>
  <c r="U301" i="11"/>
  <c r="T301" i="11"/>
  <c r="S301" i="11"/>
  <c r="R301" i="11"/>
  <c r="U300" i="11"/>
  <c r="T300" i="11"/>
  <c r="S300" i="11"/>
  <c r="R300" i="11"/>
  <c r="U299" i="11"/>
  <c r="T299" i="11"/>
  <c r="S299" i="11"/>
  <c r="R299" i="11"/>
  <c r="U298" i="11"/>
  <c r="T298" i="11"/>
  <c r="S298" i="11"/>
  <c r="R298" i="11"/>
  <c r="U297" i="11"/>
  <c r="T297" i="11"/>
  <c r="S297" i="11"/>
  <c r="R297" i="11"/>
  <c r="U296" i="11"/>
  <c r="T296" i="11"/>
  <c r="S296" i="11"/>
  <c r="R296" i="11"/>
  <c r="U295" i="11"/>
  <c r="T295" i="11"/>
  <c r="S295" i="11"/>
  <c r="R295" i="11"/>
  <c r="U294" i="11"/>
  <c r="T294" i="11"/>
  <c r="S294" i="11"/>
  <c r="R294" i="11"/>
  <c r="U293" i="11"/>
  <c r="T293" i="11"/>
  <c r="S293" i="11"/>
  <c r="R293" i="11"/>
  <c r="U292" i="11"/>
  <c r="T292" i="11"/>
  <c r="S292" i="11"/>
  <c r="R292" i="11"/>
  <c r="U291" i="11"/>
  <c r="T291" i="11"/>
  <c r="S291" i="11"/>
  <c r="R291" i="11"/>
  <c r="U290" i="11"/>
  <c r="T290" i="11"/>
  <c r="S290" i="11"/>
  <c r="R290" i="11"/>
  <c r="U289" i="11"/>
  <c r="T289" i="11"/>
  <c r="S289" i="11"/>
  <c r="R289" i="11"/>
  <c r="U288" i="11"/>
  <c r="T288" i="11"/>
  <c r="S288" i="11"/>
  <c r="R288" i="11"/>
  <c r="U287" i="11"/>
  <c r="T287" i="11"/>
  <c r="S287" i="11"/>
  <c r="R287" i="11"/>
  <c r="U286" i="11"/>
  <c r="T286" i="11"/>
  <c r="S286" i="11"/>
  <c r="R286" i="11"/>
  <c r="U285" i="11"/>
  <c r="T285" i="11"/>
  <c r="S285" i="11"/>
  <c r="R285" i="11"/>
  <c r="U284" i="11"/>
  <c r="T284" i="11"/>
  <c r="S284" i="11"/>
  <c r="R284" i="11"/>
  <c r="U283" i="11"/>
  <c r="T283" i="11"/>
  <c r="S283" i="11"/>
  <c r="R283" i="11"/>
  <c r="U282" i="11"/>
  <c r="T282" i="11"/>
  <c r="S282" i="11"/>
  <c r="R282" i="11"/>
  <c r="U281" i="11"/>
  <c r="T281" i="11"/>
  <c r="S281" i="11"/>
  <c r="R281" i="11"/>
  <c r="U280" i="11"/>
  <c r="T280" i="11"/>
  <c r="S280" i="11"/>
  <c r="R280" i="11"/>
  <c r="U279" i="11"/>
  <c r="T279" i="11"/>
  <c r="S279" i="11"/>
  <c r="R279" i="11"/>
  <c r="U278" i="11"/>
  <c r="T278" i="11"/>
  <c r="S278" i="11"/>
  <c r="R278" i="11"/>
  <c r="U277" i="11"/>
  <c r="T277" i="11"/>
  <c r="S277" i="11"/>
  <c r="R277" i="11"/>
  <c r="U276" i="11"/>
  <c r="T276" i="11"/>
  <c r="S276" i="11"/>
  <c r="R276" i="11"/>
  <c r="U275" i="11"/>
  <c r="T275" i="11"/>
  <c r="S275" i="11"/>
  <c r="R275" i="11"/>
  <c r="U274" i="11"/>
  <c r="T274" i="11"/>
  <c r="S274" i="11"/>
  <c r="R274" i="11"/>
  <c r="U273" i="11"/>
  <c r="T273" i="11"/>
  <c r="S273" i="11"/>
  <c r="R273" i="11"/>
  <c r="U272" i="11"/>
  <c r="T272" i="11"/>
  <c r="S272" i="11"/>
  <c r="R272" i="11"/>
  <c r="U271" i="11"/>
  <c r="T271" i="11"/>
  <c r="S271" i="11"/>
  <c r="R271" i="11"/>
  <c r="U270" i="11"/>
  <c r="T270" i="11"/>
  <c r="S270" i="11"/>
  <c r="R270" i="11"/>
  <c r="U269" i="11"/>
  <c r="T269" i="11"/>
  <c r="S269" i="11"/>
  <c r="R269" i="11"/>
  <c r="U268" i="11"/>
  <c r="T268" i="11"/>
  <c r="S268" i="11"/>
  <c r="R268" i="11"/>
  <c r="U267" i="11"/>
  <c r="T267" i="11"/>
  <c r="S267" i="11"/>
  <c r="R267" i="11"/>
  <c r="U266" i="11"/>
  <c r="T266" i="11"/>
  <c r="S266" i="11"/>
  <c r="R266" i="11"/>
  <c r="U265" i="11"/>
  <c r="T265" i="11"/>
  <c r="S265" i="11"/>
  <c r="R265" i="11"/>
  <c r="U264" i="11"/>
  <c r="T264" i="11"/>
  <c r="S264" i="11"/>
  <c r="R264" i="11"/>
  <c r="U263" i="11"/>
  <c r="T263" i="11"/>
  <c r="S263" i="11"/>
  <c r="R263" i="11"/>
  <c r="U262" i="11"/>
  <c r="T262" i="11"/>
  <c r="S262" i="11"/>
  <c r="R262" i="11"/>
  <c r="U261" i="11"/>
  <c r="T261" i="11"/>
  <c r="S261" i="11"/>
  <c r="R261" i="11"/>
  <c r="U260" i="11"/>
  <c r="T260" i="11"/>
  <c r="S260" i="11"/>
  <c r="R260" i="11"/>
  <c r="U259" i="11"/>
  <c r="T259" i="11"/>
  <c r="S259" i="11"/>
  <c r="R259" i="11"/>
  <c r="U258" i="11"/>
  <c r="T258" i="11"/>
  <c r="S258" i="11"/>
  <c r="R258" i="11"/>
  <c r="U257" i="11"/>
  <c r="T257" i="11"/>
  <c r="S257" i="11"/>
  <c r="R257" i="11"/>
  <c r="U256" i="11"/>
  <c r="T256" i="11"/>
  <c r="S256" i="11"/>
  <c r="R256" i="11"/>
  <c r="U255" i="11"/>
  <c r="T255" i="11"/>
  <c r="S255" i="11"/>
  <c r="R255" i="11"/>
  <c r="U254" i="11"/>
  <c r="T254" i="11"/>
  <c r="S254" i="11"/>
  <c r="R254" i="11"/>
  <c r="U253" i="11"/>
  <c r="T253" i="11"/>
  <c r="S253" i="11"/>
  <c r="R253" i="11"/>
  <c r="U252" i="11"/>
  <c r="T252" i="11"/>
  <c r="S252" i="11"/>
  <c r="R252" i="11"/>
  <c r="U251" i="11"/>
  <c r="T251" i="11"/>
  <c r="S251" i="11"/>
  <c r="R251" i="11"/>
  <c r="U250" i="11"/>
  <c r="T250" i="11"/>
  <c r="S250" i="11"/>
  <c r="R250" i="11"/>
  <c r="U249" i="11"/>
  <c r="T249" i="11"/>
  <c r="S249" i="11"/>
  <c r="R249" i="11"/>
  <c r="U248" i="11"/>
  <c r="T248" i="11"/>
  <c r="S248" i="11"/>
  <c r="R248" i="11"/>
  <c r="U247" i="11"/>
  <c r="T247" i="11"/>
  <c r="S247" i="11"/>
  <c r="R247" i="11"/>
  <c r="U246" i="11"/>
  <c r="T246" i="11"/>
  <c r="S246" i="11"/>
  <c r="R246" i="11"/>
  <c r="U245" i="11"/>
  <c r="T245" i="11"/>
  <c r="S245" i="11"/>
  <c r="R245" i="11"/>
  <c r="U244" i="11"/>
  <c r="T244" i="11"/>
  <c r="S244" i="11"/>
  <c r="R244" i="11"/>
  <c r="U243" i="11"/>
  <c r="T243" i="11"/>
  <c r="S243" i="11"/>
  <c r="R243" i="11"/>
  <c r="U242" i="11"/>
  <c r="T242" i="11"/>
  <c r="S242" i="11"/>
  <c r="R242" i="11"/>
  <c r="U241" i="11"/>
  <c r="T241" i="11"/>
  <c r="S241" i="11"/>
  <c r="R241" i="11"/>
  <c r="U240" i="11"/>
  <c r="T240" i="11"/>
  <c r="S240" i="11"/>
  <c r="R240" i="11"/>
  <c r="U239" i="11"/>
  <c r="T239" i="11"/>
  <c r="S239" i="11"/>
  <c r="R239" i="11"/>
  <c r="U238" i="11"/>
  <c r="T238" i="11"/>
  <c r="S238" i="11"/>
  <c r="R238" i="11"/>
  <c r="U237" i="11"/>
  <c r="T237" i="11"/>
  <c r="S237" i="11"/>
  <c r="R237" i="11"/>
  <c r="U236" i="11"/>
  <c r="T236" i="11"/>
  <c r="S236" i="11"/>
  <c r="R236" i="11"/>
  <c r="U235" i="11"/>
  <c r="T235" i="11"/>
  <c r="S235" i="11"/>
  <c r="R235" i="11"/>
  <c r="U234" i="11"/>
  <c r="T234" i="11"/>
  <c r="S234" i="11"/>
  <c r="R234" i="11"/>
  <c r="U233" i="11"/>
  <c r="T233" i="11"/>
  <c r="S233" i="11"/>
  <c r="R233" i="11"/>
  <c r="U232" i="11"/>
  <c r="T232" i="11"/>
  <c r="S232" i="11"/>
  <c r="R232" i="11"/>
  <c r="U231" i="11"/>
  <c r="T231" i="11"/>
  <c r="S231" i="11"/>
  <c r="R231" i="11"/>
  <c r="U230" i="11"/>
  <c r="T230" i="11"/>
  <c r="S230" i="11"/>
  <c r="R230" i="11"/>
  <c r="U229" i="11"/>
  <c r="T229" i="11"/>
  <c r="S229" i="11"/>
  <c r="R229" i="11"/>
  <c r="U228" i="11"/>
  <c r="T228" i="11"/>
  <c r="S228" i="11"/>
  <c r="R228" i="11"/>
  <c r="U227" i="11"/>
  <c r="T227" i="11"/>
  <c r="S227" i="11"/>
  <c r="R227" i="11"/>
  <c r="U226" i="11"/>
  <c r="T226" i="11"/>
  <c r="S226" i="11"/>
  <c r="R226" i="11"/>
  <c r="U225" i="11"/>
  <c r="T225" i="11"/>
  <c r="S225" i="11"/>
  <c r="R225" i="11"/>
  <c r="U224" i="11"/>
  <c r="T224" i="11"/>
  <c r="S224" i="11"/>
  <c r="R224" i="11"/>
  <c r="U223" i="11"/>
  <c r="T223" i="11"/>
  <c r="S223" i="11"/>
  <c r="R223" i="11"/>
  <c r="U222" i="11"/>
  <c r="T222" i="11"/>
  <c r="S222" i="11"/>
  <c r="R222" i="11"/>
  <c r="U221" i="11"/>
  <c r="T221" i="11"/>
  <c r="S221" i="11"/>
  <c r="R221" i="11"/>
  <c r="U220" i="11"/>
  <c r="T220" i="11"/>
  <c r="S220" i="11"/>
  <c r="R220" i="11"/>
  <c r="U219" i="11"/>
  <c r="T219" i="11"/>
  <c r="S219" i="11"/>
  <c r="R219" i="11"/>
  <c r="U218" i="11"/>
  <c r="T218" i="11"/>
  <c r="S218" i="11"/>
  <c r="R218" i="11"/>
  <c r="U217" i="11"/>
  <c r="T217" i="11"/>
  <c r="S217" i="11"/>
  <c r="R217" i="11"/>
  <c r="U216" i="11"/>
  <c r="T216" i="11"/>
  <c r="S216" i="11"/>
  <c r="R216" i="11"/>
  <c r="U215" i="11"/>
  <c r="T215" i="11"/>
  <c r="S215" i="11"/>
  <c r="R215" i="11"/>
  <c r="U214" i="11"/>
  <c r="T214" i="11"/>
  <c r="S214" i="11"/>
  <c r="R214" i="11"/>
  <c r="U213" i="11"/>
  <c r="T213" i="11"/>
  <c r="S213" i="11"/>
  <c r="R213" i="11"/>
  <c r="U212" i="11"/>
  <c r="T212" i="11"/>
  <c r="S212" i="11"/>
  <c r="R212" i="11"/>
  <c r="U211" i="11"/>
  <c r="T211" i="11"/>
  <c r="S211" i="11"/>
  <c r="R211" i="11"/>
  <c r="U210" i="11"/>
  <c r="T210" i="11"/>
  <c r="S210" i="11"/>
  <c r="R210" i="11"/>
  <c r="U209" i="11"/>
  <c r="T209" i="11"/>
  <c r="S209" i="11"/>
  <c r="R209" i="11"/>
  <c r="U208" i="11"/>
  <c r="T208" i="11"/>
  <c r="S208" i="11"/>
  <c r="R208" i="11"/>
  <c r="U207" i="11"/>
  <c r="T207" i="11"/>
  <c r="S207" i="11"/>
  <c r="R207" i="11"/>
  <c r="U206" i="11"/>
  <c r="T206" i="11"/>
  <c r="S206" i="11"/>
  <c r="R206" i="11"/>
  <c r="U205" i="11"/>
  <c r="T205" i="11"/>
  <c r="S205" i="11"/>
  <c r="R205" i="11"/>
  <c r="U204" i="11"/>
  <c r="T204" i="11"/>
  <c r="S204" i="11"/>
  <c r="R204" i="11"/>
  <c r="U203" i="11"/>
  <c r="T203" i="11"/>
  <c r="S203" i="11"/>
  <c r="R203" i="11"/>
  <c r="U202" i="11"/>
  <c r="T202" i="11"/>
  <c r="S202" i="11"/>
  <c r="R202" i="11"/>
  <c r="U201" i="11"/>
  <c r="T201" i="11"/>
  <c r="S201" i="11"/>
  <c r="R201" i="11"/>
  <c r="U200" i="11"/>
  <c r="T200" i="11"/>
  <c r="S200" i="11"/>
  <c r="R200" i="11"/>
  <c r="U199" i="11"/>
  <c r="T199" i="11"/>
  <c r="S199" i="11"/>
  <c r="R199" i="11"/>
  <c r="U198" i="11"/>
  <c r="T198" i="11"/>
  <c r="S198" i="11"/>
  <c r="R198" i="11"/>
  <c r="U197" i="11"/>
  <c r="T197" i="11"/>
  <c r="S197" i="11"/>
  <c r="R197" i="11"/>
  <c r="U196" i="11"/>
  <c r="T196" i="11"/>
  <c r="S196" i="11"/>
  <c r="R196" i="11"/>
  <c r="U195" i="11"/>
  <c r="T195" i="11"/>
  <c r="S195" i="11"/>
  <c r="R195" i="11"/>
  <c r="U194" i="11"/>
  <c r="T194" i="11"/>
  <c r="S194" i="11"/>
  <c r="R194" i="11"/>
  <c r="U193" i="11"/>
  <c r="T193" i="11"/>
  <c r="S193" i="11"/>
  <c r="R193" i="11"/>
  <c r="U192" i="11"/>
  <c r="T192" i="11"/>
  <c r="S192" i="11"/>
  <c r="R192" i="11"/>
  <c r="U191" i="11"/>
  <c r="T191" i="11"/>
  <c r="S191" i="11"/>
  <c r="R191" i="11"/>
  <c r="U190" i="11"/>
  <c r="T190" i="11"/>
  <c r="S190" i="11"/>
  <c r="R190" i="11"/>
  <c r="U189" i="11"/>
  <c r="T189" i="11"/>
  <c r="S189" i="11"/>
  <c r="R189" i="11"/>
  <c r="U188" i="11"/>
  <c r="T188" i="11"/>
  <c r="S188" i="11"/>
  <c r="R188" i="11"/>
  <c r="U187" i="11"/>
  <c r="T187" i="11"/>
  <c r="S187" i="11"/>
  <c r="R187" i="11"/>
  <c r="U186" i="11"/>
  <c r="T186" i="11"/>
  <c r="S186" i="11"/>
  <c r="R186" i="11"/>
  <c r="U185" i="11"/>
  <c r="T185" i="11"/>
  <c r="S185" i="11"/>
  <c r="R185" i="11"/>
  <c r="U184" i="11"/>
  <c r="T184" i="11"/>
  <c r="S184" i="11"/>
  <c r="R184" i="11"/>
  <c r="U183" i="11"/>
  <c r="T183" i="11"/>
  <c r="S183" i="11"/>
  <c r="R183" i="11"/>
  <c r="U182" i="11"/>
  <c r="T182" i="11"/>
  <c r="S182" i="11"/>
  <c r="R182" i="11"/>
  <c r="U181" i="11"/>
  <c r="T181" i="11"/>
  <c r="S181" i="11"/>
  <c r="R181" i="11"/>
  <c r="U180" i="11"/>
  <c r="T180" i="11"/>
  <c r="S180" i="11"/>
  <c r="R180" i="11"/>
  <c r="U179" i="11"/>
  <c r="T179" i="11"/>
  <c r="S179" i="11"/>
  <c r="R179" i="11"/>
  <c r="U178" i="11"/>
  <c r="T178" i="11"/>
  <c r="S178" i="11"/>
  <c r="R178" i="11"/>
  <c r="U177" i="11"/>
  <c r="T177" i="11"/>
  <c r="S177" i="11"/>
  <c r="R177" i="11"/>
  <c r="U176" i="11"/>
  <c r="T176" i="11"/>
  <c r="S176" i="11"/>
  <c r="R176" i="11"/>
  <c r="U175" i="11"/>
  <c r="T175" i="11"/>
  <c r="S175" i="11"/>
  <c r="R175" i="11"/>
  <c r="U174" i="11"/>
  <c r="T174" i="11"/>
  <c r="S174" i="11"/>
  <c r="R174" i="11"/>
  <c r="U173" i="11"/>
  <c r="T173" i="11"/>
  <c r="S173" i="11"/>
  <c r="R173" i="11"/>
  <c r="U172" i="11"/>
  <c r="T172" i="11"/>
  <c r="S172" i="11"/>
  <c r="R172" i="11"/>
  <c r="U171" i="11"/>
  <c r="T171" i="11"/>
  <c r="S171" i="11"/>
  <c r="R171" i="11"/>
  <c r="U170" i="11"/>
  <c r="T170" i="11"/>
  <c r="S170" i="11"/>
  <c r="R170" i="11"/>
  <c r="U169" i="11"/>
  <c r="T169" i="11"/>
  <c r="S169" i="11"/>
  <c r="R169" i="11"/>
  <c r="U168" i="11"/>
  <c r="T168" i="11"/>
  <c r="S168" i="11"/>
  <c r="R168" i="11"/>
  <c r="U167" i="11"/>
  <c r="T167" i="11"/>
  <c r="S167" i="11"/>
  <c r="R167" i="11"/>
  <c r="U166" i="11"/>
  <c r="T166" i="11"/>
  <c r="S166" i="11"/>
  <c r="R166" i="11"/>
  <c r="U165" i="11"/>
  <c r="T165" i="11"/>
  <c r="S165" i="11"/>
  <c r="R165" i="11"/>
  <c r="U164" i="11"/>
  <c r="T164" i="11"/>
  <c r="S164" i="11"/>
  <c r="R164" i="11"/>
  <c r="U163" i="11"/>
  <c r="T163" i="11"/>
  <c r="S163" i="11"/>
  <c r="R163" i="11"/>
  <c r="U162" i="11"/>
  <c r="T162" i="11"/>
  <c r="S162" i="11"/>
  <c r="R162" i="11"/>
  <c r="U161" i="11"/>
  <c r="T161" i="11"/>
  <c r="S161" i="11"/>
  <c r="R161" i="11"/>
  <c r="U160" i="11"/>
  <c r="T160" i="11"/>
  <c r="S160" i="11"/>
  <c r="R160" i="11"/>
  <c r="U159" i="11"/>
  <c r="T159" i="11"/>
  <c r="S159" i="11"/>
  <c r="R159" i="11"/>
  <c r="U158" i="11"/>
  <c r="T158" i="11"/>
  <c r="S158" i="11"/>
  <c r="R158" i="11"/>
  <c r="U157" i="11"/>
  <c r="T157" i="11"/>
  <c r="S157" i="11"/>
  <c r="R157" i="11"/>
  <c r="U156" i="11"/>
  <c r="T156" i="11"/>
  <c r="S156" i="11"/>
  <c r="R156" i="11"/>
  <c r="U155" i="11"/>
  <c r="T155" i="11"/>
  <c r="S155" i="11"/>
  <c r="R155" i="11"/>
  <c r="U154" i="11"/>
  <c r="T154" i="11"/>
  <c r="S154" i="11"/>
  <c r="R154" i="11"/>
  <c r="U153" i="11"/>
  <c r="T153" i="11"/>
  <c r="S153" i="11"/>
  <c r="R153" i="11"/>
  <c r="U152" i="11"/>
  <c r="T152" i="11"/>
  <c r="S152" i="11"/>
  <c r="R152" i="11"/>
  <c r="U151" i="11"/>
  <c r="T151" i="11"/>
  <c r="S151" i="11"/>
  <c r="R151" i="11"/>
  <c r="U150" i="11"/>
  <c r="T150" i="11"/>
  <c r="S150" i="11"/>
  <c r="R150" i="11"/>
  <c r="U149" i="11"/>
  <c r="T149" i="11"/>
  <c r="S149" i="11"/>
  <c r="R149" i="11"/>
  <c r="U148" i="11"/>
  <c r="T148" i="11"/>
  <c r="S148" i="11"/>
  <c r="R148" i="11"/>
  <c r="U147" i="11"/>
  <c r="T147" i="11"/>
  <c r="S147" i="11"/>
  <c r="R147" i="11"/>
  <c r="U146" i="11"/>
  <c r="T146" i="11"/>
  <c r="S146" i="11"/>
  <c r="R146" i="11"/>
  <c r="U145" i="11"/>
  <c r="T145" i="11"/>
  <c r="S145" i="11"/>
  <c r="R145" i="11"/>
  <c r="U144" i="11"/>
  <c r="T144" i="11"/>
  <c r="S144" i="11"/>
  <c r="R144" i="11"/>
  <c r="U143" i="11"/>
  <c r="T143" i="11"/>
  <c r="S143" i="11"/>
  <c r="R143" i="11"/>
  <c r="U142" i="11"/>
  <c r="T142" i="11"/>
  <c r="S142" i="11"/>
  <c r="R142" i="11"/>
  <c r="U141" i="11"/>
  <c r="T141" i="11"/>
  <c r="S141" i="11"/>
  <c r="R141" i="11"/>
  <c r="U140" i="11"/>
  <c r="T140" i="11"/>
  <c r="S140" i="11"/>
  <c r="R140" i="11"/>
  <c r="U139" i="11"/>
  <c r="T139" i="11"/>
  <c r="S139" i="11"/>
  <c r="R139" i="11"/>
  <c r="U138" i="11"/>
  <c r="T138" i="11"/>
  <c r="S138" i="11"/>
  <c r="R138" i="11"/>
  <c r="U137" i="11"/>
  <c r="T137" i="11"/>
  <c r="S137" i="11"/>
  <c r="R137" i="11"/>
  <c r="U136" i="11"/>
  <c r="T136" i="11"/>
  <c r="S136" i="11"/>
  <c r="R136" i="11"/>
  <c r="U135" i="11"/>
  <c r="T135" i="11"/>
  <c r="S135" i="11"/>
  <c r="R135" i="11"/>
  <c r="U134" i="11"/>
  <c r="T134" i="11"/>
  <c r="S134" i="11"/>
  <c r="R134" i="11"/>
  <c r="U133" i="11"/>
  <c r="T133" i="11"/>
  <c r="S133" i="11"/>
  <c r="R133" i="11"/>
  <c r="U132" i="11"/>
  <c r="T132" i="11"/>
  <c r="S132" i="11"/>
  <c r="R132" i="11"/>
  <c r="U131" i="11"/>
  <c r="T131" i="11"/>
  <c r="S131" i="11"/>
  <c r="R131" i="11"/>
  <c r="U130" i="11"/>
  <c r="T130" i="11"/>
  <c r="S130" i="11"/>
  <c r="R130" i="11"/>
  <c r="U129" i="11"/>
  <c r="T129" i="11"/>
  <c r="S129" i="11"/>
  <c r="R129" i="11"/>
  <c r="U128" i="11"/>
  <c r="T128" i="11"/>
  <c r="S128" i="11"/>
  <c r="R128" i="11"/>
  <c r="U127" i="11"/>
  <c r="T127" i="11"/>
  <c r="S127" i="11"/>
  <c r="R127" i="11"/>
  <c r="U126" i="11"/>
  <c r="T126" i="11"/>
  <c r="S126" i="11"/>
  <c r="R126" i="11"/>
  <c r="U125" i="11"/>
  <c r="T125" i="11"/>
  <c r="S125" i="11"/>
  <c r="R125" i="11"/>
  <c r="U124" i="11"/>
  <c r="T124" i="11"/>
  <c r="S124" i="11"/>
  <c r="R124" i="11"/>
  <c r="U123" i="11"/>
  <c r="T123" i="11"/>
  <c r="S123" i="11"/>
  <c r="R123" i="11"/>
  <c r="U122" i="11"/>
  <c r="T122" i="11"/>
  <c r="S122" i="11"/>
  <c r="R122" i="11"/>
  <c r="U121" i="11"/>
  <c r="T121" i="11"/>
  <c r="S121" i="11"/>
  <c r="R121" i="11"/>
  <c r="U120" i="11"/>
  <c r="T120" i="11"/>
  <c r="S120" i="11"/>
  <c r="R120" i="11"/>
  <c r="U119" i="11"/>
  <c r="T119" i="11"/>
  <c r="S119" i="11"/>
  <c r="R119" i="11"/>
  <c r="U118" i="11"/>
  <c r="T118" i="11"/>
  <c r="S118" i="11"/>
  <c r="R118" i="11"/>
  <c r="U117" i="11"/>
  <c r="T117" i="11"/>
  <c r="S117" i="11"/>
  <c r="R117" i="11"/>
  <c r="U116" i="11"/>
  <c r="T116" i="11"/>
  <c r="S116" i="11"/>
  <c r="R116" i="11"/>
  <c r="U115" i="11"/>
  <c r="T115" i="11"/>
  <c r="S115" i="11"/>
  <c r="R115" i="11"/>
  <c r="U114" i="11"/>
  <c r="T114" i="11"/>
  <c r="S114" i="11"/>
  <c r="R114" i="11"/>
  <c r="U113" i="11"/>
  <c r="T113" i="11"/>
  <c r="S113" i="11"/>
  <c r="R113" i="11"/>
  <c r="U112" i="11"/>
  <c r="T112" i="11"/>
  <c r="S112" i="11"/>
  <c r="R112" i="11"/>
  <c r="U111" i="11"/>
  <c r="T111" i="11"/>
  <c r="S111" i="11"/>
  <c r="R111" i="11"/>
  <c r="U110" i="11"/>
  <c r="T110" i="11"/>
  <c r="S110" i="11"/>
  <c r="R110" i="11"/>
  <c r="U109" i="11"/>
  <c r="T109" i="11"/>
  <c r="S109" i="11"/>
  <c r="R109" i="11"/>
  <c r="U108" i="11"/>
  <c r="T108" i="11"/>
  <c r="S108" i="11"/>
  <c r="R108" i="11"/>
  <c r="U107" i="11"/>
  <c r="T107" i="11"/>
  <c r="S107" i="11"/>
  <c r="R107" i="11"/>
  <c r="U106" i="11"/>
  <c r="T106" i="11"/>
  <c r="S106" i="11"/>
  <c r="R106" i="11"/>
  <c r="U105" i="11"/>
  <c r="T105" i="11"/>
  <c r="S105" i="11"/>
  <c r="R105" i="11"/>
  <c r="U104" i="11"/>
  <c r="T104" i="11"/>
  <c r="S104" i="11"/>
  <c r="R104" i="11"/>
  <c r="U103" i="11"/>
  <c r="T103" i="11"/>
  <c r="S103" i="11"/>
  <c r="R103" i="11"/>
  <c r="U102" i="11"/>
  <c r="T102" i="11"/>
  <c r="S102" i="11"/>
  <c r="R102" i="11"/>
  <c r="U101" i="11"/>
  <c r="T101" i="11"/>
  <c r="S101" i="11"/>
  <c r="R101" i="11"/>
  <c r="U100" i="11"/>
  <c r="T100" i="11"/>
  <c r="S100" i="11"/>
  <c r="R100" i="11"/>
  <c r="U99" i="11"/>
  <c r="T99" i="11"/>
  <c r="S99" i="11"/>
  <c r="R99" i="11"/>
  <c r="U98" i="11"/>
  <c r="T98" i="11"/>
  <c r="S98" i="11"/>
  <c r="R98" i="11"/>
  <c r="U97" i="11"/>
  <c r="T97" i="11"/>
  <c r="S97" i="11"/>
  <c r="R97" i="11"/>
  <c r="U96" i="11"/>
  <c r="T96" i="11"/>
  <c r="S96" i="11"/>
  <c r="R96" i="11"/>
  <c r="U95" i="11"/>
  <c r="T95" i="11"/>
  <c r="S95" i="11"/>
  <c r="R95" i="11"/>
  <c r="U94" i="11"/>
  <c r="T94" i="11"/>
  <c r="S94" i="11"/>
  <c r="R94" i="11"/>
  <c r="U93" i="11"/>
  <c r="T93" i="11"/>
  <c r="S93" i="11"/>
  <c r="R93" i="11"/>
  <c r="U92" i="11"/>
  <c r="T92" i="11"/>
  <c r="S92" i="11"/>
  <c r="R92" i="11"/>
  <c r="U91" i="11"/>
  <c r="T91" i="11"/>
  <c r="S91" i="11"/>
  <c r="R91" i="11"/>
  <c r="U90" i="11"/>
  <c r="T90" i="11"/>
  <c r="S90" i="11"/>
  <c r="R90" i="11"/>
  <c r="U89" i="11"/>
  <c r="T89" i="11"/>
  <c r="S89" i="11"/>
  <c r="R89" i="11"/>
  <c r="U88" i="11"/>
  <c r="T88" i="11"/>
  <c r="S88" i="11"/>
  <c r="R88" i="11"/>
  <c r="U87" i="11"/>
  <c r="T87" i="11"/>
  <c r="S87" i="11"/>
  <c r="R87" i="11"/>
  <c r="U86" i="11"/>
  <c r="T86" i="11"/>
  <c r="S86" i="11"/>
  <c r="R86" i="11"/>
  <c r="U85" i="11"/>
  <c r="T85" i="11"/>
  <c r="S85" i="11"/>
  <c r="R85" i="11"/>
  <c r="U84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R84" i="11"/>
  <c r="R83" i="11"/>
  <c r="R82" i="11"/>
  <c r="R81" i="11"/>
  <c r="R80" i="11"/>
  <c r="R79" i="11"/>
  <c r="R78" i="11"/>
  <c r="R77" i="11"/>
  <c r="R76" i="11"/>
  <c r="R75" i="11"/>
  <c r="R74" i="11"/>
  <c r="R73" i="11"/>
  <c r="R72" i="11"/>
  <c r="R71" i="11"/>
  <c r="R70" i="11"/>
  <c r="R69" i="11"/>
  <c r="R68" i="11"/>
  <c r="R67" i="11"/>
  <c r="R66" i="11"/>
  <c r="R65" i="11"/>
  <c r="R64" i="11"/>
  <c r="R63" i="11"/>
  <c r="R62" i="11"/>
  <c r="R61" i="11"/>
  <c r="R60" i="11"/>
  <c r="R59" i="11"/>
  <c r="R58" i="11"/>
  <c r="R57" i="11"/>
  <c r="R56" i="11"/>
  <c r="R55" i="1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W763" i="11"/>
  <c r="V763" i="11"/>
  <c r="W762" i="11"/>
  <c r="V762" i="11"/>
  <c r="W761" i="11"/>
  <c r="V761" i="11"/>
  <c r="W760" i="11"/>
  <c r="V760" i="11"/>
  <c r="W759" i="11"/>
  <c r="V759" i="11"/>
  <c r="W758" i="11"/>
  <c r="V758" i="11"/>
  <c r="W757" i="11"/>
  <c r="V757" i="11"/>
  <c r="W756" i="11"/>
  <c r="V756" i="11"/>
  <c r="W755" i="11"/>
  <c r="V755" i="11"/>
  <c r="W754" i="11"/>
  <c r="V754" i="11"/>
  <c r="W753" i="11"/>
  <c r="V753" i="11"/>
  <c r="W752" i="11"/>
  <c r="V752" i="11"/>
  <c r="W751" i="11"/>
  <c r="V751" i="11"/>
  <c r="W750" i="11"/>
  <c r="V750" i="11"/>
  <c r="W749" i="11"/>
  <c r="V749" i="11"/>
  <c r="W748" i="11"/>
  <c r="V748" i="11"/>
  <c r="W747" i="11"/>
  <c r="V747" i="11"/>
  <c r="W746" i="11"/>
  <c r="V746" i="11"/>
  <c r="W745" i="11"/>
  <c r="V745" i="11"/>
  <c r="W744" i="11"/>
  <c r="V744" i="11"/>
  <c r="W743" i="11"/>
  <c r="V743" i="11"/>
  <c r="W742" i="11"/>
  <c r="V742" i="11"/>
  <c r="W741" i="11"/>
  <c r="V741" i="11"/>
  <c r="W740" i="11"/>
  <c r="V740" i="11"/>
  <c r="X739" i="11"/>
  <c r="W739" i="11"/>
  <c r="V739" i="11"/>
  <c r="X738" i="11"/>
  <c r="W738" i="11"/>
  <c r="V738" i="11"/>
  <c r="X737" i="11"/>
  <c r="W737" i="11"/>
  <c r="V737" i="11"/>
  <c r="X736" i="11"/>
  <c r="W736" i="11"/>
  <c r="V736" i="11"/>
  <c r="X735" i="11"/>
  <c r="W735" i="11"/>
  <c r="V735" i="11"/>
  <c r="X734" i="11"/>
  <c r="W734" i="11"/>
  <c r="V734" i="11"/>
  <c r="X733" i="11"/>
  <c r="W733" i="11"/>
  <c r="V733" i="11"/>
  <c r="X732" i="11"/>
  <c r="W732" i="11"/>
  <c r="V732" i="11"/>
  <c r="X731" i="11"/>
  <c r="W731" i="11"/>
  <c r="V731" i="11"/>
  <c r="X730" i="11"/>
  <c r="W730" i="11"/>
  <c r="V730" i="11"/>
  <c r="X729" i="11"/>
  <c r="W729" i="11"/>
  <c r="V729" i="11"/>
  <c r="X728" i="11"/>
  <c r="W728" i="11"/>
  <c r="V728" i="11"/>
  <c r="X727" i="11"/>
  <c r="W727" i="11"/>
  <c r="V727" i="11"/>
  <c r="X726" i="11"/>
  <c r="W726" i="11"/>
  <c r="V726" i="11"/>
  <c r="X725" i="11"/>
  <c r="W725" i="11"/>
  <c r="V725" i="11"/>
  <c r="X724" i="11"/>
  <c r="W724" i="11"/>
  <c r="V724" i="11"/>
  <c r="X723" i="11"/>
  <c r="W723" i="11"/>
  <c r="V723" i="11"/>
  <c r="X722" i="11"/>
  <c r="W722" i="11"/>
  <c r="V722" i="11"/>
  <c r="X721" i="11"/>
  <c r="W721" i="11"/>
  <c r="V721" i="11"/>
  <c r="X720" i="11"/>
  <c r="W720" i="11"/>
  <c r="V720" i="11"/>
  <c r="X719" i="11"/>
  <c r="W719" i="11"/>
  <c r="V719" i="11"/>
  <c r="X718" i="11"/>
  <c r="W718" i="11"/>
  <c r="V718" i="11"/>
  <c r="X717" i="11"/>
  <c r="W717" i="11"/>
  <c r="V717" i="11"/>
  <c r="X716" i="11"/>
  <c r="W716" i="11"/>
  <c r="V716" i="11"/>
  <c r="Y715" i="11"/>
  <c r="X715" i="11"/>
  <c r="W715" i="11"/>
  <c r="V715" i="11"/>
  <c r="Y714" i="11"/>
  <c r="X714" i="11"/>
  <c r="W714" i="11"/>
  <c r="V714" i="11"/>
  <c r="Y713" i="11"/>
  <c r="X713" i="11"/>
  <c r="W713" i="11"/>
  <c r="V713" i="11"/>
  <c r="Y712" i="11"/>
  <c r="X712" i="11"/>
  <c r="W712" i="11"/>
  <c r="V712" i="11"/>
  <c r="Y711" i="11"/>
  <c r="X711" i="11"/>
  <c r="W711" i="11"/>
  <c r="V711" i="11"/>
  <c r="Y710" i="11"/>
  <c r="X710" i="11"/>
  <c r="W710" i="11"/>
  <c r="V710" i="11"/>
  <c r="Y709" i="11"/>
  <c r="X709" i="11"/>
  <c r="W709" i="11"/>
  <c r="V709" i="11"/>
  <c r="Y708" i="11"/>
  <c r="X708" i="11"/>
  <c r="W708" i="11"/>
  <c r="V708" i="11"/>
  <c r="Y707" i="11"/>
  <c r="X707" i="11"/>
  <c r="W707" i="11"/>
  <c r="V707" i="11"/>
  <c r="Y706" i="11"/>
  <c r="X706" i="11"/>
  <c r="W706" i="11"/>
  <c r="V706" i="11"/>
  <c r="Y705" i="11"/>
  <c r="X705" i="11"/>
  <c r="W705" i="11"/>
  <c r="V705" i="11"/>
  <c r="Y704" i="11"/>
  <c r="X704" i="11"/>
  <c r="W704" i="11"/>
  <c r="V704" i="11"/>
  <c r="Y703" i="11"/>
  <c r="X703" i="11"/>
  <c r="W703" i="11"/>
  <c r="V703" i="11"/>
  <c r="Y702" i="11"/>
  <c r="X702" i="11"/>
  <c r="W702" i="11"/>
  <c r="V702" i="11"/>
  <c r="Y701" i="11"/>
  <c r="X701" i="11"/>
  <c r="W701" i="11"/>
  <c r="V701" i="11"/>
  <c r="Y700" i="11"/>
  <c r="X700" i="11"/>
  <c r="W700" i="11"/>
  <c r="V700" i="11"/>
  <c r="Y699" i="11"/>
  <c r="X699" i="11"/>
  <c r="W699" i="11"/>
  <c r="V699" i="11"/>
  <c r="Y698" i="11"/>
  <c r="X698" i="11"/>
  <c r="W698" i="11"/>
  <c r="V698" i="11"/>
  <c r="Y697" i="11"/>
  <c r="X697" i="11"/>
  <c r="W697" i="11"/>
  <c r="V697" i="11"/>
  <c r="Y696" i="11"/>
  <c r="X696" i="11"/>
  <c r="W696" i="11"/>
  <c r="V696" i="11"/>
  <c r="Y695" i="11"/>
  <c r="X695" i="11"/>
  <c r="W695" i="11"/>
  <c r="V695" i="11"/>
  <c r="Y694" i="11"/>
  <c r="X694" i="11"/>
  <c r="W694" i="11"/>
  <c r="V694" i="11"/>
  <c r="Y693" i="11"/>
  <c r="X693" i="11"/>
  <c r="W693" i="11"/>
  <c r="V693" i="11"/>
  <c r="Y692" i="11"/>
  <c r="X692" i="11"/>
  <c r="W692" i="11"/>
  <c r="V692" i="11"/>
  <c r="Y691" i="11"/>
  <c r="X691" i="11"/>
  <c r="W691" i="11"/>
  <c r="V691" i="11"/>
  <c r="Y690" i="11"/>
  <c r="X690" i="11"/>
  <c r="W690" i="11"/>
  <c r="V690" i="11"/>
  <c r="Y689" i="11"/>
  <c r="X689" i="11"/>
  <c r="W689" i="11"/>
  <c r="V689" i="11"/>
  <c r="Y688" i="11"/>
  <c r="X688" i="11"/>
  <c r="W688" i="11"/>
  <c r="V688" i="11"/>
  <c r="Y687" i="11"/>
  <c r="X687" i="11"/>
  <c r="W687" i="11"/>
  <c r="V687" i="11"/>
  <c r="Y686" i="11"/>
  <c r="X686" i="11"/>
  <c r="W686" i="11"/>
  <c r="V686" i="11"/>
  <c r="Y685" i="11"/>
  <c r="X685" i="11"/>
  <c r="W685" i="11"/>
  <c r="V685" i="11"/>
  <c r="Y684" i="11"/>
  <c r="X684" i="11"/>
  <c r="W684" i="11"/>
  <c r="V684" i="11"/>
  <c r="Y683" i="11"/>
  <c r="X683" i="11"/>
  <c r="W683" i="11"/>
  <c r="V683" i="11"/>
  <c r="Y682" i="11"/>
  <c r="X682" i="11"/>
  <c r="W682" i="11"/>
  <c r="V682" i="11"/>
  <c r="Y681" i="11"/>
  <c r="X681" i="11"/>
  <c r="W681" i="11"/>
  <c r="V681" i="11"/>
  <c r="Y680" i="11"/>
  <c r="X680" i="11"/>
  <c r="W680" i="11"/>
  <c r="V680" i="11"/>
  <c r="Y679" i="11"/>
  <c r="X679" i="11"/>
  <c r="W679" i="11"/>
  <c r="V679" i="11"/>
  <c r="Y678" i="11"/>
  <c r="X678" i="11"/>
  <c r="W678" i="11"/>
  <c r="V678" i="11"/>
  <c r="Y677" i="11"/>
  <c r="X677" i="11"/>
  <c r="W677" i="11"/>
  <c r="V677" i="11"/>
  <c r="Y676" i="11"/>
  <c r="X676" i="11"/>
  <c r="W676" i="11"/>
  <c r="V676" i="11"/>
  <c r="Y675" i="11"/>
  <c r="X675" i="11"/>
  <c r="W675" i="11"/>
  <c r="V675" i="11"/>
  <c r="Y674" i="11"/>
  <c r="X674" i="11"/>
  <c r="W674" i="11"/>
  <c r="V674" i="11"/>
  <c r="Y673" i="11"/>
  <c r="X673" i="11"/>
  <c r="W673" i="11"/>
  <c r="V673" i="11"/>
  <c r="Y672" i="11"/>
  <c r="X672" i="11"/>
  <c r="W672" i="11"/>
  <c r="V672" i="11"/>
  <c r="Y671" i="11"/>
  <c r="X671" i="11"/>
  <c r="W671" i="11"/>
  <c r="V671" i="11"/>
  <c r="Y670" i="11"/>
  <c r="X670" i="11"/>
  <c r="W670" i="11"/>
  <c r="V670" i="11"/>
  <c r="Y669" i="11"/>
  <c r="X669" i="11"/>
  <c r="W669" i="11"/>
  <c r="V669" i="11"/>
  <c r="Y668" i="11"/>
  <c r="X668" i="11"/>
  <c r="W668" i="11"/>
  <c r="V668" i="11"/>
  <c r="Y667" i="11"/>
  <c r="X667" i="11"/>
  <c r="W667" i="11"/>
  <c r="V667" i="11"/>
  <c r="Y666" i="11"/>
  <c r="X666" i="11"/>
  <c r="W666" i="11"/>
  <c r="V666" i="11"/>
  <c r="Y665" i="11"/>
  <c r="X665" i="11"/>
  <c r="W665" i="11"/>
  <c r="V665" i="11"/>
  <c r="Y664" i="11"/>
  <c r="X664" i="11"/>
  <c r="W664" i="11"/>
  <c r="V664" i="11"/>
  <c r="Y663" i="11"/>
  <c r="X663" i="11"/>
  <c r="W663" i="11"/>
  <c r="V663" i="11"/>
  <c r="Y662" i="11"/>
  <c r="X662" i="11"/>
  <c r="W662" i="11"/>
  <c r="V662" i="11"/>
  <c r="Y661" i="11"/>
  <c r="X661" i="11"/>
  <c r="W661" i="11"/>
  <c r="V661" i="11"/>
  <c r="Y660" i="11"/>
  <c r="X660" i="11"/>
  <c r="W660" i="11"/>
  <c r="V660" i="11"/>
  <c r="Y659" i="11"/>
  <c r="X659" i="11"/>
  <c r="W659" i="11"/>
  <c r="V659" i="11"/>
  <c r="Y658" i="11"/>
  <c r="X658" i="11"/>
  <c r="W658" i="11"/>
  <c r="V658" i="11"/>
  <c r="Y657" i="11"/>
  <c r="X657" i="11"/>
  <c r="W657" i="11"/>
  <c r="V657" i="11"/>
  <c r="Y656" i="11"/>
  <c r="X656" i="11"/>
  <c r="W656" i="11"/>
  <c r="V656" i="11"/>
  <c r="Y655" i="11"/>
  <c r="X655" i="11"/>
  <c r="W655" i="11"/>
  <c r="V655" i="11"/>
  <c r="Y654" i="11"/>
  <c r="X654" i="11"/>
  <c r="W654" i="11"/>
  <c r="V654" i="11"/>
  <c r="Y653" i="11"/>
  <c r="X653" i="11"/>
  <c r="W653" i="11"/>
  <c r="V653" i="11"/>
  <c r="Y652" i="11"/>
  <c r="X652" i="11"/>
  <c r="W652" i="11"/>
  <c r="V652" i="11"/>
  <c r="Y651" i="11"/>
  <c r="X651" i="11"/>
  <c r="W651" i="11"/>
  <c r="V651" i="11"/>
  <c r="Y650" i="11"/>
  <c r="X650" i="11"/>
  <c r="W650" i="11"/>
  <c r="V650" i="11"/>
  <c r="Y649" i="11"/>
  <c r="X649" i="11"/>
  <c r="W649" i="11"/>
  <c r="V649" i="11"/>
  <c r="Y648" i="11"/>
  <c r="X648" i="11"/>
  <c r="W648" i="11"/>
  <c r="V648" i="11"/>
  <c r="Y647" i="11"/>
  <c r="X647" i="11"/>
  <c r="W647" i="11"/>
  <c r="V647" i="11"/>
  <c r="Y646" i="11"/>
  <c r="X646" i="11"/>
  <c r="W646" i="11"/>
  <c r="V646" i="11"/>
  <c r="Y645" i="11"/>
  <c r="X645" i="11"/>
  <c r="W645" i="11"/>
  <c r="V645" i="11"/>
  <c r="Y644" i="11"/>
  <c r="X644" i="11"/>
  <c r="W644" i="11"/>
  <c r="V644" i="11"/>
  <c r="Y643" i="11"/>
  <c r="X643" i="11"/>
  <c r="W643" i="11"/>
  <c r="V643" i="11"/>
  <c r="Y642" i="11"/>
  <c r="X642" i="11"/>
  <c r="W642" i="11"/>
  <c r="V642" i="11"/>
  <c r="Y641" i="11"/>
  <c r="X641" i="11"/>
  <c r="W641" i="11"/>
  <c r="V641" i="11"/>
  <c r="Y640" i="11"/>
  <c r="X640" i="11"/>
  <c r="W640" i="11"/>
  <c r="V640" i="11"/>
  <c r="Y639" i="11"/>
  <c r="X639" i="11"/>
  <c r="W639" i="11"/>
  <c r="V639" i="11"/>
  <c r="Y638" i="11"/>
  <c r="X638" i="11"/>
  <c r="W638" i="11"/>
  <c r="V638" i="11"/>
  <c r="Y637" i="11"/>
  <c r="X637" i="11"/>
  <c r="W637" i="11"/>
  <c r="V637" i="11"/>
  <c r="Y636" i="11"/>
  <c r="X636" i="11"/>
  <c r="W636" i="11"/>
  <c r="V636" i="11"/>
  <c r="Y635" i="11"/>
  <c r="X635" i="11"/>
  <c r="W635" i="11"/>
  <c r="V635" i="11"/>
  <c r="Y634" i="11"/>
  <c r="X634" i="11"/>
  <c r="W634" i="11"/>
  <c r="V634" i="11"/>
  <c r="Y633" i="11"/>
  <c r="X633" i="11"/>
  <c r="W633" i="11"/>
  <c r="V633" i="11"/>
  <c r="Y632" i="11"/>
  <c r="X632" i="11"/>
  <c r="W632" i="11"/>
  <c r="V632" i="11"/>
  <c r="Y631" i="11"/>
  <c r="X631" i="11"/>
  <c r="W631" i="11"/>
  <c r="V631" i="11"/>
  <c r="Y630" i="11"/>
  <c r="X630" i="11"/>
  <c r="W630" i="11"/>
  <c r="V630" i="11"/>
  <c r="Y629" i="11"/>
  <c r="X629" i="11"/>
  <c r="W629" i="11"/>
  <c r="V629" i="11"/>
  <c r="Y628" i="11"/>
  <c r="X628" i="11"/>
  <c r="W628" i="11"/>
  <c r="V628" i="11"/>
  <c r="Y627" i="11"/>
  <c r="X627" i="11"/>
  <c r="W627" i="11"/>
  <c r="V627" i="11"/>
  <c r="Y626" i="11"/>
  <c r="X626" i="11"/>
  <c r="W626" i="11"/>
  <c r="V626" i="11"/>
  <c r="Y625" i="11"/>
  <c r="X625" i="11"/>
  <c r="W625" i="11"/>
  <c r="V625" i="11"/>
  <c r="Y624" i="11"/>
  <c r="X624" i="11"/>
  <c r="W624" i="11"/>
  <c r="V624" i="11"/>
  <c r="Y623" i="11"/>
  <c r="X623" i="11"/>
  <c r="W623" i="11"/>
  <c r="V623" i="11"/>
  <c r="Y622" i="11"/>
  <c r="X622" i="11"/>
  <c r="W622" i="11"/>
  <c r="V622" i="11"/>
  <c r="Y621" i="11"/>
  <c r="X621" i="11"/>
  <c r="W621" i="11"/>
  <c r="V621" i="11"/>
  <c r="Y620" i="11"/>
  <c r="X620" i="11"/>
  <c r="W620" i="11"/>
  <c r="V620" i="11"/>
  <c r="Y619" i="11"/>
  <c r="X619" i="11"/>
  <c r="W619" i="11"/>
  <c r="V619" i="11"/>
  <c r="Y618" i="11"/>
  <c r="X618" i="11"/>
  <c r="W618" i="11"/>
  <c r="V618" i="11"/>
  <c r="Y617" i="11"/>
  <c r="X617" i="11"/>
  <c r="W617" i="11"/>
  <c r="V617" i="11"/>
  <c r="Y616" i="11"/>
  <c r="X616" i="11"/>
  <c r="W616" i="11"/>
  <c r="V616" i="11"/>
  <c r="Y615" i="11"/>
  <c r="X615" i="11"/>
  <c r="W615" i="11"/>
  <c r="V615" i="11"/>
  <c r="Y614" i="11"/>
  <c r="X614" i="11"/>
  <c r="W614" i="11"/>
  <c r="V614" i="11"/>
  <c r="Y613" i="11"/>
  <c r="X613" i="11"/>
  <c r="W613" i="11"/>
  <c r="V613" i="11"/>
  <c r="Y612" i="11"/>
  <c r="X612" i="11"/>
  <c r="W612" i="11"/>
  <c r="V612" i="11"/>
  <c r="Y611" i="11"/>
  <c r="X611" i="11"/>
  <c r="W611" i="11"/>
  <c r="V611" i="11"/>
  <c r="Y610" i="11"/>
  <c r="X610" i="11"/>
  <c r="W610" i="11"/>
  <c r="V610" i="11"/>
  <c r="Y609" i="11"/>
  <c r="X609" i="11"/>
  <c r="W609" i="11"/>
  <c r="V609" i="11"/>
  <c r="Y608" i="11"/>
  <c r="X608" i="11"/>
  <c r="W608" i="11"/>
  <c r="V608" i="11"/>
  <c r="Y607" i="11"/>
  <c r="X607" i="11"/>
  <c r="W607" i="11"/>
  <c r="V607" i="11"/>
  <c r="Y606" i="11"/>
  <c r="X606" i="11"/>
  <c r="W606" i="11"/>
  <c r="V606" i="11"/>
  <c r="Y605" i="11"/>
  <c r="X605" i="11"/>
  <c r="W605" i="11"/>
  <c r="V605" i="11"/>
  <c r="Y604" i="11"/>
  <c r="X604" i="11"/>
  <c r="W604" i="11"/>
  <c r="V604" i="11"/>
  <c r="Y603" i="11"/>
  <c r="X603" i="11"/>
  <c r="W603" i="11"/>
  <c r="V603" i="11"/>
  <c r="Y602" i="11"/>
  <c r="X602" i="11"/>
  <c r="W602" i="11"/>
  <c r="V602" i="11"/>
  <c r="Y601" i="11"/>
  <c r="X601" i="11"/>
  <c r="W601" i="11"/>
  <c r="V601" i="11"/>
  <c r="Y600" i="11"/>
  <c r="X600" i="11"/>
  <c r="W600" i="11"/>
  <c r="V600" i="11"/>
  <c r="Y599" i="11"/>
  <c r="X599" i="11"/>
  <c r="W599" i="11"/>
  <c r="V599" i="11"/>
  <c r="Y598" i="11"/>
  <c r="X598" i="11"/>
  <c r="W598" i="11"/>
  <c r="V598" i="11"/>
  <c r="Y597" i="11"/>
  <c r="X597" i="11"/>
  <c r="W597" i="11"/>
  <c r="V597" i="11"/>
  <c r="Y596" i="11"/>
  <c r="X596" i="11"/>
  <c r="W596" i="11"/>
  <c r="V596" i="11"/>
  <c r="Y595" i="11"/>
  <c r="X595" i="11"/>
  <c r="W595" i="11"/>
  <c r="V595" i="11"/>
  <c r="Y594" i="11"/>
  <c r="X594" i="11"/>
  <c r="W594" i="11"/>
  <c r="V594" i="11"/>
  <c r="Y593" i="11"/>
  <c r="X593" i="11"/>
  <c r="W593" i="11"/>
  <c r="V593" i="11"/>
  <c r="Y592" i="11"/>
  <c r="X592" i="11"/>
  <c r="W592" i="11"/>
  <c r="V592" i="11"/>
  <c r="Y591" i="11"/>
  <c r="X591" i="11"/>
  <c r="W591" i="11"/>
  <c r="V591" i="11"/>
  <c r="Y590" i="11"/>
  <c r="X590" i="11"/>
  <c r="W590" i="11"/>
  <c r="V590" i="11"/>
  <c r="Y589" i="11"/>
  <c r="X589" i="11"/>
  <c r="W589" i="11"/>
  <c r="V589" i="11"/>
  <c r="Y588" i="11"/>
  <c r="X588" i="11"/>
  <c r="W588" i="11"/>
  <c r="V588" i="11"/>
  <c r="Y587" i="11"/>
  <c r="X587" i="11"/>
  <c r="W587" i="11"/>
  <c r="V587" i="11"/>
  <c r="Y586" i="11"/>
  <c r="X586" i="11"/>
  <c r="W586" i="11"/>
  <c r="V586" i="11"/>
  <c r="Y585" i="11"/>
  <c r="X585" i="11"/>
  <c r="W585" i="11"/>
  <c r="V585" i="11"/>
  <c r="Y584" i="11"/>
  <c r="X584" i="11"/>
  <c r="W584" i="11"/>
  <c r="V584" i="11"/>
  <c r="Y583" i="11"/>
  <c r="X583" i="11"/>
  <c r="W583" i="11"/>
  <c r="V583" i="11"/>
  <c r="Y582" i="11"/>
  <c r="X582" i="11"/>
  <c r="W582" i="11"/>
  <c r="V582" i="11"/>
  <c r="Y581" i="11"/>
  <c r="X581" i="11"/>
  <c r="W581" i="11"/>
  <c r="V581" i="11"/>
  <c r="Y580" i="11"/>
  <c r="X580" i="11"/>
  <c r="W580" i="11"/>
  <c r="V580" i="11"/>
  <c r="Y579" i="11"/>
  <c r="X579" i="11"/>
  <c r="W579" i="11"/>
  <c r="V579" i="11"/>
  <c r="Y578" i="11"/>
  <c r="X578" i="11"/>
  <c r="W578" i="11"/>
  <c r="V578" i="11"/>
  <c r="Y577" i="11"/>
  <c r="X577" i="11"/>
  <c r="W577" i="11"/>
  <c r="V577" i="11"/>
  <c r="Y576" i="11"/>
  <c r="X576" i="11"/>
  <c r="W576" i="11"/>
  <c r="V576" i="11"/>
  <c r="Y575" i="11"/>
  <c r="X575" i="11"/>
  <c r="W575" i="11"/>
  <c r="V575" i="11"/>
  <c r="Y574" i="11"/>
  <c r="X574" i="11"/>
  <c r="W574" i="11"/>
  <c r="V574" i="11"/>
  <c r="Y573" i="11"/>
  <c r="X573" i="11"/>
  <c r="W573" i="11"/>
  <c r="V573" i="11"/>
  <c r="Y572" i="11"/>
  <c r="X572" i="11"/>
  <c r="W572" i="11"/>
  <c r="V572" i="11"/>
  <c r="Y571" i="11"/>
  <c r="X571" i="11"/>
  <c r="W571" i="11"/>
  <c r="V571" i="11"/>
  <c r="Y570" i="11"/>
  <c r="X570" i="11"/>
  <c r="W570" i="11"/>
  <c r="V570" i="11"/>
  <c r="Y569" i="11"/>
  <c r="X569" i="11"/>
  <c r="W569" i="11"/>
  <c r="V569" i="11"/>
  <c r="Y568" i="11"/>
  <c r="X568" i="11"/>
  <c r="W568" i="11"/>
  <c r="V568" i="11"/>
  <c r="Y567" i="11"/>
  <c r="X567" i="11"/>
  <c r="W567" i="11"/>
  <c r="V567" i="11"/>
  <c r="Y566" i="11"/>
  <c r="X566" i="11"/>
  <c r="W566" i="11"/>
  <c r="V566" i="11"/>
  <c r="Y565" i="11"/>
  <c r="X565" i="11"/>
  <c r="W565" i="11"/>
  <c r="V565" i="11"/>
  <c r="Y564" i="11"/>
  <c r="X564" i="11"/>
  <c r="W564" i="11"/>
  <c r="V564" i="11"/>
  <c r="Y563" i="11"/>
  <c r="X563" i="11"/>
  <c r="W563" i="11"/>
  <c r="V563" i="11"/>
  <c r="Y562" i="11"/>
  <c r="X562" i="11"/>
  <c r="W562" i="11"/>
  <c r="V562" i="11"/>
  <c r="Y561" i="11"/>
  <c r="X561" i="11"/>
  <c r="W561" i="11"/>
  <c r="V561" i="11"/>
  <c r="Y560" i="11"/>
  <c r="X560" i="11"/>
  <c r="W560" i="11"/>
  <c r="V560" i="11"/>
  <c r="Y559" i="11"/>
  <c r="X559" i="11"/>
  <c r="W559" i="11"/>
  <c r="V559" i="11"/>
  <c r="Y558" i="11"/>
  <c r="X558" i="11"/>
  <c r="W558" i="11"/>
  <c r="V558" i="11"/>
  <c r="Y557" i="11"/>
  <c r="X557" i="11"/>
  <c r="W557" i="11"/>
  <c r="V557" i="11"/>
  <c r="Y556" i="11"/>
  <c r="X556" i="11"/>
  <c r="W556" i="11"/>
  <c r="V556" i="11"/>
  <c r="Y555" i="11"/>
  <c r="X555" i="11"/>
  <c r="W555" i="11"/>
  <c r="V555" i="11"/>
  <c r="Y554" i="11"/>
  <c r="X554" i="11"/>
  <c r="W554" i="11"/>
  <c r="V554" i="11"/>
  <c r="Y553" i="11"/>
  <c r="X553" i="11"/>
  <c r="W553" i="11"/>
  <c r="V553" i="11"/>
  <c r="Y552" i="11"/>
  <c r="X552" i="11"/>
  <c r="W552" i="11"/>
  <c r="V552" i="11"/>
  <c r="Y551" i="11"/>
  <c r="X551" i="11"/>
  <c r="W551" i="11"/>
  <c r="V551" i="11"/>
  <c r="Y550" i="11"/>
  <c r="X550" i="11"/>
  <c r="W550" i="11"/>
  <c r="V550" i="11"/>
  <c r="Y549" i="11"/>
  <c r="X549" i="11"/>
  <c r="W549" i="11"/>
  <c r="V549" i="11"/>
  <c r="Y548" i="11"/>
  <c r="X548" i="11"/>
  <c r="W548" i="11"/>
  <c r="V548" i="11"/>
  <c r="Y547" i="11"/>
  <c r="X547" i="11"/>
  <c r="W547" i="11"/>
  <c r="V547" i="11"/>
  <c r="Y546" i="11"/>
  <c r="X546" i="11"/>
  <c r="W546" i="11"/>
  <c r="V546" i="11"/>
  <c r="Y545" i="11"/>
  <c r="X545" i="11"/>
  <c r="W545" i="11"/>
  <c r="V545" i="11"/>
  <c r="Y544" i="11"/>
  <c r="X544" i="11"/>
  <c r="W544" i="11"/>
  <c r="V544" i="11"/>
  <c r="Y543" i="11"/>
  <c r="X543" i="11"/>
  <c r="W543" i="11"/>
  <c r="V543" i="11"/>
  <c r="Y542" i="11"/>
  <c r="X542" i="11"/>
  <c r="W542" i="11"/>
  <c r="V542" i="11"/>
  <c r="Y541" i="11"/>
  <c r="X541" i="11"/>
  <c r="W541" i="11"/>
  <c r="V541" i="11"/>
  <c r="Y540" i="11"/>
  <c r="X540" i="11"/>
  <c r="W540" i="11"/>
  <c r="V540" i="11"/>
  <c r="Y539" i="11"/>
  <c r="X539" i="11"/>
  <c r="W539" i="11"/>
  <c r="V539" i="11"/>
  <c r="Y538" i="11"/>
  <c r="X538" i="11"/>
  <c r="W538" i="11"/>
  <c r="V538" i="11"/>
  <c r="Y537" i="11"/>
  <c r="X537" i="11"/>
  <c r="W537" i="11"/>
  <c r="V537" i="11"/>
  <c r="Y536" i="11"/>
  <c r="X536" i="11"/>
  <c r="W536" i="11"/>
  <c r="V536" i="11"/>
  <c r="Y535" i="11"/>
  <c r="X535" i="11"/>
  <c r="W535" i="11"/>
  <c r="V535" i="11"/>
  <c r="Y534" i="11"/>
  <c r="X534" i="11"/>
  <c r="W534" i="11"/>
  <c r="V534" i="11"/>
  <c r="Y533" i="11"/>
  <c r="X533" i="11"/>
  <c r="W533" i="11"/>
  <c r="V533" i="11"/>
  <c r="Y532" i="11"/>
  <c r="X532" i="11"/>
  <c r="W532" i="11"/>
  <c r="V532" i="11"/>
  <c r="Y531" i="11"/>
  <c r="X531" i="11"/>
  <c r="W531" i="11"/>
  <c r="V531" i="11"/>
  <c r="Y530" i="11"/>
  <c r="X530" i="11"/>
  <c r="W530" i="11"/>
  <c r="V530" i="11"/>
  <c r="Y529" i="11"/>
  <c r="X529" i="11"/>
  <c r="W529" i="11"/>
  <c r="V529" i="11"/>
  <c r="Y528" i="11"/>
  <c r="X528" i="11"/>
  <c r="W528" i="11"/>
  <c r="V528" i="11"/>
  <c r="Y527" i="11"/>
  <c r="X527" i="11"/>
  <c r="W527" i="11"/>
  <c r="V527" i="11"/>
  <c r="Y526" i="11"/>
  <c r="X526" i="11"/>
  <c r="W526" i="11"/>
  <c r="V526" i="11"/>
  <c r="Y525" i="11"/>
  <c r="X525" i="11"/>
  <c r="W525" i="11"/>
  <c r="V525" i="11"/>
  <c r="Y524" i="11"/>
  <c r="X524" i="11"/>
  <c r="W524" i="11"/>
  <c r="V524" i="11"/>
  <c r="Y523" i="11"/>
  <c r="X523" i="11"/>
  <c r="W523" i="11"/>
  <c r="V523" i="11"/>
  <c r="Y522" i="11"/>
  <c r="X522" i="11"/>
  <c r="W522" i="11"/>
  <c r="V522" i="11"/>
  <c r="Y521" i="11"/>
  <c r="X521" i="11"/>
  <c r="W521" i="11"/>
  <c r="V521" i="11"/>
  <c r="Y520" i="11"/>
  <c r="X520" i="11"/>
  <c r="W520" i="11"/>
  <c r="V520" i="11"/>
  <c r="Y519" i="11"/>
  <c r="X519" i="11"/>
  <c r="W519" i="11"/>
  <c r="V519" i="11"/>
  <c r="Y518" i="11"/>
  <c r="X518" i="11"/>
  <c r="W518" i="11"/>
  <c r="V518" i="11"/>
  <c r="Y517" i="11"/>
  <c r="X517" i="11"/>
  <c r="W517" i="11"/>
  <c r="V517" i="11"/>
  <c r="Y516" i="11"/>
  <c r="X516" i="11"/>
  <c r="W516" i="11"/>
  <c r="V516" i="11"/>
  <c r="Y515" i="11"/>
  <c r="X515" i="11"/>
  <c r="W515" i="11"/>
  <c r="V515" i="11"/>
  <c r="Y514" i="11"/>
  <c r="X514" i="11"/>
  <c r="W514" i="11"/>
  <c r="V514" i="11"/>
  <c r="Y513" i="11"/>
  <c r="X513" i="11"/>
  <c r="W513" i="11"/>
  <c r="V513" i="11"/>
  <c r="Y512" i="11"/>
  <c r="X512" i="11"/>
  <c r="W512" i="11"/>
  <c r="V512" i="11"/>
  <c r="Y511" i="11"/>
  <c r="X511" i="11"/>
  <c r="W511" i="11"/>
  <c r="V511" i="11"/>
  <c r="Y510" i="11"/>
  <c r="X510" i="11"/>
  <c r="W510" i="11"/>
  <c r="V510" i="11"/>
  <c r="Y509" i="11"/>
  <c r="X509" i="11"/>
  <c r="W509" i="11"/>
  <c r="V509" i="11"/>
  <c r="Y508" i="11"/>
  <c r="X508" i="11"/>
  <c r="W508" i="11"/>
  <c r="V508" i="11"/>
  <c r="Y507" i="11"/>
  <c r="X507" i="11"/>
  <c r="W507" i="11"/>
  <c r="V507" i="11"/>
  <c r="Y506" i="11"/>
  <c r="X506" i="11"/>
  <c r="W506" i="11"/>
  <c r="V506" i="11"/>
  <c r="Y505" i="11"/>
  <c r="X505" i="11"/>
  <c r="W505" i="11"/>
  <c r="V505" i="11"/>
  <c r="Y504" i="11"/>
  <c r="X504" i="11"/>
  <c r="W504" i="11"/>
  <c r="V504" i="11"/>
  <c r="Y503" i="11"/>
  <c r="X503" i="11"/>
  <c r="W503" i="11"/>
  <c r="V503" i="11"/>
  <c r="Y502" i="11"/>
  <c r="X502" i="11"/>
  <c r="W502" i="11"/>
  <c r="V502" i="11"/>
  <c r="Y501" i="11"/>
  <c r="X501" i="11"/>
  <c r="W501" i="11"/>
  <c r="V501" i="11"/>
  <c r="Y500" i="11"/>
  <c r="X500" i="11"/>
  <c r="W500" i="11"/>
  <c r="V500" i="11"/>
  <c r="Y499" i="11"/>
  <c r="X499" i="11"/>
  <c r="W499" i="11"/>
  <c r="V499" i="11"/>
  <c r="Y498" i="11"/>
  <c r="X498" i="11"/>
  <c r="W498" i="11"/>
  <c r="V498" i="11"/>
  <c r="Y497" i="11"/>
  <c r="X497" i="11"/>
  <c r="W497" i="11"/>
  <c r="V497" i="11"/>
  <c r="Y496" i="11"/>
  <c r="X496" i="11"/>
  <c r="W496" i="11"/>
  <c r="V496" i="11"/>
  <c r="Y495" i="11"/>
  <c r="X495" i="11"/>
  <c r="W495" i="11"/>
  <c r="V495" i="11"/>
  <c r="Y494" i="11"/>
  <c r="X494" i="11"/>
  <c r="W494" i="11"/>
  <c r="V494" i="11"/>
  <c r="Y493" i="11"/>
  <c r="X493" i="11"/>
  <c r="W493" i="11"/>
  <c r="V493" i="11"/>
  <c r="Y492" i="11"/>
  <c r="X492" i="11"/>
  <c r="W492" i="11"/>
  <c r="V492" i="11"/>
  <c r="Y491" i="11"/>
  <c r="X491" i="11"/>
  <c r="W491" i="11"/>
  <c r="V491" i="11"/>
  <c r="Y490" i="11"/>
  <c r="X490" i="11"/>
  <c r="W490" i="11"/>
  <c r="V490" i="11"/>
  <c r="Y489" i="11"/>
  <c r="X489" i="11"/>
  <c r="W489" i="11"/>
  <c r="V489" i="11"/>
  <c r="Y488" i="11"/>
  <c r="X488" i="11"/>
  <c r="W488" i="11"/>
  <c r="V488" i="11"/>
  <c r="Y487" i="11"/>
  <c r="X487" i="11"/>
  <c r="W487" i="11"/>
  <c r="V487" i="11"/>
  <c r="Y486" i="11"/>
  <c r="X486" i="11"/>
  <c r="W486" i="11"/>
  <c r="V486" i="11"/>
  <c r="Y485" i="11"/>
  <c r="X485" i="11"/>
  <c r="W485" i="11"/>
  <c r="V485" i="11"/>
  <c r="Y484" i="11"/>
  <c r="X484" i="11"/>
  <c r="W484" i="11"/>
  <c r="V484" i="11"/>
  <c r="Y483" i="11"/>
  <c r="X483" i="11"/>
  <c r="W483" i="11"/>
  <c r="V483" i="11"/>
  <c r="Y482" i="11"/>
  <c r="X482" i="11"/>
  <c r="W482" i="11"/>
  <c r="V482" i="11"/>
  <c r="Y481" i="11"/>
  <c r="X481" i="11"/>
  <c r="W481" i="11"/>
  <c r="V481" i="11"/>
  <c r="Y480" i="11"/>
  <c r="X480" i="11"/>
  <c r="W480" i="11"/>
  <c r="V480" i="11"/>
  <c r="Y479" i="11"/>
  <c r="X479" i="11"/>
  <c r="W479" i="11"/>
  <c r="V479" i="11"/>
  <c r="Y478" i="11"/>
  <c r="X478" i="11"/>
  <c r="W478" i="11"/>
  <c r="V478" i="11"/>
  <c r="Y477" i="11"/>
  <c r="X477" i="11"/>
  <c r="W477" i="11"/>
  <c r="V477" i="11"/>
  <c r="Y476" i="11"/>
  <c r="X476" i="11"/>
  <c r="W476" i="11"/>
  <c r="V476" i="11"/>
  <c r="Y475" i="11"/>
  <c r="X475" i="11"/>
  <c r="W475" i="11"/>
  <c r="V475" i="11"/>
  <c r="Y474" i="11"/>
  <c r="X474" i="11"/>
  <c r="W474" i="11"/>
  <c r="V474" i="11"/>
  <c r="Y473" i="11"/>
  <c r="X473" i="11"/>
  <c r="W473" i="11"/>
  <c r="V473" i="11"/>
  <c r="Y472" i="11"/>
  <c r="X472" i="11"/>
  <c r="W472" i="11"/>
  <c r="V472" i="11"/>
  <c r="Y471" i="11"/>
  <c r="X471" i="11"/>
  <c r="W471" i="11"/>
  <c r="V471" i="11"/>
  <c r="Y470" i="11"/>
  <c r="X470" i="11"/>
  <c r="W470" i="11"/>
  <c r="V470" i="11"/>
  <c r="Y469" i="11"/>
  <c r="X469" i="11"/>
  <c r="W469" i="11"/>
  <c r="V469" i="11"/>
  <c r="Y468" i="11"/>
  <c r="X468" i="11"/>
  <c r="W468" i="11"/>
  <c r="V468" i="11"/>
  <c r="Y467" i="11"/>
  <c r="X467" i="11"/>
  <c r="W467" i="11"/>
  <c r="V467" i="11"/>
  <c r="Y466" i="11"/>
  <c r="X466" i="11"/>
  <c r="W466" i="11"/>
  <c r="V466" i="11"/>
  <c r="Y465" i="11"/>
  <c r="X465" i="11"/>
  <c r="W465" i="11"/>
  <c r="V465" i="11"/>
  <c r="Y464" i="11"/>
  <c r="X464" i="11"/>
  <c r="W464" i="11"/>
  <c r="V464" i="11"/>
  <c r="Y463" i="11"/>
  <c r="X463" i="11"/>
  <c r="W463" i="11"/>
  <c r="V463" i="11"/>
  <c r="Y462" i="11"/>
  <c r="X462" i="11"/>
  <c r="W462" i="11"/>
  <c r="V462" i="11"/>
  <c r="Y461" i="11"/>
  <c r="X461" i="11"/>
  <c r="W461" i="11"/>
  <c r="V461" i="11"/>
  <c r="Y460" i="11"/>
  <c r="X460" i="11"/>
  <c r="W460" i="11"/>
  <c r="V460" i="11"/>
  <c r="Y459" i="11"/>
  <c r="X459" i="11"/>
  <c r="W459" i="11"/>
  <c r="V459" i="11"/>
  <c r="Y458" i="11"/>
  <c r="X458" i="11"/>
  <c r="W458" i="11"/>
  <c r="V458" i="11"/>
  <c r="Y457" i="11"/>
  <c r="X457" i="11"/>
  <c r="W457" i="11"/>
  <c r="V457" i="11"/>
  <c r="Y456" i="11"/>
  <c r="X456" i="11"/>
  <c r="W456" i="11"/>
  <c r="V456" i="11"/>
  <c r="Y455" i="11"/>
  <c r="X455" i="11"/>
  <c r="W455" i="11"/>
  <c r="V455" i="11"/>
  <c r="Y454" i="11"/>
  <c r="X454" i="11"/>
  <c r="W454" i="11"/>
  <c r="V454" i="11"/>
  <c r="Y453" i="11"/>
  <c r="X453" i="11"/>
  <c r="W453" i="11"/>
  <c r="V453" i="11"/>
  <c r="Y452" i="11"/>
  <c r="X452" i="11"/>
  <c r="W452" i="11"/>
  <c r="V452" i="11"/>
  <c r="Y451" i="11"/>
  <c r="X451" i="11"/>
  <c r="W451" i="11"/>
  <c r="V451" i="11"/>
  <c r="Y450" i="11"/>
  <c r="X450" i="11"/>
  <c r="W450" i="11"/>
  <c r="V450" i="11"/>
  <c r="Y449" i="11"/>
  <c r="X449" i="11"/>
  <c r="W449" i="11"/>
  <c r="V449" i="11"/>
  <c r="Y448" i="11"/>
  <c r="X448" i="11"/>
  <c r="W448" i="11"/>
  <c r="V448" i="11"/>
  <c r="Y447" i="11"/>
  <c r="X447" i="11"/>
  <c r="W447" i="11"/>
  <c r="V447" i="11"/>
  <c r="Y446" i="11"/>
  <c r="X446" i="11"/>
  <c r="W446" i="11"/>
  <c r="V446" i="11"/>
  <c r="Y445" i="11"/>
  <c r="X445" i="11"/>
  <c r="W445" i="11"/>
  <c r="V445" i="11"/>
  <c r="Y444" i="11"/>
  <c r="X444" i="11"/>
  <c r="W444" i="11"/>
  <c r="V444" i="11"/>
  <c r="Y443" i="11"/>
  <c r="X443" i="11"/>
  <c r="W443" i="11"/>
  <c r="V443" i="11"/>
  <c r="Y442" i="11"/>
  <c r="X442" i="11"/>
  <c r="W442" i="11"/>
  <c r="V442" i="11"/>
  <c r="Y441" i="11"/>
  <c r="X441" i="11"/>
  <c r="W441" i="11"/>
  <c r="V441" i="11"/>
  <c r="Y440" i="11"/>
  <c r="X440" i="11"/>
  <c r="W440" i="11"/>
  <c r="V440" i="11"/>
  <c r="Y439" i="11"/>
  <c r="X439" i="11"/>
  <c r="W439" i="11"/>
  <c r="V439" i="11"/>
  <c r="Y438" i="11"/>
  <c r="X438" i="11"/>
  <c r="W438" i="11"/>
  <c r="V438" i="11"/>
  <c r="Y437" i="11"/>
  <c r="X437" i="11"/>
  <c r="W437" i="11"/>
  <c r="V437" i="11"/>
  <c r="Y436" i="11"/>
  <c r="X436" i="11"/>
  <c r="W436" i="11"/>
  <c r="V436" i="11"/>
  <c r="Y435" i="11"/>
  <c r="X435" i="11"/>
  <c r="W435" i="11"/>
  <c r="V435" i="11"/>
  <c r="Y434" i="11"/>
  <c r="X434" i="11"/>
  <c r="W434" i="11"/>
  <c r="V434" i="11"/>
  <c r="Y433" i="11"/>
  <c r="X433" i="11"/>
  <c r="W433" i="11"/>
  <c r="V433" i="11"/>
  <c r="Y432" i="11"/>
  <c r="X432" i="11"/>
  <c r="W432" i="11"/>
  <c r="V432" i="11"/>
  <c r="Y431" i="11"/>
  <c r="X431" i="11"/>
  <c r="W431" i="11"/>
  <c r="V431" i="11"/>
  <c r="Y430" i="11"/>
  <c r="X430" i="11"/>
  <c r="W430" i="11"/>
  <c r="V430" i="11"/>
  <c r="Y429" i="11"/>
  <c r="X429" i="11"/>
  <c r="W429" i="11"/>
  <c r="V429" i="11"/>
  <c r="Y428" i="11"/>
  <c r="X428" i="11"/>
  <c r="W428" i="11"/>
  <c r="V428" i="11"/>
  <c r="Y427" i="11"/>
  <c r="X427" i="11"/>
  <c r="W427" i="11"/>
  <c r="V427" i="11"/>
  <c r="Y426" i="11"/>
  <c r="X426" i="11"/>
  <c r="W426" i="11"/>
  <c r="V426" i="11"/>
  <c r="Y425" i="11"/>
  <c r="X425" i="11"/>
  <c r="W425" i="11"/>
  <c r="V425" i="11"/>
  <c r="Y424" i="11"/>
  <c r="X424" i="11"/>
  <c r="W424" i="11"/>
  <c r="V424" i="11"/>
  <c r="Y423" i="11"/>
  <c r="X423" i="11"/>
  <c r="W423" i="11"/>
  <c r="V423" i="11"/>
  <c r="Y422" i="11"/>
  <c r="X422" i="11"/>
  <c r="W422" i="11"/>
  <c r="V422" i="11"/>
  <c r="Y421" i="11"/>
  <c r="X421" i="11"/>
  <c r="W421" i="11"/>
  <c r="V421" i="11"/>
  <c r="Y420" i="11"/>
  <c r="X420" i="11"/>
  <c r="W420" i="11"/>
  <c r="V420" i="11"/>
  <c r="Y419" i="11"/>
  <c r="X419" i="11"/>
  <c r="W419" i="11"/>
  <c r="V419" i="11"/>
  <c r="Y418" i="11"/>
  <c r="X418" i="11"/>
  <c r="W418" i="11"/>
  <c r="V418" i="11"/>
  <c r="Y417" i="11"/>
  <c r="X417" i="11"/>
  <c r="W417" i="11"/>
  <c r="V417" i="11"/>
  <c r="Y416" i="11"/>
  <c r="X416" i="11"/>
  <c r="W416" i="11"/>
  <c r="V416" i="11"/>
  <c r="Y415" i="11"/>
  <c r="X415" i="11"/>
  <c r="W415" i="11"/>
  <c r="V415" i="11"/>
  <c r="Y414" i="11"/>
  <c r="X414" i="11"/>
  <c r="W414" i="11"/>
  <c r="V414" i="11"/>
  <c r="Y413" i="11"/>
  <c r="X413" i="11"/>
  <c r="W413" i="11"/>
  <c r="V413" i="11"/>
  <c r="Y412" i="11"/>
  <c r="X412" i="11"/>
  <c r="W412" i="11"/>
  <c r="V412" i="11"/>
  <c r="Y411" i="11"/>
  <c r="X411" i="11"/>
  <c r="W411" i="11"/>
  <c r="V411" i="11"/>
  <c r="Y410" i="11"/>
  <c r="X410" i="11"/>
  <c r="W410" i="11"/>
  <c r="V410" i="11"/>
  <c r="Y409" i="11"/>
  <c r="X409" i="11"/>
  <c r="W409" i="11"/>
  <c r="V409" i="11"/>
  <c r="Y408" i="11"/>
  <c r="X408" i="11"/>
  <c r="W408" i="11"/>
  <c r="V408" i="11"/>
  <c r="Y407" i="11"/>
  <c r="X407" i="11"/>
  <c r="W407" i="11"/>
  <c r="V407" i="11"/>
  <c r="Y406" i="11"/>
  <c r="X406" i="11"/>
  <c r="W406" i="11"/>
  <c r="V406" i="11"/>
  <c r="Y405" i="11"/>
  <c r="X405" i="11"/>
  <c r="W405" i="11"/>
  <c r="V405" i="11"/>
  <c r="Y404" i="11"/>
  <c r="X404" i="11"/>
  <c r="W404" i="11"/>
  <c r="V404" i="11"/>
  <c r="Y403" i="11"/>
  <c r="X403" i="11"/>
  <c r="W403" i="11"/>
  <c r="V403" i="11"/>
  <c r="Y402" i="11"/>
  <c r="X402" i="11"/>
  <c r="W402" i="11"/>
  <c r="V402" i="11"/>
  <c r="Y401" i="11"/>
  <c r="X401" i="11"/>
  <c r="W401" i="11"/>
  <c r="V401" i="11"/>
  <c r="Y400" i="11"/>
  <c r="X400" i="11"/>
  <c r="W400" i="11"/>
  <c r="V400" i="11"/>
  <c r="Y399" i="11"/>
  <c r="X399" i="11"/>
  <c r="W399" i="11"/>
  <c r="V399" i="11"/>
  <c r="Y398" i="11"/>
  <c r="X398" i="11"/>
  <c r="W398" i="11"/>
  <c r="V398" i="11"/>
  <c r="Y397" i="11"/>
  <c r="X397" i="11"/>
  <c r="W397" i="11"/>
  <c r="V397" i="11"/>
  <c r="Y396" i="11"/>
  <c r="X396" i="11"/>
  <c r="W396" i="11"/>
  <c r="V396" i="11"/>
  <c r="Y395" i="11"/>
  <c r="X395" i="11"/>
  <c r="W395" i="11"/>
  <c r="V395" i="11"/>
  <c r="Y394" i="11"/>
  <c r="X394" i="11"/>
  <c r="W394" i="11"/>
  <c r="V394" i="11"/>
  <c r="Y393" i="11"/>
  <c r="X393" i="11"/>
  <c r="W393" i="11"/>
  <c r="V393" i="11"/>
  <c r="Y392" i="11"/>
  <c r="X392" i="11"/>
  <c r="W392" i="11"/>
  <c r="V392" i="11"/>
  <c r="Y391" i="11"/>
  <c r="X391" i="11"/>
  <c r="W391" i="11"/>
  <c r="V391" i="11"/>
  <c r="Y390" i="11"/>
  <c r="X390" i="11"/>
  <c r="W390" i="11"/>
  <c r="V390" i="11"/>
  <c r="Y389" i="11"/>
  <c r="X389" i="11"/>
  <c r="W389" i="11"/>
  <c r="V389" i="11"/>
  <c r="Y388" i="11"/>
  <c r="X388" i="11"/>
  <c r="W388" i="11"/>
  <c r="V388" i="11"/>
  <c r="Y387" i="11"/>
  <c r="X387" i="11"/>
  <c r="W387" i="11"/>
  <c r="V387" i="11"/>
  <c r="Y386" i="11"/>
  <c r="X386" i="11"/>
  <c r="W386" i="11"/>
  <c r="V386" i="11"/>
  <c r="Y385" i="11"/>
  <c r="X385" i="11"/>
  <c r="W385" i="11"/>
  <c r="V385" i="11"/>
  <c r="Y384" i="11"/>
  <c r="X384" i="11"/>
  <c r="W384" i="11"/>
  <c r="V384" i="11"/>
  <c r="Y383" i="11"/>
  <c r="X383" i="11"/>
  <c r="W383" i="11"/>
  <c r="V383" i="11"/>
  <c r="Y382" i="11"/>
  <c r="X382" i="11"/>
  <c r="W382" i="11"/>
  <c r="V382" i="11"/>
  <c r="Y381" i="11"/>
  <c r="X381" i="11"/>
  <c r="W381" i="11"/>
  <c r="V381" i="11"/>
  <c r="Y380" i="11"/>
  <c r="X380" i="11"/>
  <c r="W380" i="11"/>
  <c r="V380" i="11"/>
  <c r="Y379" i="11"/>
  <c r="X379" i="11"/>
  <c r="W379" i="11"/>
  <c r="V379" i="11"/>
  <c r="Y378" i="11"/>
  <c r="X378" i="11"/>
  <c r="W378" i="11"/>
  <c r="V378" i="11"/>
  <c r="Y377" i="11"/>
  <c r="X377" i="11"/>
  <c r="W377" i="11"/>
  <c r="V377" i="11"/>
  <c r="Y376" i="11"/>
  <c r="X376" i="11"/>
  <c r="W376" i="11"/>
  <c r="V376" i="11"/>
  <c r="Y375" i="11"/>
  <c r="X375" i="11"/>
  <c r="W375" i="11"/>
  <c r="V375" i="11"/>
  <c r="Y374" i="11"/>
  <c r="X374" i="11"/>
  <c r="W374" i="11"/>
  <c r="V374" i="11"/>
  <c r="Y373" i="11"/>
  <c r="X373" i="11"/>
  <c r="W373" i="11"/>
  <c r="V373" i="11"/>
  <c r="Y372" i="11"/>
  <c r="X372" i="11"/>
  <c r="W372" i="11"/>
  <c r="V372" i="11"/>
  <c r="Y371" i="11"/>
  <c r="X371" i="11"/>
  <c r="W371" i="11"/>
  <c r="V371" i="11"/>
  <c r="Y370" i="11"/>
  <c r="X370" i="11"/>
  <c r="W370" i="11"/>
  <c r="V370" i="11"/>
  <c r="Y369" i="11"/>
  <c r="X369" i="11"/>
  <c r="W369" i="11"/>
  <c r="V369" i="11"/>
  <c r="Y368" i="11"/>
  <c r="X368" i="11"/>
  <c r="W368" i="11"/>
  <c r="V368" i="11"/>
  <c r="Y367" i="11"/>
  <c r="X367" i="11"/>
  <c r="W367" i="11"/>
  <c r="V367" i="11"/>
  <c r="Y366" i="11"/>
  <c r="X366" i="11"/>
  <c r="W366" i="11"/>
  <c r="V366" i="11"/>
  <c r="Y365" i="11"/>
  <c r="X365" i="11"/>
  <c r="W365" i="11"/>
  <c r="V365" i="11"/>
  <c r="Y364" i="11"/>
  <c r="X364" i="11"/>
  <c r="W364" i="11"/>
  <c r="V364" i="11"/>
  <c r="Y363" i="11"/>
  <c r="X363" i="11"/>
  <c r="W363" i="11"/>
  <c r="V363" i="11"/>
  <c r="Y362" i="11"/>
  <c r="X362" i="11"/>
  <c r="W362" i="11"/>
  <c r="V362" i="11"/>
  <c r="Y361" i="11"/>
  <c r="X361" i="11"/>
  <c r="W361" i="11"/>
  <c r="V361" i="11"/>
  <c r="Y360" i="11"/>
  <c r="X360" i="11"/>
  <c r="W360" i="11"/>
  <c r="V360" i="11"/>
  <c r="Y359" i="11"/>
  <c r="X359" i="11"/>
  <c r="W359" i="11"/>
  <c r="V359" i="11"/>
  <c r="Y358" i="11"/>
  <c r="X358" i="11"/>
  <c r="W358" i="11"/>
  <c r="V358" i="11"/>
  <c r="Y357" i="11"/>
  <c r="X357" i="11"/>
  <c r="W357" i="11"/>
  <c r="V357" i="11"/>
  <c r="Y356" i="11"/>
  <c r="X356" i="11"/>
  <c r="W356" i="11"/>
  <c r="V356" i="11"/>
  <c r="Y355" i="11"/>
  <c r="X355" i="11"/>
  <c r="W355" i="11"/>
  <c r="V355" i="11"/>
  <c r="Y354" i="11"/>
  <c r="X354" i="11"/>
  <c r="W354" i="11"/>
  <c r="V354" i="11"/>
  <c r="Y353" i="11"/>
  <c r="X353" i="11"/>
  <c r="W353" i="11"/>
  <c r="V353" i="11"/>
  <c r="Y352" i="11"/>
  <c r="X352" i="11"/>
  <c r="W352" i="11"/>
  <c r="V352" i="11"/>
  <c r="Y351" i="11"/>
  <c r="X351" i="11"/>
  <c r="W351" i="11"/>
  <c r="V351" i="11"/>
  <c r="Y350" i="11"/>
  <c r="X350" i="11"/>
  <c r="W350" i="11"/>
  <c r="V350" i="11"/>
  <c r="Y349" i="11"/>
  <c r="X349" i="11"/>
  <c r="W349" i="11"/>
  <c r="V349" i="11"/>
  <c r="Y348" i="11"/>
  <c r="X348" i="11"/>
  <c r="W348" i="11"/>
  <c r="V348" i="11"/>
  <c r="Y347" i="11"/>
  <c r="X347" i="11"/>
  <c r="W347" i="11"/>
  <c r="V347" i="11"/>
  <c r="Y346" i="11"/>
  <c r="X346" i="11"/>
  <c r="W346" i="11"/>
  <c r="V346" i="11"/>
  <c r="Y345" i="11"/>
  <c r="X345" i="11"/>
  <c r="W345" i="11"/>
  <c r="V345" i="11"/>
  <c r="Y344" i="11"/>
  <c r="X344" i="11"/>
  <c r="W344" i="11"/>
  <c r="V344" i="11"/>
  <c r="Y343" i="11"/>
  <c r="X343" i="11"/>
  <c r="W343" i="11"/>
  <c r="V343" i="11"/>
  <c r="Y342" i="11"/>
  <c r="X342" i="11"/>
  <c r="W342" i="11"/>
  <c r="V342" i="11"/>
  <c r="Y341" i="11"/>
  <c r="X341" i="11"/>
  <c r="W341" i="11"/>
  <c r="V341" i="11"/>
  <c r="Y340" i="11"/>
  <c r="X340" i="11"/>
  <c r="W340" i="11"/>
  <c r="V340" i="11"/>
  <c r="Y339" i="11"/>
  <c r="X339" i="11"/>
  <c r="W339" i="11"/>
  <c r="V339" i="11"/>
  <c r="Y338" i="11"/>
  <c r="X338" i="11"/>
  <c r="W338" i="11"/>
  <c r="V338" i="11"/>
  <c r="Y337" i="11"/>
  <c r="X337" i="11"/>
  <c r="W337" i="11"/>
  <c r="V337" i="11"/>
  <c r="Y336" i="11"/>
  <c r="X336" i="11"/>
  <c r="W336" i="11"/>
  <c r="V336" i="11"/>
  <c r="Y335" i="11"/>
  <c r="X335" i="11"/>
  <c r="W335" i="11"/>
  <c r="V335" i="11"/>
  <c r="Y334" i="11"/>
  <c r="X334" i="11"/>
  <c r="W334" i="11"/>
  <c r="V334" i="11"/>
  <c r="Y333" i="11"/>
  <c r="X333" i="11"/>
  <c r="W333" i="11"/>
  <c r="V333" i="11"/>
  <c r="Y332" i="11"/>
  <c r="X332" i="11"/>
  <c r="W332" i="11"/>
  <c r="V332" i="11"/>
  <c r="Y331" i="11"/>
  <c r="X331" i="11"/>
  <c r="W331" i="11"/>
  <c r="V331" i="11"/>
  <c r="Y330" i="11"/>
  <c r="X330" i="11"/>
  <c r="W330" i="11"/>
  <c r="V330" i="11"/>
  <c r="Y329" i="11"/>
  <c r="X329" i="11"/>
  <c r="W329" i="11"/>
  <c r="V329" i="11"/>
  <c r="Y328" i="11"/>
  <c r="X328" i="11"/>
  <c r="W328" i="11"/>
  <c r="V328" i="11"/>
  <c r="Y327" i="11"/>
  <c r="X327" i="11"/>
  <c r="W327" i="11"/>
  <c r="V327" i="11"/>
  <c r="Y326" i="11"/>
  <c r="X326" i="11"/>
  <c r="W326" i="11"/>
  <c r="V326" i="11"/>
  <c r="Y325" i="11"/>
  <c r="X325" i="11"/>
  <c r="W325" i="11"/>
  <c r="V325" i="11"/>
  <c r="Y324" i="11"/>
  <c r="X324" i="11"/>
  <c r="W324" i="11"/>
  <c r="V324" i="11"/>
  <c r="Y323" i="11"/>
  <c r="X323" i="11"/>
  <c r="W323" i="11"/>
  <c r="V323" i="11"/>
  <c r="Y322" i="11"/>
  <c r="X322" i="11"/>
  <c r="W322" i="11"/>
  <c r="V322" i="11"/>
  <c r="Y321" i="11"/>
  <c r="X321" i="11"/>
  <c r="W321" i="11"/>
  <c r="V321" i="11"/>
  <c r="Y320" i="11"/>
  <c r="X320" i="11"/>
  <c r="W320" i="11"/>
  <c r="V320" i="11"/>
  <c r="Y319" i="11"/>
  <c r="X319" i="11"/>
  <c r="W319" i="11"/>
  <c r="V319" i="11"/>
  <c r="Y318" i="11"/>
  <c r="X318" i="11"/>
  <c r="W318" i="11"/>
  <c r="V318" i="11"/>
  <c r="Y317" i="11"/>
  <c r="X317" i="11"/>
  <c r="W317" i="11"/>
  <c r="V317" i="11"/>
  <c r="Y316" i="11"/>
  <c r="X316" i="11"/>
  <c r="W316" i="11"/>
  <c r="V316" i="11"/>
  <c r="Y315" i="11"/>
  <c r="X315" i="11"/>
  <c r="W315" i="11"/>
  <c r="V315" i="11"/>
  <c r="Y314" i="11"/>
  <c r="X314" i="11"/>
  <c r="W314" i="11"/>
  <c r="V314" i="11"/>
  <c r="Y313" i="11"/>
  <c r="X313" i="11"/>
  <c r="W313" i="11"/>
  <c r="V313" i="11"/>
  <c r="Y312" i="11"/>
  <c r="X312" i="11"/>
  <c r="W312" i="11"/>
  <c r="V312" i="11"/>
  <c r="Y311" i="11"/>
  <c r="X311" i="11"/>
  <c r="W311" i="11"/>
  <c r="V311" i="11"/>
  <c r="Y310" i="11"/>
  <c r="X310" i="11"/>
  <c r="W310" i="11"/>
  <c r="V310" i="11"/>
  <c r="Y309" i="11"/>
  <c r="X309" i="11"/>
  <c r="W309" i="11"/>
  <c r="V309" i="11"/>
  <c r="Y308" i="11"/>
  <c r="X308" i="11"/>
  <c r="W308" i="11"/>
  <c r="V308" i="11"/>
  <c r="Y307" i="11"/>
  <c r="X307" i="11"/>
  <c r="W307" i="11"/>
  <c r="V307" i="11"/>
  <c r="Y306" i="11"/>
  <c r="X306" i="11"/>
  <c r="W306" i="11"/>
  <c r="V306" i="11"/>
  <c r="Y305" i="11"/>
  <c r="X305" i="11"/>
  <c r="W305" i="11"/>
  <c r="V305" i="11"/>
  <c r="Y304" i="11"/>
  <c r="X304" i="11"/>
  <c r="W304" i="11"/>
  <c r="V304" i="11"/>
  <c r="Y303" i="11"/>
  <c r="X303" i="11"/>
  <c r="W303" i="11"/>
  <c r="V303" i="11"/>
  <c r="Y302" i="11"/>
  <c r="X302" i="11"/>
  <c r="W302" i="11"/>
  <c r="V302" i="11"/>
  <c r="Y301" i="11"/>
  <c r="X301" i="11"/>
  <c r="W301" i="11"/>
  <c r="V301" i="11"/>
  <c r="Y300" i="11"/>
  <c r="X300" i="11"/>
  <c r="W300" i="11"/>
  <c r="V300" i="11"/>
  <c r="Y299" i="11"/>
  <c r="X299" i="11"/>
  <c r="W299" i="11"/>
  <c r="V299" i="11"/>
  <c r="Y298" i="11"/>
  <c r="X298" i="11"/>
  <c r="W298" i="11"/>
  <c r="V298" i="11"/>
  <c r="Y297" i="11"/>
  <c r="X297" i="11"/>
  <c r="W297" i="11"/>
  <c r="V297" i="11"/>
  <c r="Y296" i="11"/>
  <c r="X296" i="11"/>
  <c r="W296" i="11"/>
  <c r="V296" i="11"/>
  <c r="Y295" i="11"/>
  <c r="X295" i="11"/>
  <c r="W295" i="11"/>
  <c r="V295" i="11"/>
  <c r="Y294" i="11"/>
  <c r="X294" i="11"/>
  <c r="W294" i="11"/>
  <c r="V294" i="11"/>
  <c r="Y293" i="11"/>
  <c r="X293" i="11"/>
  <c r="W293" i="11"/>
  <c r="V293" i="11"/>
  <c r="Y292" i="11"/>
  <c r="X292" i="11"/>
  <c r="W292" i="11"/>
  <c r="V292" i="11"/>
  <c r="Y291" i="11"/>
  <c r="X291" i="11"/>
  <c r="W291" i="11"/>
  <c r="V291" i="11"/>
  <c r="Y290" i="11"/>
  <c r="X290" i="11"/>
  <c r="W290" i="11"/>
  <c r="V290" i="11"/>
  <c r="Y289" i="11"/>
  <c r="X289" i="11"/>
  <c r="W289" i="11"/>
  <c r="V289" i="11"/>
  <c r="Y288" i="11"/>
  <c r="X288" i="11"/>
  <c r="W288" i="11"/>
  <c r="V288" i="11"/>
  <c r="Y287" i="11"/>
  <c r="X287" i="11"/>
  <c r="W287" i="11"/>
  <c r="V287" i="11"/>
  <c r="Y286" i="11"/>
  <c r="X286" i="11"/>
  <c r="W286" i="11"/>
  <c r="V286" i="11"/>
  <c r="Y285" i="11"/>
  <c r="X285" i="11"/>
  <c r="W285" i="11"/>
  <c r="V285" i="11"/>
  <c r="Y284" i="11"/>
  <c r="X284" i="11"/>
  <c r="W284" i="11"/>
  <c r="V284" i="11"/>
  <c r="Y283" i="11"/>
  <c r="X283" i="11"/>
  <c r="W283" i="11"/>
  <c r="V283" i="11"/>
  <c r="Y282" i="11"/>
  <c r="X282" i="11"/>
  <c r="W282" i="11"/>
  <c r="V282" i="11"/>
  <c r="Y281" i="11"/>
  <c r="X281" i="11"/>
  <c r="W281" i="11"/>
  <c r="V281" i="11"/>
  <c r="Y280" i="11"/>
  <c r="X280" i="11"/>
  <c r="W280" i="11"/>
  <c r="V280" i="11"/>
  <c r="Y279" i="11"/>
  <c r="X279" i="11"/>
  <c r="W279" i="11"/>
  <c r="V279" i="11"/>
  <c r="Y278" i="11"/>
  <c r="X278" i="11"/>
  <c r="W278" i="11"/>
  <c r="V278" i="11"/>
  <c r="Y277" i="11"/>
  <c r="X277" i="11"/>
  <c r="W277" i="11"/>
  <c r="V277" i="11"/>
  <c r="Y276" i="11"/>
  <c r="X276" i="11"/>
  <c r="W276" i="11"/>
  <c r="V276" i="11"/>
  <c r="Y275" i="11"/>
  <c r="X275" i="11"/>
  <c r="W275" i="11"/>
  <c r="V275" i="11"/>
  <c r="Y274" i="11"/>
  <c r="X274" i="11"/>
  <c r="W274" i="11"/>
  <c r="V274" i="11"/>
  <c r="Y273" i="11"/>
  <c r="X273" i="11"/>
  <c r="W273" i="11"/>
  <c r="V273" i="11"/>
  <c r="Y272" i="11"/>
  <c r="X272" i="11"/>
  <c r="W272" i="11"/>
  <c r="V272" i="11"/>
  <c r="Y271" i="11"/>
  <c r="X271" i="11"/>
  <c r="W271" i="11"/>
  <c r="V271" i="11"/>
  <c r="Y270" i="11"/>
  <c r="X270" i="11"/>
  <c r="W270" i="11"/>
  <c r="V270" i="11"/>
  <c r="Y269" i="11"/>
  <c r="X269" i="11"/>
  <c r="W269" i="11"/>
  <c r="V269" i="11"/>
  <c r="Y268" i="11"/>
  <c r="X268" i="11"/>
  <c r="W268" i="11"/>
  <c r="V268" i="11"/>
  <c r="Y267" i="11"/>
  <c r="X267" i="11"/>
  <c r="W267" i="11"/>
  <c r="V267" i="11"/>
  <c r="Y266" i="11"/>
  <c r="X266" i="11"/>
  <c r="W266" i="11"/>
  <c r="V266" i="11"/>
  <c r="Y265" i="11"/>
  <c r="X265" i="11"/>
  <c r="W265" i="11"/>
  <c r="V265" i="11"/>
  <c r="Y264" i="11"/>
  <c r="X264" i="11"/>
  <c r="W264" i="11"/>
  <c r="V264" i="11"/>
  <c r="Y263" i="11"/>
  <c r="X263" i="11"/>
  <c r="W263" i="11"/>
  <c r="V263" i="11"/>
  <c r="Y262" i="11"/>
  <c r="X262" i="11"/>
  <c r="W262" i="11"/>
  <c r="V262" i="11"/>
  <c r="Y261" i="11"/>
  <c r="X261" i="11"/>
  <c r="W261" i="11"/>
  <c r="V261" i="11"/>
  <c r="Y260" i="11"/>
  <c r="X260" i="11"/>
  <c r="W260" i="11"/>
  <c r="V260" i="11"/>
  <c r="Y259" i="11"/>
  <c r="X259" i="11"/>
  <c r="W259" i="11"/>
  <c r="V259" i="11"/>
  <c r="Y258" i="11"/>
  <c r="X258" i="11"/>
  <c r="W258" i="11"/>
  <c r="V258" i="11"/>
  <c r="Y257" i="11"/>
  <c r="X257" i="11"/>
  <c r="W257" i="11"/>
  <c r="V257" i="11"/>
  <c r="Y256" i="11"/>
  <c r="X256" i="11"/>
  <c r="W256" i="11"/>
  <c r="V256" i="11"/>
  <c r="Y255" i="11"/>
  <c r="X255" i="11"/>
  <c r="W255" i="11"/>
  <c r="V255" i="11"/>
  <c r="Y254" i="11"/>
  <c r="X254" i="11"/>
  <c r="W254" i="11"/>
  <c r="V254" i="11"/>
  <c r="Y253" i="11"/>
  <c r="X253" i="11"/>
  <c r="W253" i="11"/>
  <c r="V253" i="11"/>
  <c r="Y252" i="11"/>
  <c r="X252" i="11"/>
  <c r="W252" i="11"/>
  <c r="V252" i="11"/>
  <c r="Y251" i="11"/>
  <c r="X251" i="11"/>
  <c r="W251" i="11"/>
  <c r="V251" i="11"/>
  <c r="Y250" i="11"/>
  <c r="X250" i="11"/>
  <c r="W250" i="11"/>
  <c r="V250" i="11"/>
  <c r="Y249" i="11"/>
  <c r="X249" i="11"/>
  <c r="W249" i="11"/>
  <c r="V249" i="11"/>
  <c r="Y248" i="11"/>
  <c r="X248" i="11"/>
  <c r="W248" i="11"/>
  <c r="V248" i="11"/>
  <c r="Y247" i="11"/>
  <c r="X247" i="11"/>
  <c r="W247" i="11"/>
  <c r="V247" i="11"/>
  <c r="Y246" i="11"/>
  <c r="X246" i="11"/>
  <c r="W246" i="11"/>
  <c r="V246" i="11"/>
  <c r="Y245" i="11"/>
  <c r="X245" i="11"/>
  <c r="W245" i="11"/>
  <c r="V245" i="11"/>
  <c r="Y244" i="11"/>
  <c r="X244" i="11"/>
  <c r="W244" i="11"/>
  <c r="V244" i="11"/>
  <c r="Y243" i="11"/>
  <c r="X243" i="11"/>
  <c r="W243" i="11"/>
  <c r="V243" i="11"/>
  <c r="Y242" i="11"/>
  <c r="X242" i="11"/>
  <c r="W242" i="11"/>
  <c r="V242" i="11"/>
  <c r="Y241" i="11"/>
  <c r="X241" i="11"/>
  <c r="W241" i="11"/>
  <c r="V241" i="11"/>
  <c r="Y240" i="11"/>
  <c r="X240" i="11"/>
  <c r="W240" i="11"/>
  <c r="V240" i="11"/>
  <c r="Y239" i="11"/>
  <c r="X239" i="11"/>
  <c r="W239" i="11"/>
  <c r="V239" i="11"/>
  <c r="Y238" i="11"/>
  <c r="X238" i="11"/>
  <c r="W238" i="11"/>
  <c r="V238" i="11"/>
  <c r="Y237" i="11"/>
  <c r="X237" i="11"/>
  <c r="W237" i="11"/>
  <c r="V237" i="11"/>
  <c r="Y236" i="11"/>
  <c r="X236" i="11"/>
  <c r="W236" i="11"/>
  <c r="V236" i="11"/>
  <c r="Y235" i="11"/>
  <c r="X235" i="11"/>
  <c r="W235" i="11"/>
  <c r="V235" i="11"/>
  <c r="Y234" i="11"/>
  <c r="X234" i="11"/>
  <c r="W234" i="11"/>
  <c r="V234" i="11"/>
  <c r="Y233" i="11"/>
  <c r="X233" i="11"/>
  <c r="W233" i="11"/>
  <c r="V233" i="11"/>
  <c r="Y232" i="11"/>
  <c r="X232" i="11"/>
  <c r="W232" i="11"/>
  <c r="V232" i="11"/>
  <c r="Y231" i="11"/>
  <c r="X231" i="11"/>
  <c r="W231" i="11"/>
  <c r="V231" i="11"/>
  <c r="Y230" i="11"/>
  <c r="X230" i="11"/>
  <c r="W230" i="11"/>
  <c r="V230" i="11"/>
  <c r="Y229" i="11"/>
  <c r="X229" i="11"/>
  <c r="W229" i="11"/>
  <c r="V229" i="11"/>
  <c r="Y228" i="11"/>
  <c r="X228" i="11"/>
  <c r="W228" i="11"/>
  <c r="V228" i="11"/>
  <c r="Y227" i="11"/>
  <c r="X227" i="11"/>
  <c r="W227" i="11"/>
  <c r="V227" i="11"/>
  <c r="Y226" i="11"/>
  <c r="X226" i="11"/>
  <c r="W226" i="11"/>
  <c r="V226" i="11"/>
  <c r="Y225" i="11"/>
  <c r="X225" i="11"/>
  <c r="W225" i="11"/>
  <c r="V225" i="11"/>
  <c r="Y224" i="11"/>
  <c r="X224" i="11"/>
  <c r="W224" i="11"/>
  <c r="V224" i="11"/>
  <c r="Y223" i="11"/>
  <c r="X223" i="11"/>
  <c r="W223" i="11"/>
  <c r="V223" i="11"/>
  <c r="Y222" i="11"/>
  <c r="X222" i="11"/>
  <c r="W222" i="11"/>
  <c r="V222" i="11"/>
  <c r="Y221" i="11"/>
  <c r="X221" i="11"/>
  <c r="W221" i="11"/>
  <c r="V221" i="11"/>
  <c r="Y220" i="11"/>
  <c r="X220" i="11"/>
  <c r="W220" i="11"/>
  <c r="V220" i="11"/>
  <c r="Y219" i="11"/>
  <c r="X219" i="11"/>
  <c r="W219" i="11"/>
  <c r="V219" i="11"/>
  <c r="Y218" i="11"/>
  <c r="X218" i="11"/>
  <c r="W218" i="11"/>
  <c r="V218" i="11"/>
  <c r="Y217" i="11"/>
  <c r="X217" i="11"/>
  <c r="W217" i="11"/>
  <c r="V217" i="11"/>
  <c r="Y216" i="11"/>
  <c r="X216" i="11"/>
  <c r="W216" i="11"/>
  <c r="V216" i="11"/>
  <c r="Y215" i="11"/>
  <c r="X215" i="11"/>
  <c r="W215" i="11"/>
  <c r="V215" i="11"/>
  <c r="Y214" i="11"/>
  <c r="X214" i="11"/>
  <c r="W214" i="11"/>
  <c r="V214" i="11"/>
  <c r="Y213" i="11"/>
  <c r="X213" i="11"/>
  <c r="W213" i="11"/>
  <c r="V213" i="11"/>
  <c r="Y212" i="11"/>
  <c r="X212" i="11"/>
  <c r="W212" i="11"/>
  <c r="V212" i="11"/>
  <c r="Y211" i="11"/>
  <c r="X211" i="11"/>
  <c r="W211" i="11"/>
  <c r="V211" i="11"/>
  <c r="Y210" i="11"/>
  <c r="X210" i="11"/>
  <c r="W210" i="11"/>
  <c r="V210" i="11"/>
  <c r="Y209" i="11"/>
  <c r="X209" i="11"/>
  <c r="W209" i="11"/>
  <c r="V209" i="11"/>
  <c r="Y208" i="11"/>
  <c r="X208" i="11"/>
  <c r="W208" i="11"/>
  <c r="V208" i="11"/>
  <c r="Y207" i="11"/>
  <c r="X207" i="11"/>
  <c r="W207" i="11"/>
  <c r="V207" i="11"/>
  <c r="Y206" i="11"/>
  <c r="X206" i="11"/>
  <c r="W206" i="11"/>
  <c r="V206" i="11"/>
  <c r="Y205" i="11"/>
  <c r="X205" i="11"/>
  <c r="W205" i="11"/>
  <c r="V205" i="11"/>
  <c r="Y204" i="11"/>
  <c r="X204" i="11"/>
  <c r="W204" i="11"/>
  <c r="V204" i="11"/>
  <c r="Y203" i="11"/>
  <c r="X203" i="11"/>
  <c r="W203" i="11"/>
  <c r="V203" i="11"/>
  <c r="Y202" i="11"/>
  <c r="X202" i="11"/>
  <c r="W202" i="11"/>
  <c r="V202" i="11"/>
  <c r="Y201" i="11"/>
  <c r="X201" i="11"/>
  <c r="W201" i="11"/>
  <c r="V201" i="11"/>
  <c r="Y200" i="11"/>
  <c r="X200" i="11"/>
  <c r="W200" i="11"/>
  <c r="V200" i="11"/>
  <c r="Y199" i="11"/>
  <c r="X199" i="11"/>
  <c r="W199" i="11"/>
  <c r="V199" i="11"/>
  <c r="Y198" i="11"/>
  <c r="X198" i="11"/>
  <c r="W198" i="11"/>
  <c r="V198" i="11"/>
  <c r="Y197" i="11"/>
  <c r="X197" i="11"/>
  <c r="W197" i="11"/>
  <c r="V197" i="11"/>
  <c r="Y196" i="11"/>
  <c r="X196" i="11"/>
  <c r="W196" i="11"/>
  <c r="V196" i="11"/>
  <c r="Y195" i="11"/>
  <c r="X195" i="11"/>
  <c r="W195" i="11"/>
  <c r="V195" i="11"/>
  <c r="Y194" i="11"/>
  <c r="X194" i="11"/>
  <c r="W194" i="11"/>
  <c r="V194" i="11"/>
  <c r="Y193" i="11"/>
  <c r="X193" i="11"/>
  <c r="W193" i="11"/>
  <c r="V193" i="11"/>
  <c r="Y192" i="11"/>
  <c r="X192" i="11"/>
  <c r="W192" i="11"/>
  <c r="V192" i="11"/>
  <c r="Y191" i="11"/>
  <c r="X191" i="11"/>
  <c r="W191" i="11"/>
  <c r="V191" i="11"/>
  <c r="Y190" i="11"/>
  <c r="X190" i="11"/>
  <c r="W190" i="11"/>
  <c r="V190" i="11"/>
  <c r="Y189" i="11"/>
  <c r="X189" i="11"/>
  <c r="W189" i="11"/>
  <c r="V189" i="11"/>
  <c r="Y188" i="11"/>
  <c r="X188" i="11"/>
  <c r="W188" i="11"/>
  <c r="V188" i="11"/>
  <c r="Y187" i="11"/>
  <c r="X187" i="11"/>
  <c r="W187" i="11"/>
  <c r="V187" i="11"/>
  <c r="Y186" i="11"/>
  <c r="X186" i="11"/>
  <c r="W186" i="11"/>
  <c r="V186" i="11"/>
  <c r="Y185" i="11"/>
  <c r="X185" i="11"/>
  <c r="W185" i="11"/>
  <c r="V185" i="11"/>
  <c r="Y184" i="11"/>
  <c r="X184" i="11"/>
  <c r="W184" i="11"/>
  <c r="V184" i="11"/>
  <c r="Y183" i="11"/>
  <c r="X183" i="11"/>
  <c r="W183" i="11"/>
  <c r="V183" i="11"/>
  <c r="Y182" i="11"/>
  <c r="X182" i="11"/>
  <c r="W182" i="11"/>
  <c r="V182" i="11"/>
  <c r="Y181" i="11"/>
  <c r="X181" i="11"/>
  <c r="W181" i="11"/>
  <c r="V181" i="11"/>
  <c r="Y180" i="11"/>
  <c r="X180" i="11"/>
  <c r="W180" i="11"/>
  <c r="V180" i="11"/>
  <c r="Y179" i="11"/>
  <c r="X179" i="11"/>
  <c r="W179" i="11"/>
  <c r="V179" i="11"/>
  <c r="Y178" i="11"/>
  <c r="X178" i="11"/>
  <c r="W178" i="11"/>
  <c r="V178" i="11"/>
  <c r="Y177" i="11"/>
  <c r="X177" i="11"/>
  <c r="W177" i="11"/>
  <c r="V177" i="11"/>
  <c r="Y176" i="11"/>
  <c r="X176" i="11"/>
  <c r="W176" i="11"/>
  <c r="V176" i="11"/>
  <c r="Y175" i="11"/>
  <c r="X175" i="11"/>
  <c r="W175" i="11"/>
  <c r="V175" i="11"/>
  <c r="Y174" i="11"/>
  <c r="X174" i="11"/>
  <c r="W174" i="11"/>
  <c r="V174" i="11"/>
  <c r="Y173" i="11"/>
  <c r="X173" i="11"/>
  <c r="W173" i="11"/>
  <c r="V173" i="11"/>
  <c r="Y172" i="11"/>
  <c r="X172" i="11"/>
  <c r="W172" i="11"/>
  <c r="V172" i="11"/>
  <c r="Y171" i="11"/>
  <c r="X171" i="11"/>
  <c r="W171" i="11"/>
  <c r="V171" i="11"/>
  <c r="Y170" i="11"/>
  <c r="X170" i="11"/>
  <c r="W170" i="11"/>
  <c r="V170" i="11"/>
  <c r="Y169" i="11"/>
  <c r="X169" i="11"/>
  <c r="W169" i="11"/>
  <c r="V169" i="11"/>
  <c r="Y168" i="11"/>
  <c r="X168" i="11"/>
  <c r="W168" i="11"/>
  <c r="V168" i="11"/>
  <c r="Y167" i="11"/>
  <c r="X167" i="11"/>
  <c r="W167" i="11"/>
  <c r="V167" i="11"/>
  <c r="Y166" i="11"/>
  <c r="X166" i="11"/>
  <c r="W166" i="11"/>
  <c r="V166" i="11"/>
  <c r="Y165" i="11"/>
  <c r="X165" i="11"/>
  <c r="W165" i="11"/>
  <c r="V165" i="11"/>
  <c r="Y164" i="11"/>
  <c r="X164" i="11"/>
  <c r="W164" i="11"/>
  <c r="V164" i="11"/>
  <c r="Y163" i="11"/>
  <c r="X163" i="11"/>
  <c r="W163" i="11"/>
  <c r="V163" i="11"/>
  <c r="Y162" i="11"/>
  <c r="X162" i="11"/>
  <c r="W162" i="11"/>
  <c r="V162" i="11"/>
  <c r="Y161" i="11"/>
  <c r="X161" i="11"/>
  <c r="W161" i="11"/>
  <c r="V161" i="11"/>
  <c r="Y160" i="11"/>
  <c r="X160" i="11"/>
  <c r="W160" i="11"/>
  <c r="V160" i="11"/>
  <c r="Y159" i="11"/>
  <c r="X159" i="11"/>
  <c r="W159" i="11"/>
  <c r="V159" i="11"/>
  <c r="Y158" i="11"/>
  <c r="X158" i="11"/>
  <c r="W158" i="11"/>
  <c r="V158" i="11"/>
  <c r="Y157" i="11"/>
  <c r="X157" i="11"/>
  <c r="W157" i="11"/>
  <c r="V157" i="11"/>
  <c r="Y156" i="11"/>
  <c r="X156" i="11"/>
  <c r="W156" i="11"/>
  <c r="V156" i="11"/>
  <c r="Y155" i="11"/>
  <c r="X155" i="11"/>
  <c r="W155" i="11"/>
  <c r="V155" i="11"/>
  <c r="Y154" i="11"/>
  <c r="X154" i="11"/>
  <c r="W154" i="11"/>
  <c r="V154" i="11"/>
  <c r="Y153" i="11"/>
  <c r="X153" i="11"/>
  <c r="W153" i="11"/>
  <c r="V153" i="11"/>
  <c r="Y152" i="11"/>
  <c r="X152" i="11"/>
  <c r="W152" i="11"/>
  <c r="V152" i="11"/>
  <c r="Y151" i="11"/>
  <c r="X151" i="11"/>
  <c r="W151" i="11"/>
  <c r="V151" i="11"/>
  <c r="Y150" i="11"/>
  <c r="X150" i="11"/>
  <c r="W150" i="11"/>
  <c r="V150" i="11"/>
  <c r="Y149" i="11"/>
  <c r="X149" i="11"/>
  <c r="W149" i="11"/>
  <c r="V149" i="11"/>
  <c r="Y148" i="11"/>
  <c r="X148" i="11"/>
  <c r="W148" i="11"/>
  <c r="V148" i="11"/>
  <c r="Y147" i="11"/>
  <c r="X147" i="11"/>
  <c r="W147" i="11"/>
  <c r="V147" i="11"/>
  <c r="Y146" i="11"/>
  <c r="X146" i="11"/>
  <c r="W146" i="11"/>
  <c r="V146" i="11"/>
  <c r="Y145" i="11"/>
  <c r="X145" i="11"/>
  <c r="W145" i="11"/>
  <c r="V145" i="11"/>
  <c r="Y144" i="11"/>
  <c r="X144" i="11"/>
  <c r="W144" i="11"/>
  <c r="V144" i="11"/>
  <c r="Y143" i="11"/>
  <c r="X143" i="11"/>
  <c r="W143" i="11"/>
  <c r="V143" i="11"/>
  <c r="Y142" i="11"/>
  <c r="X142" i="11"/>
  <c r="W142" i="11"/>
  <c r="V142" i="11"/>
  <c r="Y141" i="11"/>
  <c r="X141" i="11"/>
  <c r="W141" i="11"/>
  <c r="V141" i="11"/>
  <c r="Y140" i="11"/>
  <c r="X140" i="11"/>
  <c r="W140" i="11"/>
  <c r="V140" i="11"/>
  <c r="Y139" i="11"/>
  <c r="X139" i="11"/>
  <c r="W139" i="11"/>
  <c r="V139" i="11"/>
  <c r="Y138" i="11"/>
  <c r="X138" i="11"/>
  <c r="W138" i="11"/>
  <c r="V138" i="11"/>
  <c r="Y137" i="11"/>
  <c r="X137" i="11"/>
  <c r="W137" i="11"/>
  <c r="V137" i="11"/>
  <c r="Y136" i="11"/>
  <c r="X136" i="11"/>
  <c r="W136" i="11"/>
  <c r="V136" i="11"/>
  <c r="Y135" i="11"/>
  <c r="X135" i="11"/>
  <c r="W135" i="11"/>
  <c r="V135" i="11"/>
  <c r="Y134" i="11"/>
  <c r="X134" i="11"/>
  <c r="W134" i="11"/>
  <c r="V134" i="11"/>
  <c r="Y133" i="11"/>
  <c r="X133" i="11"/>
  <c r="W133" i="11"/>
  <c r="V133" i="11"/>
  <c r="Y132" i="11"/>
  <c r="X132" i="11"/>
  <c r="W132" i="11"/>
  <c r="V132" i="11"/>
  <c r="Y131" i="11"/>
  <c r="X131" i="11"/>
  <c r="W131" i="11"/>
  <c r="V131" i="11"/>
  <c r="Y130" i="11"/>
  <c r="X130" i="11"/>
  <c r="W130" i="11"/>
  <c r="V130" i="11"/>
  <c r="Y129" i="11"/>
  <c r="X129" i="11"/>
  <c r="W129" i="11"/>
  <c r="V129" i="11"/>
  <c r="Y128" i="11"/>
  <c r="X128" i="11"/>
  <c r="W128" i="11"/>
  <c r="V128" i="11"/>
  <c r="Y127" i="11"/>
  <c r="X127" i="11"/>
  <c r="W127" i="11"/>
  <c r="V127" i="11"/>
  <c r="Y126" i="11"/>
  <c r="X126" i="11"/>
  <c r="W126" i="11"/>
  <c r="V126" i="11"/>
  <c r="Y125" i="11"/>
  <c r="X125" i="11"/>
  <c r="W125" i="11"/>
  <c r="V125" i="11"/>
  <c r="Y124" i="11"/>
  <c r="X124" i="11"/>
  <c r="W124" i="11"/>
  <c r="V124" i="11"/>
  <c r="Y123" i="11"/>
  <c r="X123" i="11"/>
  <c r="W123" i="11"/>
  <c r="V123" i="11"/>
  <c r="Y122" i="11"/>
  <c r="X122" i="11"/>
  <c r="W122" i="11"/>
  <c r="V122" i="11"/>
  <c r="Y121" i="11"/>
  <c r="X121" i="11"/>
  <c r="W121" i="11"/>
  <c r="V121" i="11"/>
  <c r="Y120" i="11"/>
  <c r="X120" i="11"/>
  <c r="W120" i="11"/>
  <c r="V120" i="11"/>
  <c r="Y119" i="11"/>
  <c r="X119" i="11"/>
  <c r="W119" i="11"/>
  <c r="V119" i="11"/>
  <c r="Y118" i="11"/>
  <c r="X118" i="11"/>
  <c r="W118" i="11"/>
  <c r="V118" i="11"/>
  <c r="Y117" i="11"/>
  <c r="X117" i="11"/>
  <c r="W117" i="11"/>
  <c r="V117" i="11"/>
  <c r="Y116" i="11"/>
  <c r="X116" i="11"/>
  <c r="W116" i="11"/>
  <c r="V116" i="11"/>
  <c r="Y115" i="11"/>
  <c r="X115" i="11"/>
  <c r="W115" i="11"/>
  <c r="V115" i="11"/>
  <c r="Y114" i="11"/>
  <c r="X114" i="11"/>
  <c r="W114" i="11"/>
  <c r="V114" i="11"/>
  <c r="Y113" i="11"/>
  <c r="X113" i="11"/>
  <c r="W113" i="11"/>
  <c r="V113" i="11"/>
  <c r="Y112" i="11"/>
  <c r="X112" i="11"/>
  <c r="W112" i="11"/>
  <c r="V112" i="11"/>
  <c r="Y111" i="11"/>
  <c r="X111" i="11"/>
  <c r="W111" i="11"/>
  <c r="V111" i="11"/>
  <c r="Y110" i="11"/>
  <c r="X110" i="11"/>
  <c r="W110" i="11"/>
  <c r="V110" i="11"/>
  <c r="Y109" i="11"/>
  <c r="X109" i="11"/>
  <c r="W109" i="11"/>
  <c r="V109" i="11"/>
  <c r="Y108" i="11"/>
  <c r="X108" i="11"/>
  <c r="W108" i="11"/>
  <c r="V108" i="11"/>
  <c r="Y107" i="11"/>
  <c r="X107" i="11"/>
  <c r="W107" i="11"/>
  <c r="V107" i="11"/>
  <c r="Y106" i="11"/>
  <c r="X106" i="11"/>
  <c r="W106" i="11"/>
  <c r="V106" i="11"/>
  <c r="Y105" i="11"/>
  <c r="X105" i="11"/>
  <c r="W105" i="11"/>
  <c r="V105" i="11"/>
  <c r="Y104" i="11"/>
  <c r="X104" i="11"/>
  <c r="W104" i="11"/>
  <c r="V104" i="11"/>
  <c r="Y103" i="11"/>
  <c r="X103" i="11"/>
  <c r="W103" i="11"/>
  <c r="V103" i="11"/>
  <c r="Y102" i="11"/>
  <c r="X102" i="11"/>
  <c r="W102" i="11"/>
  <c r="V102" i="11"/>
  <c r="Y101" i="11"/>
  <c r="X101" i="11"/>
  <c r="W101" i="11"/>
  <c r="V101" i="11"/>
  <c r="Y100" i="11"/>
  <c r="X100" i="11"/>
  <c r="W100" i="11"/>
  <c r="V100" i="11"/>
  <c r="Y99" i="11"/>
  <c r="X99" i="11"/>
  <c r="W99" i="11"/>
  <c r="V99" i="11"/>
  <c r="Y98" i="11"/>
  <c r="X98" i="11"/>
  <c r="W98" i="11"/>
  <c r="V98" i="11"/>
  <c r="Y97" i="11"/>
  <c r="X97" i="11"/>
  <c r="W97" i="11"/>
  <c r="V97" i="11"/>
  <c r="Y96" i="11"/>
  <c r="X96" i="11"/>
  <c r="W96" i="11"/>
  <c r="V96" i="11"/>
  <c r="Y95" i="11"/>
  <c r="X95" i="11"/>
  <c r="W95" i="11"/>
  <c r="V95" i="11"/>
  <c r="Y94" i="11"/>
  <c r="X94" i="11"/>
  <c r="W94" i="11"/>
  <c r="V94" i="11"/>
  <c r="Y93" i="11"/>
  <c r="X93" i="11"/>
  <c r="W93" i="11"/>
  <c r="V93" i="11"/>
  <c r="Y92" i="11"/>
  <c r="X92" i="11"/>
  <c r="W92" i="11"/>
  <c r="V92" i="11"/>
  <c r="Y91" i="11"/>
  <c r="X91" i="11"/>
  <c r="W91" i="11"/>
  <c r="V91" i="11"/>
  <c r="Y90" i="11"/>
  <c r="X90" i="11"/>
  <c r="W90" i="11"/>
  <c r="V90" i="11"/>
  <c r="Y89" i="11"/>
  <c r="X89" i="11"/>
  <c r="W89" i="11"/>
  <c r="V89" i="11"/>
  <c r="Y88" i="11"/>
  <c r="X88" i="11"/>
  <c r="W88" i="11"/>
  <c r="V88" i="11"/>
  <c r="Y87" i="11"/>
  <c r="X87" i="11"/>
  <c r="W87" i="11"/>
  <c r="V87" i="11"/>
  <c r="Y86" i="11"/>
  <c r="X86" i="11"/>
  <c r="W86" i="11"/>
  <c r="V86" i="11"/>
  <c r="Y85" i="11"/>
  <c r="X85" i="11"/>
  <c r="W85" i="11"/>
  <c r="V85" i="11"/>
  <c r="Y84" i="11"/>
  <c r="X84" i="11"/>
  <c r="X83" i="11"/>
  <c r="X82" i="11"/>
  <c r="X81" i="11"/>
  <c r="X80" i="11"/>
  <c r="X79" i="11"/>
  <c r="X78" i="11"/>
  <c r="X77" i="11"/>
  <c r="X76" i="11"/>
  <c r="X75" i="11"/>
  <c r="X74" i="11"/>
  <c r="X73" i="11"/>
  <c r="X72" i="11"/>
  <c r="X71" i="11"/>
  <c r="X70" i="11"/>
  <c r="X69" i="11"/>
  <c r="X68" i="11"/>
  <c r="X67" i="11"/>
  <c r="X66" i="11"/>
  <c r="X65" i="11"/>
  <c r="X64" i="11"/>
  <c r="X63" i="11"/>
  <c r="X62" i="11"/>
  <c r="X61" i="11"/>
  <c r="X60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F775" i="11"/>
  <c r="G775" i="11"/>
  <c r="F774" i="11"/>
  <c r="G774" i="11"/>
  <c r="F773" i="11"/>
  <c r="G773" i="11"/>
  <c r="F772" i="11"/>
  <c r="G772" i="11"/>
  <c r="F771" i="11"/>
  <c r="G771" i="11"/>
  <c r="F770" i="11"/>
  <c r="G770" i="11"/>
  <c r="F769" i="11"/>
  <c r="G769" i="11"/>
  <c r="F768" i="11"/>
  <c r="G768" i="11"/>
  <c r="F767" i="11"/>
  <c r="G767" i="11"/>
  <c r="F766" i="11"/>
  <c r="G766" i="11"/>
  <c r="F765" i="11"/>
  <c r="G765" i="11"/>
  <c r="F764" i="11"/>
  <c r="G764" i="11"/>
  <c r="F763" i="11"/>
  <c r="G763" i="11"/>
  <c r="F762" i="11"/>
  <c r="G762" i="11"/>
  <c r="F761" i="11"/>
  <c r="G761" i="11"/>
  <c r="F760" i="11"/>
  <c r="G760" i="11"/>
  <c r="F759" i="11"/>
  <c r="G759" i="11"/>
  <c r="F758" i="11"/>
  <c r="G758" i="11"/>
  <c r="F757" i="11"/>
  <c r="G757" i="11"/>
  <c r="F756" i="11"/>
  <c r="G756" i="11"/>
  <c r="F755" i="11"/>
  <c r="G755" i="11"/>
  <c r="F754" i="11"/>
  <c r="G754" i="11"/>
  <c r="F753" i="11"/>
  <c r="G753" i="11"/>
  <c r="F752" i="11"/>
  <c r="G752" i="11"/>
  <c r="F751" i="11"/>
  <c r="G751" i="11"/>
  <c r="F750" i="11"/>
  <c r="G750" i="11"/>
  <c r="F749" i="11"/>
  <c r="G749" i="11"/>
  <c r="F748" i="11"/>
  <c r="G748" i="11"/>
  <c r="F747" i="11"/>
  <c r="G747" i="11"/>
  <c r="F746" i="11"/>
  <c r="G746" i="11"/>
  <c r="F745" i="11"/>
  <c r="G745" i="11"/>
  <c r="F744" i="11"/>
  <c r="G744" i="11"/>
  <c r="F743" i="11"/>
  <c r="G743" i="11"/>
  <c r="F742" i="11"/>
  <c r="G742" i="11"/>
  <c r="F741" i="11"/>
  <c r="G741" i="11"/>
  <c r="F740" i="11"/>
  <c r="G740" i="11"/>
  <c r="F739" i="11"/>
  <c r="G739" i="11"/>
  <c r="F738" i="11"/>
  <c r="G738" i="11"/>
  <c r="F737" i="11"/>
  <c r="G737" i="11"/>
  <c r="F736" i="11"/>
  <c r="G736" i="11"/>
  <c r="F735" i="11"/>
  <c r="G735" i="11"/>
  <c r="F734" i="11"/>
  <c r="G734" i="11"/>
  <c r="F733" i="11"/>
  <c r="G733" i="11"/>
  <c r="F732" i="11"/>
  <c r="G732" i="11"/>
  <c r="F731" i="11"/>
  <c r="G731" i="11"/>
  <c r="F730" i="11"/>
  <c r="G730" i="11"/>
  <c r="F729" i="11"/>
  <c r="G729" i="11"/>
  <c r="F728" i="11"/>
  <c r="G728" i="11"/>
  <c r="F727" i="11"/>
  <c r="G727" i="11"/>
  <c r="F726" i="11"/>
  <c r="G726" i="11"/>
  <c r="F725" i="11"/>
  <c r="G725" i="11"/>
  <c r="F724" i="11"/>
  <c r="G724" i="11"/>
  <c r="F723" i="11"/>
  <c r="G723" i="11"/>
  <c r="F722" i="11"/>
  <c r="G722" i="11"/>
  <c r="F721" i="11"/>
  <c r="G721" i="11"/>
  <c r="F720" i="11"/>
  <c r="G720" i="11"/>
  <c r="F719" i="11"/>
  <c r="G719" i="11"/>
  <c r="F718" i="11"/>
  <c r="G718" i="11"/>
  <c r="F717" i="11"/>
  <c r="G717" i="11"/>
  <c r="F716" i="11"/>
  <c r="G716" i="11"/>
  <c r="F715" i="11"/>
  <c r="G715" i="11"/>
  <c r="F714" i="11"/>
  <c r="G714" i="11"/>
  <c r="F713" i="11"/>
  <c r="G713" i="11"/>
  <c r="F712" i="11"/>
  <c r="G712" i="11"/>
  <c r="F711" i="11"/>
  <c r="G711" i="11"/>
  <c r="F710" i="11"/>
  <c r="G710" i="11"/>
  <c r="F709" i="11"/>
  <c r="G709" i="11"/>
  <c r="F708" i="11"/>
  <c r="G708" i="11"/>
  <c r="F707" i="11"/>
  <c r="G707" i="11"/>
  <c r="F706" i="11"/>
  <c r="G706" i="11"/>
  <c r="F705" i="11"/>
  <c r="G705" i="11"/>
  <c r="F704" i="11"/>
  <c r="G704" i="11"/>
  <c r="F703" i="11"/>
  <c r="G703" i="11"/>
  <c r="F702" i="11"/>
  <c r="G702" i="11"/>
  <c r="F701" i="11"/>
  <c r="G701" i="11"/>
  <c r="F700" i="11"/>
  <c r="G700" i="11"/>
  <c r="F699" i="11"/>
  <c r="G699" i="11"/>
  <c r="F698" i="11"/>
  <c r="G698" i="11"/>
  <c r="F697" i="11"/>
  <c r="G697" i="11"/>
  <c r="F696" i="11"/>
  <c r="G696" i="11"/>
  <c r="F695" i="11"/>
  <c r="G695" i="11"/>
  <c r="F694" i="11"/>
  <c r="G694" i="11"/>
  <c r="F693" i="11"/>
  <c r="G693" i="11"/>
  <c r="F692" i="11"/>
  <c r="G692" i="11"/>
  <c r="F691" i="11"/>
  <c r="G691" i="11"/>
  <c r="F690" i="11"/>
  <c r="G690" i="11"/>
  <c r="F689" i="11"/>
  <c r="G689" i="11"/>
  <c r="F688" i="11"/>
  <c r="G688" i="11"/>
  <c r="F687" i="11"/>
  <c r="G687" i="11"/>
  <c r="F686" i="11"/>
  <c r="G686" i="11"/>
  <c r="F685" i="11"/>
  <c r="G685" i="11"/>
  <c r="F684" i="11"/>
  <c r="G684" i="11"/>
  <c r="F683" i="11"/>
  <c r="G683" i="11"/>
  <c r="F682" i="11"/>
  <c r="G682" i="11"/>
  <c r="F681" i="11"/>
  <c r="G681" i="11"/>
  <c r="F680" i="11"/>
  <c r="G680" i="11"/>
  <c r="F679" i="11"/>
  <c r="G679" i="11"/>
  <c r="F678" i="11"/>
  <c r="G678" i="11"/>
  <c r="F677" i="11"/>
  <c r="G677" i="11"/>
  <c r="F676" i="11"/>
  <c r="G676" i="11"/>
  <c r="F675" i="11"/>
  <c r="G675" i="11"/>
  <c r="F674" i="11"/>
  <c r="G674" i="11"/>
  <c r="F673" i="11"/>
  <c r="G673" i="11"/>
  <c r="F672" i="11"/>
  <c r="G672" i="11"/>
  <c r="F671" i="11"/>
  <c r="G671" i="11"/>
  <c r="F670" i="11"/>
  <c r="G670" i="11"/>
  <c r="F669" i="11"/>
  <c r="G669" i="11"/>
  <c r="F668" i="11"/>
  <c r="G668" i="11"/>
  <c r="F667" i="11"/>
  <c r="G667" i="11"/>
  <c r="F666" i="11"/>
  <c r="G666" i="11"/>
  <c r="F665" i="11"/>
  <c r="G665" i="11"/>
  <c r="F664" i="11"/>
  <c r="G664" i="11"/>
  <c r="F663" i="11"/>
  <c r="G663" i="11"/>
  <c r="F662" i="11"/>
  <c r="G662" i="11"/>
  <c r="F661" i="11"/>
  <c r="G661" i="11"/>
  <c r="F660" i="11"/>
  <c r="G660" i="11"/>
  <c r="F659" i="11"/>
  <c r="G659" i="11"/>
  <c r="F658" i="11"/>
  <c r="G658" i="11"/>
  <c r="F657" i="11"/>
  <c r="G657" i="11"/>
  <c r="F656" i="11"/>
  <c r="G656" i="11"/>
  <c r="F655" i="11"/>
  <c r="G655" i="11"/>
  <c r="F654" i="11"/>
  <c r="G654" i="11"/>
  <c r="F653" i="11"/>
  <c r="G653" i="11"/>
  <c r="F652" i="11"/>
  <c r="G652" i="11"/>
  <c r="F651" i="11"/>
  <c r="G651" i="11"/>
  <c r="F650" i="11"/>
  <c r="G650" i="11"/>
  <c r="F649" i="11"/>
  <c r="G649" i="11"/>
  <c r="F648" i="11"/>
  <c r="G648" i="11"/>
  <c r="F647" i="11"/>
  <c r="G647" i="11"/>
  <c r="F646" i="11"/>
  <c r="G646" i="11"/>
  <c r="F645" i="11"/>
  <c r="G645" i="11"/>
  <c r="F644" i="11"/>
  <c r="G644" i="11"/>
  <c r="F643" i="11"/>
  <c r="G643" i="11"/>
  <c r="F642" i="11"/>
  <c r="G642" i="11"/>
  <c r="F641" i="11"/>
  <c r="G641" i="11"/>
  <c r="F640" i="11"/>
  <c r="G640" i="11"/>
  <c r="F639" i="11"/>
  <c r="G639" i="11"/>
  <c r="F638" i="11"/>
  <c r="G638" i="11"/>
  <c r="F637" i="11"/>
  <c r="G637" i="11"/>
  <c r="F636" i="11"/>
  <c r="G636" i="11"/>
  <c r="F635" i="11"/>
  <c r="G635" i="11"/>
  <c r="F634" i="11"/>
  <c r="G634" i="11"/>
  <c r="F633" i="11"/>
  <c r="G633" i="11"/>
  <c r="F632" i="11"/>
  <c r="G632" i="11"/>
  <c r="F631" i="11"/>
  <c r="G631" i="11"/>
  <c r="F630" i="11"/>
  <c r="G630" i="11"/>
  <c r="F629" i="11"/>
  <c r="G629" i="11"/>
  <c r="F628" i="11"/>
  <c r="G628" i="11"/>
  <c r="F627" i="11"/>
  <c r="G627" i="11"/>
  <c r="F626" i="11"/>
  <c r="G626" i="11"/>
  <c r="F625" i="11"/>
  <c r="G625" i="11"/>
  <c r="F624" i="11"/>
  <c r="G624" i="11"/>
  <c r="F623" i="11"/>
  <c r="G623" i="11"/>
  <c r="F622" i="11"/>
  <c r="G622" i="11"/>
  <c r="F621" i="11"/>
  <c r="G621" i="11"/>
  <c r="F620" i="11"/>
  <c r="G620" i="11"/>
  <c r="F619" i="11"/>
  <c r="G619" i="11"/>
  <c r="F618" i="11"/>
  <c r="G618" i="11"/>
  <c r="F617" i="11"/>
  <c r="G617" i="11"/>
  <c r="F616" i="11"/>
  <c r="G616" i="11"/>
  <c r="F615" i="11"/>
  <c r="G615" i="11"/>
  <c r="F614" i="11"/>
  <c r="G614" i="11"/>
  <c r="F613" i="11"/>
  <c r="G613" i="11"/>
  <c r="F612" i="11"/>
  <c r="G612" i="11"/>
  <c r="F611" i="11"/>
  <c r="G611" i="11"/>
  <c r="F610" i="11"/>
  <c r="G610" i="11"/>
  <c r="F609" i="11"/>
  <c r="G609" i="11"/>
  <c r="F608" i="11"/>
  <c r="G608" i="11"/>
  <c r="F607" i="11"/>
  <c r="G607" i="11"/>
  <c r="F606" i="11"/>
  <c r="G606" i="11"/>
  <c r="F605" i="11"/>
  <c r="G605" i="11"/>
  <c r="F604" i="11"/>
  <c r="G604" i="11"/>
  <c r="F603" i="11"/>
  <c r="G603" i="11"/>
  <c r="F602" i="11"/>
  <c r="G602" i="11"/>
  <c r="F601" i="11"/>
  <c r="G601" i="11"/>
  <c r="F600" i="11"/>
  <c r="G600" i="11"/>
  <c r="F599" i="11"/>
  <c r="G599" i="11"/>
  <c r="F598" i="11"/>
  <c r="G598" i="11"/>
  <c r="F597" i="11"/>
  <c r="G597" i="11"/>
  <c r="F596" i="11"/>
  <c r="G596" i="11"/>
  <c r="F595" i="11"/>
  <c r="G595" i="11"/>
  <c r="F594" i="11"/>
  <c r="G594" i="11"/>
  <c r="F593" i="11"/>
  <c r="G593" i="11"/>
  <c r="F592" i="11"/>
  <c r="G592" i="11"/>
  <c r="F591" i="11"/>
  <c r="G591" i="11"/>
  <c r="F590" i="11"/>
  <c r="G590" i="11"/>
  <c r="F589" i="11"/>
  <c r="G589" i="11"/>
  <c r="F588" i="11"/>
  <c r="G588" i="11"/>
  <c r="F587" i="11"/>
  <c r="G587" i="11"/>
  <c r="F586" i="11"/>
  <c r="G586" i="11"/>
  <c r="F585" i="11"/>
  <c r="G585" i="11"/>
  <c r="F584" i="11"/>
  <c r="G584" i="11"/>
  <c r="F583" i="11"/>
  <c r="G583" i="11"/>
  <c r="F582" i="11"/>
  <c r="G582" i="11"/>
  <c r="F581" i="11"/>
  <c r="G581" i="11"/>
  <c r="F580" i="11"/>
  <c r="G580" i="11"/>
  <c r="F579" i="11"/>
  <c r="G579" i="11"/>
  <c r="F578" i="11"/>
  <c r="G578" i="11"/>
  <c r="F577" i="11"/>
  <c r="G577" i="11"/>
  <c r="F576" i="11"/>
  <c r="G576" i="11"/>
  <c r="F575" i="11"/>
  <c r="G575" i="11"/>
  <c r="F574" i="11"/>
  <c r="G574" i="11"/>
  <c r="F573" i="11"/>
  <c r="G573" i="11"/>
  <c r="F572" i="11"/>
  <c r="G572" i="11"/>
  <c r="F571" i="11"/>
  <c r="G571" i="11"/>
  <c r="F570" i="11"/>
  <c r="G570" i="11"/>
  <c r="F569" i="11"/>
  <c r="G569" i="11"/>
  <c r="F568" i="11"/>
  <c r="G568" i="11"/>
  <c r="F567" i="11"/>
  <c r="G567" i="11"/>
  <c r="F566" i="11"/>
  <c r="G566" i="11"/>
  <c r="F565" i="11"/>
  <c r="G565" i="11"/>
  <c r="F564" i="11"/>
  <c r="G564" i="11"/>
  <c r="F563" i="11"/>
  <c r="G563" i="11"/>
  <c r="F562" i="11"/>
  <c r="G562" i="11"/>
  <c r="F561" i="11"/>
  <c r="G561" i="11"/>
  <c r="F560" i="11"/>
  <c r="G560" i="11"/>
  <c r="F559" i="11"/>
  <c r="G559" i="11"/>
  <c r="F558" i="11"/>
  <c r="G558" i="11"/>
  <c r="F557" i="11"/>
  <c r="G557" i="11"/>
  <c r="F556" i="11"/>
  <c r="G556" i="11"/>
  <c r="F555" i="11"/>
  <c r="G555" i="11"/>
  <c r="F554" i="11"/>
  <c r="G554" i="11"/>
  <c r="F553" i="11"/>
  <c r="G553" i="11"/>
  <c r="F552" i="11"/>
  <c r="G552" i="11"/>
  <c r="F551" i="11"/>
  <c r="G551" i="11"/>
  <c r="F550" i="11"/>
  <c r="G550" i="11"/>
  <c r="F549" i="11"/>
  <c r="G549" i="11"/>
  <c r="F548" i="11"/>
  <c r="G548" i="11"/>
  <c r="F547" i="11"/>
  <c r="G547" i="11"/>
  <c r="F546" i="11"/>
  <c r="G546" i="11"/>
  <c r="F545" i="11"/>
  <c r="G545" i="11"/>
  <c r="F544" i="11"/>
  <c r="G544" i="11"/>
  <c r="F543" i="11"/>
  <c r="G543" i="11"/>
  <c r="F542" i="11"/>
  <c r="G542" i="11"/>
  <c r="F541" i="11"/>
  <c r="G541" i="11"/>
  <c r="F540" i="11"/>
  <c r="G540" i="11"/>
  <c r="F539" i="11"/>
  <c r="G539" i="11"/>
  <c r="F538" i="11"/>
  <c r="G538" i="11"/>
  <c r="F537" i="11"/>
  <c r="G537" i="11"/>
  <c r="F536" i="11"/>
  <c r="G536" i="11"/>
  <c r="F535" i="11"/>
  <c r="G535" i="11"/>
  <c r="F534" i="11"/>
  <c r="G534" i="11"/>
  <c r="F533" i="11"/>
  <c r="G533" i="11"/>
  <c r="F532" i="11"/>
  <c r="G532" i="11"/>
  <c r="F531" i="11"/>
  <c r="G531" i="11"/>
  <c r="F530" i="11"/>
  <c r="G530" i="11"/>
  <c r="F529" i="11"/>
  <c r="G529" i="11"/>
  <c r="F528" i="11"/>
  <c r="G528" i="11"/>
  <c r="F527" i="11"/>
  <c r="G527" i="11"/>
  <c r="F526" i="11"/>
  <c r="G526" i="11"/>
  <c r="F525" i="11"/>
  <c r="G525" i="11"/>
  <c r="F524" i="11"/>
  <c r="G524" i="11"/>
  <c r="F523" i="11"/>
  <c r="G523" i="11"/>
  <c r="F522" i="11"/>
  <c r="G522" i="11"/>
  <c r="F521" i="11"/>
  <c r="G521" i="11"/>
  <c r="F520" i="11"/>
  <c r="G520" i="11"/>
  <c r="F519" i="11"/>
  <c r="G519" i="11"/>
  <c r="F518" i="11"/>
  <c r="G518" i="11"/>
  <c r="F517" i="11"/>
  <c r="G517" i="11"/>
  <c r="F516" i="11"/>
  <c r="G516" i="11"/>
  <c r="F515" i="11"/>
  <c r="G515" i="11"/>
  <c r="F514" i="11"/>
  <c r="G514" i="11"/>
  <c r="F513" i="11"/>
  <c r="G513" i="11"/>
  <c r="F512" i="11"/>
  <c r="G512" i="11"/>
  <c r="F511" i="11"/>
  <c r="G511" i="11"/>
  <c r="F510" i="11"/>
  <c r="G510" i="11"/>
  <c r="F509" i="11"/>
  <c r="G509" i="11"/>
  <c r="F508" i="11"/>
  <c r="G508" i="11"/>
  <c r="F507" i="11"/>
  <c r="G507" i="11"/>
  <c r="F506" i="11"/>
  <c r="G506" i="11"/>
  <c r="F505" i="11"/>
  <c r="G505" i="11"/>
  <c r="F504" i="11"/>
  <c r="G504" i="11"/>
  <c r="F503" i="11"/>
  <c r="G503" i="11"/>
  <c r="F502" i="11"/>
  <c r="G502" i="11"/>
  <c r="F501" i="11"/>
  <c r="G501" i="11"/>
  <c r="F500" i="11"/>
  <c r="G500" i="11"/>
  <c r="F499" i="11"/>
  <c r="G499" i="11"/>
  <c r="F498" i="11"/>
  <c r="G498" i="11"/>
  <c r="F497" i="11"/>
  <c r="G497" i="11"/>
  <c r="F496" i="11"/>
  <c r="G496" i="11"/>
  <c r="F495" i="11"/>
  <c r="G495" i="11"/>
  <c r="F494" i="11"/>
  <c r="G494" i="11"/>
  <c r="F493" i="11"/>
  <c r="G493" i="11"/>
  <c r="F492" i="11"/>
  <c r="G492" i="11"/>
  <c r="F491" i="11"/>
  <c r="G491" i="11"/>
  <c r="F490" i="11"/>
  <c r="G490" i="11"/>
  <c r="F489" i="11"/>
  <c r="G489" i="11"/>
  <c r="F488" i="11"/>
  <c r="G488" i="11"/>
  <c r="F487" i="11"/>
  <c r="G487" i="11"/>
  <c r="F486" i="11"/>
  <c r="G486" i="11"/>
  <c r="F485" i="11"/>
  <c r="G485" i="11"/>
  <c r="F484" i="11"/>
  <c r="G484" i="11"/>
  <c r="F483" i="11"/>
  <c r="G483" i="11"/>
  <c r="F482" i="11"/>
  <c r="G482" i="11"/>
  <c r="F481" i="11"/>
  <c r="G481" i="11"/>
  <c r="F480" i="11"/>
  <c r="G480" i="11"/>
  <c r="F479" i="11"/>
  <c r="G479" i="11"/>
  <c r="F478" i="11"/>
  <c r="G478" i="11"/>
  <c r="F477" i="11"/>
  <c r="G477" i="11"/>
  <c r="F476" i="11"/>
  <c r="G476" i="11"/>
  <c r="F475" i="11"/>
  <c r="G475" i="11"/>
  <c r="F474" i="11"/>
  <c r="G474" i="11"/>
  <c r="F473" i="11"/>
  <c r="G473" i="11"/>
  <c r="F472" i="11"/>
  <c r="G472" i="11"/>
  <c r="F471" i="11"/>
  <c r="G471" i="11"/>
  <c r="F470" i="11"/>
  <c r="G470" i="11"/>
  <c r="F469" i="11"/>
  <c r="G469" i="11"/>
  <c r="F468" i="11"/>
  <c r="G468" i="11"/>
  <c r="F467" i="11"/>
  <c r="G467" i="11"/>
  <c r="F466" i="11"/>
  <c r="G466" i="11"/>
  <c r="F465" i="11"/>
  <c r="G465" i="11"/>
  <c r="F464" i="11"/>
  <c r="G464" i="11"/>
  <c r="F463" i="11"/>
  <c r="G463" i="11"/>
  <c r="F462" i="11"/>
  <c r="G462" i="11"/>
  <c r="F461" i="11"/>
  <c r="G461" i="11"/>
  <c r="F460" i="11"/>
  <c r="G460" i="11"/>
  <c r="F459" i="11"/>
  <c r="G459" i="11"/>
  <c r="F458" i="11"/>
  <c r="G458" i="11"/>
  <c r="F457" i="11"/>
  <c r="G457" i="11"/>
  <c r="F456" i="11"/>
  <c r="G456" i="11"/>
  <c r="F455" i="11"/>
  <c r="G455" i="11"/>
  <c r="F454" i="11"/>
  <c r="G454" i="11"/>
  <c r="F453" i="11"/>
  <c r="G453" i="11"/>
  <c r="F452" i="11"/>
  <c r="G452" i="11"/>
  <c r="F451" i="11"/>
  <c r="G451" i="11"/>
  <c r="F450" i="11"/>
  <c r="G450" i="11"/>
  <c r="F449" i="11"/>
  <c r="G449" i="11"/>
  <c r="F448" i="11"/>
  <c r="G448" i="11"/>
  <c r="F447" i="11"/>
  <c r="G447" i="11"/>
  <c r="F446" i="11"/>
  <c r="G446" i="11"/>
  <c r="F445" i="11"/>
  <c r="G445" i="11"/>
  <c r="F444" i="11"/>
  <c r="G444" i="11"/>
  <c r="F443" i="11"/>
  <c r="G443" i="11"/>
  <c r="F442" i="11"/>
  <c r="G442" i="11"/>
  <c r="F441" i="11"/>
  <c r="G441" i="11"/>
  <c r="F440" i="11"/>
  <c r="G440" i="11"/>
  <c r="F439" i="11"/>
  <c r="G439" i="11"/>
  <c r="F438" i="11"/>
  <c r="G438" i="11"/>
  <c r="F437" i="11"/>
  <c r="G437" i="11"/>
  <c r="F436" i="11"/>
  <c r="G436" i="11"/>
  <c r="F435" i="11"/>
  <c r="G435" i="11"/>
  <c r="F434" i="11"/>
  <c r="G434" i="11"/>
  <c r="F433" i="11"/>
  <c r="G433" i="11"/>
  <c r="F432" i="11"/>
  <c r="G432" i="11"/>
  <c r="F431" i="11"/>
  <c r="G431" i="11"/>
  <c r="F430" i="11"/>
  <c r="G430" i="11"/>
  <c r="F429" i="11"/>
  <c r="G429" i="11"/>
  <c r="F428" i="11"/>
  <c r="G428" i="11"/>
  <c r="F427" i="11"/>
  <c r="G427" i="11"/>
  <c r="F426" i="11"/>
  <c r="G426" i="11"/>
  <c r="F425" i="11"/>
  <c r="G425" i="11"/>
  <c r="F424" i="11"/>
  <c r="G424" i="11"/>
  <c r="F423" i="11"/>
  <c r="G423" i="11"/>
  <c r="F422" i="11"/>
  <c r="G422" i="11"/>
  <c r="F421" i="11"/>
  <c r="G421" i="11"/>
  <c r="F420" i="11"/>
  <c r="G420" i="11"/>
  <c r="F419" i="11"/>
  <c r="G419" i="11"/>
  <c r="F418" i="11"/>
  <c r="G418" i="11"/>
  <c r="F417" i="11"/>
  <c r="G417" i="11"/>
  <c r="F416" i="11"/>
  <c r="G416" i="11"/>
  <c r="F415" i="11"/>
  <c r="G415" i="11"/>
  <c r="F414" i="11"/>
  <c r="G414" i="11"/>
  <c r="F413" i="11"/>
  <c r="G413" i="11"/>
  <c r="F412" i="11"/>
  <c r="G412" i="11"/>
  <c r="F411" i="11"/>
  <c r="G411" i="11"/>
  <c r="F410" i="11"/>
  <c r="G410" i="11"/>
  <c r="F409" i="11"/>
  <c r="G409" i="11"/>
  <c r="F408" i="11"/>
  <c r="G408" i="11"/>
  <c r="F407" i="11"/>
  <c r="G407" i="11"/>
  <c r="F406" i="11"/>
  <c r="G406" i="11"/>
  <c r="F405" i="11"/>
  <c r="G405" i="11"/>
  <c r="F404" i="11"/>
  <c r="G404" i="11"/>
  <c r="F403" i="11"/>
  <c r="G403" i="11"/>
  <c r="F402" i="11"/>
  <c r="G402" i="11"/>
  <c r="F401" i="11"/>
  <c r="G401" i="11"/>
  <c r="F400" i="11"/>
  <c r="G400" i="11"/>
  <c r="F399" i="11"/>
  <c r="G399" i="11"/>
  <c r="F398" i="11"/>
  <c r="G398" i="11"/>
  <c r="F397" i="11"/>
  <c r="G397" i="11"/>
  <c r="F396" i="11"/>
  <c r="G396" i="11"/>
  <c r="F395" i="11"/>
  <c r="G395" i="11"/>
  <c r="F394" i="11"/>
  <c r="G394" i="11"/>
  <c r="F393" i="11"/>
  <c r="G393" i="11"/>
  <c r="F392" i="11"/>
  <c r="G392" i="11"/>
  <c r="F391" i="11"/>
  <c r="G391" i="11"/>
  <c r="F390" i="11"/>
  <c r="G390" i="11"/>
  <c r="F389" i="11"/>
  <c r="G389" i="11"/>
  <c r="F388" i="11"/>
  <c r="G388" i="11"/>
  <c r="F387" i="11"/>
  <c r="G387" i="11"/>
  <c r="F386" i="11"/>
  <c r="G386" i="11"/>
  <c r="F385" i="11"/>
  <c r="G385" i="11"/>
  <c r="F384" i="11"/>
  <c r="G384" i="11"/>
  <c r="F383" i="11"/>
  <c r="G383" i="11"/>
  <c r="F382" i="11"/>
  <c r="G382" i="11"/>
  <c r="F381" i="11"/>
  <c r="G381" i="11"/>
  <c r="F380" i="11"/>
  <c r="G380" i="11"/>
  <c r="F379" i="11"/>
  <c r="G379" i="11"/>
  <c r="F378" i="11"/>
  <c r="G378" i="11"/>
  <c r="F377" i="11"/>
  <c r="G377" i="11"/>
  <c r="F376" i="11"/>
  <c r="G376" i="11"/>
  <c r="F375" i="11"/>
  <c r="G375" i="11"/>
  <c r="F374" i="11"/>
  <c r="G374" i="11"/>
  <c r="F373" i="11"/>
  <c r="G373" i="11"/>
  <c r="F372" i="11"/>
  <c r="G372" i="11"/>
  <c r="F371" i="11"/>
  <c r="G371" i="11"/>
  <c r="F370" i="11"/>
  <c r="G370" i="11"/>
  <c r="F369" i="11"/>
  <c r="G369" i="11"/>
  <c r="F368" i="11"/>
  <c r="G368" i="11"/>
  <c r="F367" i="11"/>
  <c r="G367" i="11"/>
  <c r="F366" i="11"/>
  <c r="G366" i="11"/>
  <c r="F365" i="11"/>
  <c r="G365" i="11"/>
  <c r="F364" i="11"/>
  <c r="G364" i="11"/>
  <c r="F363" i="11"/>
  <c r="G363" i="11"/>
  <c r="F362" i="11"/>
  <c r="G362" i="11"/>
  <c r="F361" i="11"/>
  <c r="G361" i="11"/>
  <c r="F360" i="11"/>
  <c r="G360" i="11"/>
  <c r="F359" i="11"/>
  <c r="G359" i="11"/>
  <c r="F358" i="11"/>
  <c r="G358" i="11"/>
  <c r="F357" i="11"/>
  <c r="G357" i="11"/>
  <c r="F356" i="11"/>
  <c r="G356" i="11"/>
  <c r="F355" i="11"/>
  <c r="G355" i="11"/>
  <c r="F354" i="11"/>
  <c r="G354" i="11"/>
  <c r="F353" i="11"/>
  <c r="G353" i="11"/>
  <c r="F352" i="11"/>
  <c r="G352" i="11"/>
  <c r="F351" i="11"/>
  <c r="G351" i="11"/>
  <c r="F350" i="11"/>
  <c r="G350" i="11"/>
  <c r="F349" i="11"/>
  <c r="G349" i="11"/>
  <c r="F348" i="11"/>
  <c r="G348" i="11"/>
  <c r="F347" i="11"/>
  <c r="G347" i="11"/>
  <c r="F346" i="11"/>
  <c r="G346" i="11"/>
  <c r="F345" i="11"/>
  <c r="G345" i="11"/>
  <c r="F344" i="11"/>
  <c r="G344" i="11"/>
  <c r="F343" i="11"/>
  <c r="G343" i="11"/>
  <c r="F342" i="11"/>
  <c r="G342" i="11"/>
  <c r="F341" i="11"/>
  <c r="G341" i="11"/>
  <c r="F340" i="11"/>
  <c r="G340" i="11"/>
  <c r="F339" i="11"/>
  <c r="G339" i="11"/>
  <c r="F338" i="11"/>
  <c r="G338" i="11"/>
  <c r="F337" i="11"/>
  <c r="G337" i="11"/>
  <c r="F336" i="11"/>
  <c r="G336" i="11"/>
  <c r="F335" i="11"/>
  <c r="G335" i="11"/>
  <c r="F334" i="11"/>
  <c r="G334" i="11"/>
  <c r="F333" i="11"/>
  <c r="G333" i="11"/>
  <c r="F332" i="11"/>
  <c r="G332" i="11"/>
  <c r="F331" i="11"/>
  <c r="G331" i="11"/>
  <c r="F330" i="11"/>
  <c r="G330" i="11"/>
  <c r="F329" i="11"/>
  <c r="G329" i="11"/>
  <c r="F328" i="11"/>
  <c r="G328" i="11"/>
  <c r="F327" i="11"/>
  <c r="G327" i="11"/>
  <c r="F326" i="11"/>
  <c r="G326" i="11"/>
  <c r="F325" i="11"/>
  <c r="G325" i="11"/>
  <c r="F324" i="11"/>
  <c r="G324" i="11"/>
  <c r="F323" i="11"/>
  <c r="G323" i="11"/>
  <c r="F322" i="11"/>
  <c r="G322" i="11"/>
  <c r="F321" i="11"/>
  <c r="G321" i="11"/>
  <c r="F320" i="11"/>
  <c r="G320" i="11"/>
  <c r="F319" i="11"/>
  <c r="G319" i="11"/>
  <c r="F318" i="11"/>
  <c r="G318" i="11"/>
  <c r="F317" i="11"/>
  <c r="G317" i="11"/>
  <c r="F316" i="11"/>
  <c r="G316" i="11"/>
  <c r="F315" i="11"/>
  <c r="G315" i="11"/>
  <c r="F314" i="11"/>
  <c r="G314" i="11"/>
  <c r="F313" i="11"/>
  <c r="G313" i="11"/>
  <c r="F312" i="11"/>
  <c r="G312" i="11"/>
  <c r="F311" i="11"/>
  <c r="G311" i="11"/>
  <c r="F310" i="11"/>
  <c r="G310" i="11"/>
  <c r="F309" i="11"/>
  <c r="G309" i="11"/>
  <c r="F308" i="11"/>
  <c r="G308" i="11"/>
  <c r="F307" i="11"/>
  <c r="G307" i="11"/>
  <c r="F306" i="11"/>
  <c r="G306" i="11"/>
  <c r="F305" i="11"/>
  <c r="G305" i="11"/>
  <c r="F304" i="11"/>
  <c r="G304" i="11"/>
  <c r="F303" i="11"/>
  <c r="G303" i="11"/>
  <c r="F302" i="11"/>
  <c r="G302" i="11"/>
  <c r="F301" i="11"/>
  <c r="G301" i="11"/>
  <c r="F300" i="11"/>
  <c r="G300" i="11"/>
  <c r="F299" i="11"/>
  <c r="G299" i="11"/>
  <c r="F298" i="11"/>
  <c r="G298" i="11"/>
  <c r="F297" i="11"/>
  <c r="G297" i="11"/>
  <c r="F296" i="11"/>
  <c r="G296" i="11"/>
  <c r="F295" i="11"/>
  <c r="G295" i="11"/>
  <c r="F294" i="11"/>
  <c r="G294" i="11"/>
  <c r="F293" i="11"/>
  <c r="G293" i="11"/>
  <c r="F292" i="11"/>
  <c r="G292" i="11"/>
  <c r="F291" i="11"/>
  <c r="G291" i="11"/>
  <c r="F290" i="11"/>
  <c r="G290" i="11"/>
  <c r="F289" i="11"/>
  <c r="G289" i="11"/>
  <c r="F288" i="11"/>
  <c r="G288" i="11"/>
  <c r="F287" i="11"/>
  <c r="G287" i="11"/>
  <c r="F286" i="11"/>
  <c r="G286" i="11"/>
  <c r="F285" i="11"/>
  <c r="G285" i="11"/>
  <c r="F284" i="11"/>
  <c r="G284" i="11"/>
  <c r="F283" i="11"/>
  <c r="G283" i="11"/>
  <c r="F282" i="11"/>
  <c r="G282" i="11"/>
  <c r="F281" i="11"/>
  <c r="G281" i="11"/>
  <c r="F280" i="11"/>
  <c r="G280" i="11"/>
  <c r="F279" i="11"/>
  <c r="G279" i="11"/>
  <c r="F278" i="11"/>
  <c r="G278" i="11"/>
  <c r="F277" i="11"/>
  <c r="G277" i="11"/>
  <c r="F276" i="11"/>
  <c r="G276" i="11"/>
  <c r="F275" i="11"/>
  <c r="G275" i="11"/>
  <c r="F274" i="11"/>
  <c r="G274" i="11"/>
  <c r="F273" i="11"/>
  <c r="G273" i="11"/>
  <c r="F272" i="11"/>
  <c r="G272" i="11"/>
  <c r="F271" i="11"/>
  <c r="G271" i="11"/>
  <c r="F270" i="11"/>
  <c r="G270" i="11"/>
  <c r="F269" i="11"/>
  <c r="G269" i="11"/>
  <c r="F268" i="11"/>
  <c r="G268" i="11"/>
  <c r="F267" i="11"/>
  <c r="G267" i="11"/>
  <c r="F266" i="11"/>
  <c r="G266" i="11"/>
  <c r="F265" i="11"/>
  <c r="G265" i="11"/>
  <c r="F264" i="11"/>
  <c r="G264" i="11"/>
  <c r="F263" i="11"/>
  <c r="G263" i="11"/>
  <c r="F262" i="11"/>
  <c r="G262" i="11"/>
  <c r="F261" i="11"/>
  <c r="G261" i="11"/>
  <c r="F260" i="11"/>
  <c r="G260" i="11"/>
  <c r="F259" i="11"/>
  <c r="G259" i="11"/>
  <c r="F258" i="11"/>
  <c r="G258" i="11"/>
  <c r="F257" i="11"/>
  <c r="G257" i="11"/>
  <c r="F256" i="11"/>
  <c r="G256" i="11"/>
  <c r="F255" i="11"/>
  <c r="G255" i="11"/>
  <c r="F254" i="11"/>
  <c r="G254" i="11"/>
  <c r="F253" i="11"/>
  <c r="G253" i="11"/>
  <c r="F252" i="11"/>
  <c r="G252" i="11"/>
  <c r="F251" i="11"/>
  <c r="G251" i="11"/>
  <c r="F250" i="11"/>
  <c r="G250" i="11"/>
  <c r="F249" i="11"/>
  <c r="G249" i="11"/>
  <c r="F248" i="11"/>
  <c r="G248" i="11"/>
  <c r="F247" i="11"/>
  <c r="G247" i="11"/>
  <c r="F246" i="11"/>
  <c r="G246" i="11"/>
  <c r="F245" i="11"/>
  <c r="G245" i="11"/>
  <c r="F244" i="11"/>
  <c r="G244" i="11"/>
  <c r="F243" i="11"/>
  <c r="G243" i="11"/>
  <c r="F242" i="11"/>
  <c r="G242" i="11"/>
  <c r="F241" i="11"/>
  <c r="G241" i="11"/>
  <c r="F240" i="11"/>
  <c r="G240" i="11"/>
  <c r="F239" i="11"/>
  <c r="G239" i="11"/>
  <c r="F238" i="11"/>
  <c r="G238" i="11"/>
  <c r="F237" i="11"/>
  <c r="G237" i="11"/>
  <c r="F236" i="11"/>
  <c r="G236" i="11"/>
  <c r="F235" i="11"/>
  <c r="G235" i="11"/>
  <c r="F234" i="11"/>
  <c r="G234" i="11"/>
  <c r="F233" i="11"/>
  <c r="G233" i="11"/>
  <c r="F232" i="11"/>
  <c r="G232" i="11"/>
  <c r="F231" i="11"/>
  <c r="G231" i="11"/>
  <c r="F230" i="11"/>
  <c r="G230" i="11"/>
  <c r="F229" i="11"/>
  <c r="G229" i="11"/>
  <c r="F228" i="11"/>
  <c r="G228" i="11"/>
  <c r="F227" i="11"/>
  <c r="G227" i="11"/>
  <c r="F226" i="11"/>
  <c r="G226" i="11"/>
  <c r="F225" i="11"/>
  <c r="G225" i="11"/>
  <c r="F224" i="11"/>
  <c r="G224" i="11"/>
  <c r="F223" i="11"/>
  <c r="G223" i="11"/>
  <c r="F222" i="11"/>
  <c r="G222" i="11"/>
  <c r="F221" i="11"/>
  <c r="G221" i="11"/>
  <c r="F220" i="11"/>
  <c r="G220" i="11"/>
  <c r="F219" i="11"/>
  <c r="G219" i="11"/>
  <c r="F218" i="11"/>
  <c r="G218" i="11"/>
  <c r="F217" i="11"/>
  <c r="G217" i="11"/>
  <c r="F216" i="11"/>
  <c r="G216" i="11"/>
  <c r="F215" i="11"/>
  <c r="G215" i="11"/>
  <c r="F214" i="11"/>
  <c r="G214" i="11"/>
  <c r="F213" i="11"/>
  <c r="G213" i="11"/>
  <c r="F212" i="11"/>
  <c r="G212" i="11"/>
  <c r="F211" i="11"/>
  <c r="G211" i="11"/>
  <c r="F210" i="11"/>
  <c r="G210" i="11"/>
  <c r="F209" i="11"/>
  <c r="G209" i="11"/>
  <c r="F208" i="11"/>
  <c r="G208" i="11"/>
  <c r="F207" i="11"/>
  <c r="G207" i="11"/>
  <c r="F206" i="11"/>
  <c r="G206" i="11"/>
  <c r="F205" i="11"/>
  <c r="G205" i="11"/>
  <c r="F204" i="11"/>
  <c r="G204" i="11"/>
  <c r="F203" i="11"/>
  <c r="G203" i="11"/>
  <c r="F202" i="11"/>
  <c r="G202" i="11"/>
  <c r="F201" i="11"/>
  <c r="G201" i="11"/>
  <c r="F200" i="11"/>
  <c r="G200" i="11"/>
  <c r="F199" i="11"/>
  <c r="G199" i="11"/>
  <c r="F198" i="11"/>
  <c r="G198" i="11"/>
  <c r="F197" i="11"/>
  <c r="G197" i="11"/>
  <c r="F196" i="11"/>
  <c r="G196" i="11"/>
  <c r="F195" i="11"/>
  <c r="G195" i="11"/>
  <c r="F194" i="11"/>
  <c r="G194" i="11"/>
  <c r="F193" i="11"/>
  <c r="G193" i="11"/>
  <c r="F192" i="11"/>
  <c r="G192" i="11"/>
  <c r="F191" i="11"/>
  <c r="G191" i="11"/>
  <c r="F190" i="11"/>
  <c r="G190" i="11"/>
  <c r="F189" i="11"/>
  <c r="G189" i="11"/>
  <c r="F188" i="11"/>
  <c r="G188" i="11"/>
  <c r="F187" i="11"/>
  <c r="G187" i="11"/>
  <c r="F186" i="11"/>
  <c r="G186" i="11"/>
  <c r="F185" i="11"/>
  <c r="G185" i="11"/>
  <c r="F184" i="11"/>
  <c r="G184" i="11"/>
  <c r="F183" i="11"/>
  <c r="G183" i="11"/>
  <c r="F182" i="11"/>
  <c r="G182" i="11"/>
  <c r="F181" i="11"/>
  <c r="G181" i="11"/>
  <c r="F180" i="11"/>
  <c r="G180" i="11"/>
  <c r="F179" i="11"/>
  <c r="G179" i="11"/>
  <c r="F178" i="11"/>
  <c r="G178" i="11"/>
  <c r="F177" i="11"/>
  <c r="G177" i="11"/>
  <c r="F176" i="11"/>
  <c r="G176" i="11"/>
  <c r="F175" i="11"/>
  <c r="G175" i="11"/>
  <c r="F174" i="11"/>
  <c r="G174" i="11"/>
  <c r="F173" i="11"/>
  <c r="G173" i="11"/>
  <c r="F172" i="11"/>
  <c r="G172" i="11"/>
  <c r="F171" i="11"/>
  <c r="G171" i="11"/>
  <c r="F170" i="11"/>
  <c r="G170" i="11"/>
  <c r="F169" i="11"/>
  <c r="G169" i="11"/>
  <c r="F168" i="11"/>
  <c r="G168" i="11"/>
  <c r="F167" i="11"/>
  <c r="G167" i="11"/>
  <c r="F166" i="11"/>
  <c r="G166" i="11"/>
  <c r="F165" i="11"/>
  <c r="G165" i="11"/>
  <c r="F164" i="11"/>
  <c r="G164" i="11"/>
  <c r="F163" i="11"/>
  <c r="G163" i="11"/>
  <c r="F162" i="11"/>
  <c r="G162" i="11"/>
  <c r="F161" i="11"/>
  <c r="G161" i="11"/>
  <c r="F160" i="11"/>
  <c r="G160" i="11"/>
  <c r="F159" i="11"/>
  <c r="G159" i="11"/>
  <c r="F158" i="11"/>
  <c r="G158" i="11"/>
  <c r="F157" i="11"/>
  <c r="G157" i="11"/>
  <c r="F156" i="11"/>
  <c r="G156" i="11"/>
  <c r="F155" i="11"/>
  <c r="G155" i="11"/>
  <c r="F154" i="11"/>
  <c r="G154" i="11"/>
  <c r="F153" i="11"/>
  <c r="G153" i="11"/>
  <c r="F152" i="11"/>
  <c r="G152" i="11"/>
  <c r="F151" i="11"/>
  <c r="G151" i="11"/>
  <c r="F150" i="11"/>
  <c r="G150" i="11"/>
  <c r="F149" i="11"/>
  <c r="G149" i="11"/>
  <c r="F148" i="11"/>
  <c r="G148" i="11"/>
  <c r="F147" i="11"/>
  <c r="G147" i="11"/>
  <c r="F146" i="11"/>
  <c r="G146" i="11"/>
  <c r="F145" i="11"/>
  <c r="G145" i="11"/>
  <c r="F144" i="11"/>
  <c r="G144" i="11"/>
  <c r="F143" i="11"/>
  <c r="G143" i="11"/>
  <c r="F142" i="11"/>
  <c r="G142" i="11"/>
  <c r="F141" i="11"/>
  <c r="G141" i="11"/>
  <c r="F140" i="11"/>
  <c r="G140" i="11"/>
  <c r="F139" i="11"/>
  <c r="G139" i="11"/>
  <c r="F138" i="11"/>
  <c r="G138" i="11"/>
  <c r="F137" i="11"/>
  <c r="G137" i="11"/>
  <c r="F136" i="11"/>
  <c r="G136" i="11"/>
  <c r="F135" i="11"/>
  <c r="G135" i="11"/>
  <c r="F134" i="11"/>
  <c r="G134" i="11"/>
  <c r="F133" i="11"/>
  <c r="G133" i="11"/>
  <c r="F132" i="11"/>
  <c r="G132" i="11"/>
  <c r="F131" i="11"/>
  <c r="G131" i="11"/>
  <c r="F130" i="11"/>
  <c r="G130" i="11"/>
  <c r="F129" i="11"/>
  <c r="G129" i="11"/>
  <c r="F128" i="11"/>
  <c r="G128" i="11"/>
  <c r="F127" i="11"/>
  <c r="G127" i="11"/>
  <c r="F126" i="11"/>
  <c r="G126" i="11"/>
  <c r="F125" i="11"/>
  <c r="G125" i="11"/>
  <c r="F124" i="11"/>
  <c r="G124" i="11"/>
  <c r="F123" i="11"/>
  <c r="G123" i="11"/>
  <c r="F122" i="11"/>
  <c r="G122" i="11"/>
  <c r="F121" i="11"/>
  <c r="G121" i="11"/>
  <c r="F120" i="11"/>
  <c r="G120" i="11"/>
  <c r="F119" i="11"/>
  <c r="G119" i="11"/>
  <c r="F118" i="11"/>
  <c r="G118" i="11"/>
  <c r="F117" i="11"/>
  <c r="G117" i="11"/>
  <c r="F116" i="11"/>
  <c r="G116" i="11"/>
  <c r="F115" i="11"/>
  <c r="G115" i="11"/>
  <c r="F114" i="11"/>
  <c r="G114" i="11"/>
  <c r="F113" i="11"/>
  <c r="G113" i="11"/>
  <c r="F112" i="11"/>
  <c r="G112" i="11"/>
  <c r="F111" i="11"/>
  <c r="G111" i="11"/>
  <c r="F110" i="11"/>
  <c r="G110" i="11"/>
  <c r="F109" i="11"/>
  <c r="G109" i="11"/>
  <c r="F108" i="11"/>
  <c r="G108" i="11"/>
  <c r="F107" i="11"/>
  <c r="G107" i="11"/>
  <c r="F106" i="11"/>
  <c r="G106" i="11"/>
  <c r="F105" i="11"/>
  <c r="G105" i="11"/>
  <c r="F104" i="11"/>
  <c r="G104" i="11"/>
  <c r="F103" i="11"/>
  <c r="G103" i="11"/>
  <c r="F102" i="11"/>
  <c r="G102" i="11"/>
  <c r="F101" i="11"/>
  <c r="G101" i="11"/>
  <c r="F100" i="11"/>
  <c r="G100" i="11"/>
  <c r="F99" i="11"/>
  <c r="G99" i="11"/>
  <c r="F98" i="11"/>
  <c r="G98" i="11"/>
  <c r="F97" i="11"/>
  <c r="G97" i="11"/>
  <c r="F96" i="11"/>
  <c r="G96" i="11"/>
  <c r="F95" i="11"/>
  <c r="G95" i="11"/>
  <c r="F94" i="11"/>
  <c r="G94" i="11"/>
  <c r="F93" i="11"/>
  <c r="G93" i="11"/>
  <c r="F92" i="11"/>
  <c r="G92" i="11"/>
  <c r="F91" i="11"/>
  <c r="G91" i="11"/>
  <c r="F90" i="11"/>
  <c r="G90" i="11"/>
  <c r="F89" i="11"/>
  <c r="G89" i="11"/>
  <c r="F88" i="11"/>
  <c r="G88" i="11"/>
  <c r="F87" i="11"/>
  <c r="G87" i="11"/>
  <c r="F86" i="11"/>
  <c r="G86" i="11"/>
  <c r="F85" i="11"/>
  <c r="G85" i="11"/>
  <c r="F84" i="11"/>
  <c r="G84" i="11"/>
  <c r="F83" i="11"/>
  <c r="G83" i="11"/>
  <c r="F82" i="11"/>
  <c r="G82" i="11"/>
  <c r="F81" i="11"/>
  <c r="G81" i="11"/>
  <c r="F80" i="11"/>
  <c r="G80" i="11"/>
  <c r="F79" i="11"/>
  <c r="G79" i="11"/>
  <c r="F78" i="11"/>
  <c r="G78" i="11"/>
  <c r="F77" i="11"/>
  <c r="G77" i="11"/>
  <c r="F76" i="11"/>
  <c r="G76" i="11"/>
  <c r="F75" i="11"/>
  <c r="G75" i="11"/>
  <c r="F74" i="11"/>
  <c r="G74" i="11"/>
  <c r="F73" i="11"/>
  <c r="G73" i="11"/>
  <c r="F72" i="11"/>
  <c r="G72" i="11"/>
  <c r="F71" i="11"/>
  <c r="G71" i="11"/>
  <c r="F70" i="11"/>
  <c r="G70" i="11"/>
  <c r="F69" i="11"/>
  <c r="G69" i="11"/>
  <c r="F68" i="11"/>
  <c r="G68" i="11"/>
  <c r="F67" i="11"/>
  <c r="G67" i="11"/>
  <c r="F66" i="11"/>
  <c r="G66" i="11"/>
  <c r="F65" i="11"/>
  <c r="G65" i="11"/>
  <c r="F64" i="11"/>
  <c r="G64" i="11"/>
  <c r="F63" i="11"/>
  <c r="G63" i="11"/>
  <c r="F62" i="11"/>
  <c r="G62" i="11"/>
  <c r="F61" i="11"/>
  <c r="G61" i="11"/>
  <c r="F60" i="11"/>
  <c r="G60" i="11"/>
  <c r="F59" i="11"/>
  <c r="G59" i="11"/>
  <c r="F58" i="11"/>
  <c r="G58" i="11"/>
  <c r="F57" i="11"/>
  <c r="G57" i="11"/>
  <c r="F56" i="11"/>
  <c r="G56" i="11"/>
  <c r="F55" i="11"/>
  <c r="G55" i="11"/>
  <c r="F54" i="11"/>
  <c r="G54" i="11"/>
  <c r="F53" i="11"/>
  <c r="G53" i="11"/>
  <c r="F52" i="11"/>
  <c r="G52" i="11"/>
  <c r="F51" i="11"/>
  <c r="G51" i="11"/>
  <c r="F50" i="11"/>
  <c r="G50" i="11"/>
  <c r="F49" i="11"/>
  <c r="G49" i="11"/>
  <c r="F48" i="11"/>
  <c r="G48" i="11"/>
  <c r="F47" i="11"/>
  <c r="G47" i="11"/>
  <c r="F46" i="11"/>
  <c r="G46" i="11"/>
  <c r="F45" i="11"/>
  <c r="G45" i="11"/>
  <c r="F44" i="11"/>
  <c r="G44" i="11"/>
  <c r="F43" i="11"/>
  <c r="G43" i="11"/>
  <c r="F42" i="11"/>
  <c r="G42" i="11"/>
  <c r="F41" i="11"/>
  <c r="G41" i="11"/>
  <c r="F40" i="11"/>
  <c r="G40" i="11"/>
  <c r="F39" i="11"/>
  <c r="G39" i="11"/>
  <c r="F38" i="11"/>
  <c r="G38" i="11"/>
  <c r="F37" i="11"/>
  <c r="G37" i="11"/>
  <c r="F36" i="11"/>
  <c r="G36" i="11"/>
  <c r="F35" i="11"/>
  <c r="G35" i="11"/>
  <c r="F34" i="11"/>
  <c r="G34" i="11"/>
  <c r="F33" i="11"/>
  <c r="G33" i="11"/>
  <c r="F32" i="11"/>
  <c r="G32" i="11"/>
  <c r="F31" i="11"/>
  <c r="G31" i="11"/>
  <c r="F30" i="11"/>
  <c r="G30" i="11"/>
  <c r="F29" i="11"/>
  <c r="G29" i="11"/>
  <c r="F28" i="11"/>
  <c r="G28" i="11"/>
  <c r="F27" i="11"/>
  <c r="G27" i="11"/>
  <c r="F26" i="11"/>
  <c r="G26" i="11"/>
  <c r="F25" i="11"/>
  <c r="G25" i="11"/>
  <c r="F24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T130" i="14" l="1"/>
  <c r="T95" i="14"/>
  <c r="T67" i="14"/>
  <c r="T433" i="14"/>
  <c r="T369" i="14"/>
  <c r="T342" i="14"/>
  <c r="T309" i="14"/>
  <c r="T279" i="14"/>
  <c r="T242" i="14"/>
  <c r="T214" i="14"/>
  <c r="T183" i="14"/>
  <c r="T149" i="14"/>
  <c r="T84" i="14"/>
  <c r="T496" i="14"/>
  <c r="T464" i="14"/>
  <c r="T432" i="14"/>
  <c r="T400" i="14"/>
  <c r="T368" i="14"/>
  <c r="T336" i="14"/>
  <c r="T304" i="14"/>
  <c r="T272" i="14"/>
  <c r="T240" i="14"/>
  <c r="T208" i="14"/>
  <c r="T176" i="14"/>
  <c r="T716" i="14"/>
  <c r="T684" i="14"/>
  <c r="T652" i="14"/>
  <c r="T620" i="14"/>
  <c r="T588" i="14"/>
  <c r="T556" i="14"/>
  <c r="T524" i="14"/>
  <c r="T492" i="14"/>
  <c r="T460" i="14"/>
  <c r="T428" i="14"/>
  <c r="T396" i="14"/>
  <c r="T364" i="14"/>
  <c r="T332" i="14"/>
  <c r="T300" i="14"/>
  <c r="T268" i="14"/>
  <c r="T236" i="14"/>
  <c r="T204" i="14"/>
  <c r="T172" i="14"/>
  <c r="T719" i="14"/>
  <c r="T463" i="14"/>
  <c r="T129" i="14"/>
  <c r="T687" i="14"/>
  <c r="T431" i="14"/>
  <c r="T97" i="14"/>
  <c r="T327" i="14"/>
  <c r="T261" i="14"/>
  <c r="T655" i="14"/>
  <c r="T399" i="14"/>
  <c r="T128" i="14"/>
  <c r="T96" i="14"/>
  <c r="T708" i="14"/>
  <c r="T676" i="14"/>
  <c r="T644" i="14"/>
  <c r="T612" i="14"/>
  <c r="T580" i="14"/>
  <c r="T548" i="14"/>
  <c r="T516" i="14"/>
  <c r="T484" i="14"/>
  <c r="T452" i="14"/>
  <c r="T420" i="14"/>
  <c r="T388" i="14"/>
  <c r="T356" i="14"/>
  <c r="T324" i="14"/>
  <c r="T292" i="14"/>
  <c r="T260" i="14"/>
  <c r="T228" i="14"/>
  <c r="T196" i="14"/>
  <c r="T164" i="14"/>
  <c r="T623" i="14"/>
  <c r="T367" i="14"/>
  <c r="T124" i="14"/>
  <c r="T92" i="14"/>
  <c r="T733" i="14"/>
  <c r="T477" i="14"/>
  <c r="T445" i="14"/>
  <c r="T381" i="14"/>
  <c r="T317" i="14"/>
  <c r="T287" i="14"/>
  <c r="T253" i="14"/>
  <c r="T222" i="14"/>
  <c r="T191" i="14"/>
  <c r="T159" i="14"/>
  <c r="T591" i="14"/>
  <c r="T303" i="14"/>
  <c r="T127" i="14"/>
  <c r="T559" i="14"/>
  <c r="T148" i="14"/>
  <c r="T310" i="14"/>
  <c r="T527" i="14"/>
  <c r="T143" i="14"/>
  <c r="T101" i="14"/>
  <c r="T80" i="14"/>
  <c r="T126" i="14"/>
  <c r="T306" i="14"/>
  <c r="T241" i="14"/>
  <c r="T209" i="14"/>
  <c r="T178" i="14"/>
  <c r="T307" i="14"/>
  <c r="T495" i="14"/>
  <c r="T98" i="14"/>
  <c r="T94" i="14"/>
  <c r="T323" i="14"/>
  <c r="T718" i="14"/>
  <c r="T686" i="14"/>
  <c r="T654" i="14"/>
  <c r="T622" i="14"/>
  <c r="T590" i="14"/>
  <c r="T558" i="14"/>
  <c r="T526" i="14"/>
  <c r="T494" i="14"/>
  <c r="T462" i="14"/>
  <c r="T430" i="14"/>
  <c r="T398" i="14"/>
  <c r="T717" i="14"/>
  <c r="T685" i="14"/>
  <c r="T653" i="14"/>
  <c r="T621" i="14"/>
  <c r="T589" i="14"/>
  <c r="T557" i="14"/>
  <c r="T525" i="14"/>
  <c r="T493" i="14"/>
  <c r="T457" i="14"/>
  <c r="T318" i="14"/>
  <c r="T73" i="14"/>
  <c r="T227" i="14"/>
  <c r="T254" i="14"/>
  <c r="T74" i="14"/>
  <c r="T267" i="14"/>
  <c r="T207" i="14"/>
  <c r="T147" i="14"/>
  <c r="T79" i="14"/>
  <c r="T238" i="14"/>
  <c r="T217" i="14"/>
  <c r="T266" i="14"/>
  <c r="T82" i="14"/>
  <c r="T382" i="14"/>
  <c r="T334" i="14"/>
  <c r="T174" i="14"/>
  <c r="T397" i="14"/>
  <c r="T329" i="14"/>
  <c r="T89" i="14"/>
  <c r="T393" i="14"/>
  <c r="T333" i="14"/>
  <c r="T273" i="14"/>
  <c r="T133" i="14"/>
  <c r="T122" i="14"/>
  <c r="T712" i="14"/>
  <c r="T680" i="14"/>
  <c r="T648" i="14"/>
  <c r="T616" i="14"/>
  <c r="T584" i="14"/>
  <c r="T552" i="14"/>
  <c r="T520" i="14"/>
  <c r="T488" i="14"/>
  <c r="T456" i="14"/>
  <c r="T424" i="14"/>
  <c r="T392" i="14"/>
  <c r="T360" i="14"/>
  <c r="T328" i="14"/>
  <c r="T296" i="14"/>
  <c r="T264" i="14"/>
  <c r="T232" i="14"/>
  <c r="T200" i="14"/>
  <c r="T168" i="14"/>
  <c r="T315" i="14"/>
  <c r="T715" i="14"/>
  <c r="T683" i="14"/>
  <c r="T651" i="14"/>
  <c r="T619" i="14"/>
  <c r="T587" i="14"/>
  <c r="T555" i="14"/>
  <c r="T523" i="14"/>
  <c r="T491" i="14"/>
  <c r="T459" i="14"/>
  <c r="T427" i="14"/>
  <c r="T395" i="14"/>
  <c r="T359" i="14"/>
  <c r="T319" i="14"/>
  <c r="T714" i="14"/>
  <c r="T682" i="14"/>
  <c r="T650" i="14"/>
  <c r="T618" i="14"/>
  <c r="T586" i="14"/>
  <c r="T554" i="14"/>
  <c r="T522" i="14"/>
  <c r="T490" i="14"/>
  <c r="T458" i="14"/>
  <c r="T426" i="14"/>
  <c r="T394" i="14"/>
  <c r="T713" i="14"/>
  <c r="T681" i="14"/>
  <c r="T649" i="14"/>
  <c r="T617" i="14"/>
  <c r="T585" i="14"/>
  <c r="T553" i="14"/>
  <c r="T521" i="14"/>
  <c r="T489" i="14"/>
  <c r="T453" i="14"/>
  <c r="T120" i="14"/>
  <c r="T88" i="14"/>
  <c r="T298" i="14"/>
  <c r="T106" i="14"/>
  <c r="T219" i="14"/>
  <c r="T151" i="14"/>
  <c r="T91" i="14"/>
  <c r="T230" i="14"/>
  <c r="T221" i="14"/>
  <c r="T259" i="14"/>
  <c r="T199" i="14"/>
  <c r="T135" i="14"/>
  <c r="T75" i="14"/>
  <c r="T210" i="14"/>
  <c r="T185" i="14"/>
  <c r="T246" i="14"/>
  <c r="T233" i="14"/>
  <c r="T378" i="14"/>
  <c r="T330" i="14"/>
  <c r="T150" i="14"/>
  <c r="T389" i="14"/>
  <c r="T321" i="14"/>
  <c r="T385" i="14"/>
  <c r="T325" i="14"/>
  <c r="T265" i="14"/>
  <c r="T711" i="14"/>
  <c r="T679" i="14"/>
  <c r="T647" i="14"/>
  <c r="T615" i="14"/>
  <c r="T583" i="14"/>
  <c r="T551" i="14"/>
  <c r="T519" i="14"/>
  <c r="T487" i="14"/>
  <c r="T455" i="14"/>
  <c r="T423" i="14"/>
  <c r="T391" i="14"/>
  <c r="T355" i="14"/>
  <c r="T311" i="14"/>
  <c r="T710" i="14"/>
  <c r="T678" i="14"/>
  <c r="T646" i="14"/>
  <c r="T614" i="14"/>
  <c r="T582" i="14"/>
  <c r="T550" i="14"/>
  <c r="T518" i="14"/>
  <c r="T486" i="14"/>
  <c r="T454" i="14"/>
  <c r="T422" i="14"/>
  <c r="T709" i="14"/>
  <c r="T677" i="14"/>
  <c r="T645" i="14"/>
  <c r="T613" i="14"/>
  <c r="T581" i="14"/>
  <c r="T549" i="14"/>
  <c r="T517" i="14"/>
  <c r="T485" i="14"/>
  <c r="T270" i="14"/>
  <c r="T86" i="14"/>
  <c r="T211" i="14"/>
  <c r="T83" i="14"/>
  <c r="T177" i="14"/>
  <c r="T251" i="14"/>
  <c r="T194" i="14"/>
  <c r="T145" i="14"/>
  <c r="T173" i="14"/>
  <c r="T374" i="14"/>
  <c r="T326" i="14"/>
  <c r="T69" i="14"/>
  <c r="T313" i="14"/>
  <c r="T245" i="14"/>
  <c r="T437" i="14"/>
  <c r="T377" i="14"/>
  <c r="T257" i="14"/>
  <c r="T322" i="14"/>
  <c r="T70" i="14"/>
  <c r="T704" i="14"/>
  <c r="T672" i="14"/>
  <c r="T640" i="14"/>
  <c r="T608" i="14"/>
  <c r="T576" i="14"/>
  <c r="T544" i="14"/>
  <c r="T512" i="14"/>
  <c r="T480" i="14"/>
  <c r="T448" i="14"/>
  <c r="T416" i="14"/>
  <c r="T384" i="14"/>
  <c r="T352" i="14"/>
  <c r="T320" i="14"/>
  <c r="T288" i="14"/>
  <c r="T256" i="14"/>
  <c r="T224" i="14"/>
  <c r="T192" i="14"/>
  <c r="T160" i="14"/>
  <c r="T299" i="14"/>
  <c r="T707" i="14"/>
  <c r="T675" i="14"/>
  <c r="T643" i="14"/>
  <c r="T611" i="14"/>
  <c r="T579" i="14"/>
  <c r="T547" i="14"/>
  <c r="T515" i="14"/>
  <c r="T483" i="14"/>
  <c r="T451" i="14"/>
  <c r="T419" i="14"/>
  <c r="T387" i="14"/>
  <c r="T351" i="14"/>
  <c r="T706" i="14"/>
  <c r="T674" i="14"/>
  <c r="T642" i="14"/>
  <c r="T610" i="14"/>
  <c r="T578" i="14"/>
  <c r="T546" i="14"/>
  <c r="T514" i="14"/>
  <c r="T482" i="14"/>
  <c r="T450" i="14"/>
  <c r="T418" i="14"/>
  <c r="T449" i="14"/>
  <c r="T705" i="14"/>
  <c r="T673" i="14"/>
  <c r="T641" i="14"/>
  <c r="T609" i="14"/>
  <c r="T577" i="14"/>
  <c r="T545" i="14"/>
  <c r="T513" i="14"/>
  <c r="T481" i="14"/>
  <c r="T144" i="14"/>
  <c r="T112" i="14"/>
  <c r="T250" i="14"/>
  <c r="T229" i="14"/>
  <c r="T271" i="14"/>
  <c r="T203" i="14"/>
  <c r="T139" i="14"/>
  <c r="T71" i="14"/>
  <c r="T190" i="14"/>
  <c r="T247" i="14"/>
  <c r="T119" i="14"/>
  <c r="T162" i="14"/>
  <c r="T117" i="14"/>
  <c r="T198" i="14"/>
  <c r="T141" i="14"/>
  <c r="T370" i="14"/>
  <c r="T302" i="14"/>
  <c r="T441" i="14"/>
  <c r="T373" i="14"/>
  <c r="T305" i="14"/>
  <c r="T237" i="14"/>
  <c r="T249" i="14"/>
  <c r="T225" i="14"/>
  <c r="T732" i="14"/>
  <c r="T700" i="14"/>
  <c r="T668" i="14"/>
  <c r="T636" i="14"/>
  <c r="T604" i="14"/>
  <c r="T572" i="14"/>
  <c r="T540" i="14"/>
  <c r="T508" i="14"/>
  <c r="T476" i="14"/>
  <c r="T444" i="14"/>
  <c r="T412" i="14"/>
  <c r="T380" i="14"/>
  <c r="T348" i="14"/>
  <c r="T316" i="14"/>
  <c r="T284" i="14"/>
  <c r="T252" i="14"/>
  <c r="T220" i="14"/>
  <c r="T188" i="14"/>
  <c r="T156" i="14"/>
  <c r="T295" i="14"/>
  <c r="T703" i="14"/>
  <c r="T671" i="14"/>
  <c r="T639" i="14"/>
  <c r="T607" i="14"/>
  <c r="T575" i="14"/>
  <c r="T543" i="14"/>
  <c r="T511" i="14"/>
  <c r="T479" i="14"/>
  <c r="T447" i="14"/>
  <c r="T415" i="14"/>
  <c r="T383" i="14"/>
  <c r="T347" i="14"/>
  <c r="T291" i="14"/>
  <c r="T702" i="14"/>
  <c r="T670" i="14"/>
  <c r="T638" i="14"/>
  <c r="T606" i="14"/>
  <c r="T574" i="14"/>
  <c r="T542" i="14"/>
  <c r="T510" i="14"/>
  <c r="T478" i="14"/>
  <c r="T446" i="14"/>
  <c r="T414" i="14"/>
  <c r="T701" i="14"/>
  <c r="T669" i="14"/>
  <c r="T637" i="14"/>
  <c r="T605" i="14"/>
  <c r="T573" i="14"/>
  <c r="T541" i="14"/>
  <c r="T509" i="14"/>
  <c r="T473" i="14"/>
  <c r="T140" i="14"/>
  <c r="T108" i="14"/>
  <c r="T76" i="14"/>
  <c r="T226" i="14"/>
  <c r="T197" i="14"/>
  <c r="T263" i="14"/>
  <c r="T195" i="14"/>
  <c r="T131" i="14"/>
  <c r="T346" i="14"/>
  <c r="T166" i="14"/>
  <c r="T113" i="14"/>
  <c r="T239" i="14"/>
  <c r="T175" i="14"/>
  <c r="T111" i="14"/>
  <c r="T142" i="14"/>
  <c r="T85" i="14"/>
  <c r="T109" i="14"/>
  <c r="T366" i="14"/>
  <c r="T282" i="14"/>
  <c r="T66" i="14"/>
  <c r="T429" i="14"/>
  <c r="T365" i="14"/>
  <c r="T297" i="14"/>
  <c r="T205" i="14"/>
  <c r="T425" i="14"/>
  <c r="T361" i="14"/>
  <c r="T301" i="14"/>
  <c r="T218" i="14"/>
  <c r="T193" i="14"/>
  <c r="T728" i="14"/>
  <c r="T696" i="14"/>
  <c r="T664" i="14"/>
  <c r="T632" i="14"/>
  <c r="T600" i="14"/>
  <c r="T568" i="14"/>
  <c r="T536" i="14"/>
  <c r="T504" i="14"/>
  <c r="T472" i="14"/>
  <c r="T440" i="14"/>
  <c r="T408" i="14"/>
  <c r="T376" i="14"/>
  <c r="T344" i="14"/>
  <c r="T312" i="14"/>
  <c r="T280" i="14"/>
  <c r="T248" i="14"/>
  <c r="T216" i="14"/>
  <c r="T184" i="14"/>
  <c r="T152" i="14"/>
  <c r="T731" i="14"/>
  <c r="T699" i="14"/>
  <c r="T667" i="14"/>
  <c r="T635" i="14"/>
  <c r="T603" i="14"/>
  <c r="T571" i="14"/>
  <c r="T539" i="14"/>
  <c r="T507" i="14"/>
  <c r="T475" i="14"/>
  <c r="T443" i="14"/>
  <c r="T411" i="14"/>
  <c r="T379" i="14"/>
  <c r="T343" i="14"/>
  <c r="T730" i="14"/>
  <c r="T698" i="14"/>
  <c r="T666" i="14"/>
  <c r="T634" i="14"/>
  <c r="T602" i="14"/>
  <c r="T570" i="14"/>
  <c r="T538" i="14"/>
  <c r="T506" i="14"/>
  <c r="T474" i="14"/>
  <c r="T442" i="14"/>
  <c r="T410" i="14"/>
  <c r="T729" i="14"/>
  <c r="T697" i="14"/>
  <c r="T665" i="14"/>
  <c r="T633" i="14"/>
  <c r="T601" i="14"/>
  <c r="T569" i="14"/>
  <c r="T537" i="14"/>
  <c r="T505" i="14"/>
  <c r="T469" i="14"/>
  <c r="T136" i="14"/>
  <c r="T104" i="14"/>
  <c r="T72" i="14"/>
  <c r="T206" i="14"/>
  <c r="T165" i="14"/>
  <c r="T255" i="14"/>
  <c r="T187" i="14"/>
  <c r="T123" i="14"/>
  <c r="T138" i="14"/>
  <c r="T93" i="14"/>
  <c r="T231" i="14"/>
  <c r="T171" i="14"/>
  <c r="T107" i="14"/>
  <c r="T290" i="14"/>
  <c r="T118" i="14"/>
  <c r="T350" i="14"/>
  <c r="T154" i="14"/>
  <c r="T77" i="14"/>
  <c r="T362" i="14"/>
  <c r="T262" i="14"/>
  <c r="T421" i="14"/>
  <c r="T353" i="14"/>
  <c r="T289" i="14"/>
  <c r="T181" i="14"/>
  <c r="T417" i="14"/>
  <c r="T357" i="14"/>
  <c r="T293" i="14"/>
  <c r="T213" i="14"/>
  <c r="T186" i="14"/>
  <c r="T153" i="14"/>
  <c r="T724" i="14"/>
  <c r="T692" i="14"/>
  <c r="T660" i="14"/>
  <c r="T628" i="14"/>
  <c r="T596" i="14"/>
  <c r="T564" i="14"/>
  <c r="T532" i="14"/>
  <c r="T500" i="14"/>
  <c r="T468" i="14"/>
  <c r="T436" i="14"/>
  <c r="T404" i="14"/>
  <c r="T372" i="14"/>
  <c r="T340" i="14"/>
  <c r="T308" i="14"/>
  <c r="T276" i="14"/>
  <c r="T244" i="14"/>
  <c r="T212" i="14"/>
  <c r="T180" i="14"/>
  <c r="T363" i="14"/>
  <c r="T727" i="14"/>
  <c r="T695" i="14"/>
  <c r="T663" i="14"/>
  <c r="T631" i="14"/>
  <c r="T599" i="14"/>
  <c r="T567" i="14"/>
  <c r="T535" i="14"/>
  <c r="T503" i="14"/>
  <c r="T471" i="14"/>
  <c r="T439" i="14"/>
  <c r="T407" i="14"/>
  <c r="T375" i="14"/>
  <c r="T339" i="14"/>
  <c r="T726" i="14"/>
  <c r="T694" i="14"/>
  <c r="T662" i="14"/>
  <c r="T630" i="14"/>
  <c r="T598" i="14"/>
  <c r="T566" i="14"/>
  <c r="T534" i="14"/>
  <c r="T502" i="14"/>
  <c r="T470" i="14"/>
  <c r="T438" i="14"/>
  <c r="T406" i="14"/>
  <c r="T725" i="14"/>
  <c r="T693" i="14"/>
  <c r="T661" i="14"/>
  <c r="T629" i="14"/>
  <c r="T597" i="14"/>
  <c r="T565" i="14"/>
  <c r="T533" i="14"/>
  <c r="T501" i="14"/>
  <c r="T465" i="14"/>
  <c r="T132" i="14"/>
  <c r="T100" i="14"/>
  <c r="T68" i="14"/>
  <c r="T182" i="14"/>
  <c r="T137" i="14"/>
  <c r="T243" i="14"/>
  <c r="T179" i="14"/>
  <c r="T115" i="14"/>
  <c r="T294" i="14"/>
  <c r="T114" i="14"/>
  <c r="T283" i="14"/>
  <c r="T223" i="14"/>
  <c r="T163" i="14"/>
  <c r="T99" i="14"/>
  <c r="T278" i="14"/>
  <c r="T102" i="14"/>
  <c r="T314" i="14"/>
  <c r="T134" i="14"/>
  <c r="T390" i="14"/>
  <c r="T358" i="14"/>
  <c r="T234" i="14"/>
  <c r="T189" i="14"/>
  <c r="T413" i="14"/>
  <c r="T345" i="14"/>
  <c r="T277" i="14"/>
  <c r="T157" i="14"/>
  <c r="T409" i="14"/>
  <c r="T349" i="14"/>
  <c r="T285" i="14"/>
  <c r="T201" i="14"/>
  <c r="T170" i="14"/>
  <c r="T125" i="14"/>
  <c r="T331" i="14"/>
  <c r="T723" i="14"/>
  <c r="T691" i="14"/>
  <c r="T659" i="14"/>
  <c r="T627" i="14"/>
  <c r="T595" i="14"/>
  <c r="T563" i="14"/>
  <c r="T531" i="14"/>
  <c r="T499" i="14"/>
  <c r="T467" i="14"/>
  <c r="T435" i="14"/>
  <c r="T403" i="14"/>
  <c r="T371" i="14"/>
  <c r="T335" i="14"/>
  <c r="T722" i="14"/>
  <c r="T690" i="14"/>
  <c r="T658" i="14"/>
  <c r="T626" i="14"/>
  <c r="T594" i="14"/>
  <c r="T562" i="14"/>
  <c r="T530" i="14"/>
  <c r="T498" i="14"/>
  <c r="T466" i="14"/>
  <c r="T434" i="14"/>
  <c r="T402" i="14"/>
  <c r="T721" i="14"/>
  <c r="T689" i="14"/>
  <c r="T657" i="14"/>
  <c r="T625" i="14"/>
  <c r="T593" i="14"/>
  <c r="T561" i="14"/>
  <c r="T529" i="14"/>
  <c r="T497" i="14"/>
  <c r="T461" i="14"/>
  <c r="T354" i="14"/>
  <c r="T158" i="14"/>
  <c r="T105" i="14"/>
  <c r="T235" i="14"/>
  <c r="T167" i="14"/>
  <c r="T103" i="14"/>
  <c r="T274" i="14"/>
  <c r="T90" i="14"/>
  <c r="T275" i="14"/>
  <c r="T215" i="14"/>
  <c r="T155" i="14"/>
  <c r="T87" i="14"/>
  <c r="T258" i="14"/>
  <c r="T78" i="14"/>
  <c r="T286" i="14"/>
  <c r="T110" i="14"/>
  <c r="T386" i="14"/>
  <c r="T338" i="14"/>
  <c r="T202" i="14"/>
  <c r="T161" i="14"/>
  <c r="T405" i="14"/>
  <c r="T337" i="14"/>
  <c r="T269" i="14"/>
  <c r="T121" i="14"/>
  <c r="T401" i="14"/>
  <c r="T341" i="14"/>
  <c r="T281" i="14"/>
  <c r="T169" i="14"/>
  <c r="T146" i="14"/>
  <c r="T81" i="14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86" i="3" l="1"/>
  <c r="L794" i="3"/>
  <c r="L806" i="3"/>
  <c r="L818" i="3"/>
</calcChain>
</file>

<file path=xl/sharedStrings.xml><?xml version="1.0" encoding="utf-8"?>
<sst xmlns="http://schemas.openxmlformats.org/spreadsheetml/2006/main" count="314" uniqueCount="156">
  <si>
    <t>-------------------------------------------------------------------------------------------</t>
  </si>
  <si>
    <t xml:space="preserve">                                                                                           </t>
  </si>
  <si>
    <t xml:space="preserve"> Source: R. F. Keeling, S. C. Piper, A. F. Bollenbacher and S. J. Walker                   </t>
  </si>
  <si>
    <t xml:space="preserve"> Scripps CO2 Program ( http://scrippsco2.ucsd.edu )                                        </t>
  </si>
  <si>
    <t xml:space="preserve"> Scripps Institution of Oceanography (SIO)                                                 </t>
  </si>
  <si>
    <t xml:space="preserve"> University of California                                                                  </t>
  </si>
  <si>
    <t xml:space="preserve"> La Jolla, California USA 92093-0244                                                       </t>
  </si>
  <si>
    <t xml:space="preserve"> Status of data and correspondence:                                                        </t>
  </si>
  <si>
    <t xml:space="preserve"> These data are subject to revision based on recalibration of standard gases. Questions    </t>
  </si>
  <si>
    <t xml:space="preserve"> about the data should be directed to Dr. Ralph Keeling (rkeeling@ucsd.edu) and            </t>
  </si>
  <si>
    <t xml:space="preserve"> and Dr. Stephen Piper (scpiper@popmail.ucsd.edu), Scripps CO2 Program.                    </t>
  </si>
  <si>
    <t xml:space="preserve"> Please cite as:                                                                           </t>
  </si>
  <si>
    <t xml:space="preserve"> C. D. Keeling, S. C. Piper, R. B. Bacastow, M. Wahlen, T. P. Whorf, M. Heimann, and       </t>
  </si>
  <si>
    <t xml:space="preserve"> H. A. Meijer, Exchanges of atmospheric CO2 and 13CO2 with the terrestrial biosphere and   </t>
  </si>
  <si>
    <t xml:space="preserve"> oceans from 1978 to 2000.  I. Global aspects, SIO Reference Series, No. 01-06, Scripps    </t>
  </si>
  <si>
    <t xml:space="preserve"> Institution of Oceanography, San Diego, 88 pages, 2001.                                   </t>
  </si>
  <si>
    <t xml:space="preserve"> If it is necessary to cite a peer-reviewed article, please cite as:                       </t>
  </si>
  <si>
    <t xml:space="preserve"> H. A. Meijer, Atmospheric CO2 and 13CO2 exchange with the terrestrial biosphere and       </t>
  </si>
  <si>
    <t xml:space="preserve"> oceans from 1978 to 2000: observations and carbon cycle implications, pages 83-113,       </t>
  </si>
  <si>
    <t xml:space="preserve"> in A History of Atmospheric CO2 and its effects on Plants</t>
  </si>
  <si>
    <t xml:space="preserve"> Animals</t>
  </si>
  <si>
    <t xml:space="preserve"> and Ecosystems"</t>
  </si>
  <si>
    <t xml:space="preserve">     "</t>
  </si>
  <si>
    <t xml:space="preserve"> editors, Ehleringer, J.R., T. E. Cerling, M. D. Dearing, Springer Verlag,                 </t>
  </si>
  <si>
    <t xml:space="preserve"> New York, 2005.                                                                           </t>
  </si>
  <si>
    <t xml:space="preserve"> The data file below contains 10 columns.  Columns 1-4 give the dates in several redundant </t>
  </si>
  <si>
    <t xml:space="preserve"> formats. Column 5 below gives monthly CO2 concentrations in micro-mol CO2 per mole (ppm)  </t>
  </si>
  <si>
    <t xml:space="preserve"> reported on the 2008A SIO manometric mole fraction scale.  This is the standard           </t>
  </si>
  <si>
    <t xml:space="preserve"> version of the data most often sought.  The monthly values have been adjusted             </t>
  </si>
  <si>
    <t xml:space="preserve"> to 24:00 hours on the 15th of each month.  Column 6 gives the same data after a seasonal  </t>
  </si>
  <si>
    <t xml:space="preserve"> adjustment to remove the quasi-regular seasonal cycle.  The adjustment involves           </t>
  </si>
  <si>
    <t xml:space="preserve"> subtracting from the data a 4-harmonic fit with a linear gain factor.  Column 7 is a      </t>
  </si>
  <si>
    <t xml:space="preserve"> smoothed version of the data generated from a stiff cubic spline function plus 4-harmonic </t>
  </si>
  <si>
    <t xml:space="preserve"> functions with linear gain.  Column 8 is the same smoothed version with the seasonal      </t>
  </si>
  <si>
    <t xml:space="preserve"> cycle removed.  Column 9 is identical to Column 5 except that the missing values from     </t>
  </si>
  <si>
    <t xml:space="preserve"> Column 5 have been filled with values from Column 7.  Column 10 is identical to Column 6  </t>
  </si>
  <si>
    <t xml:space="preserve"> except missing values have been filled with values from Column 8.  Missing values are     </t>
  </si>
  <si>
    <t xml:space="preserve"> denoted by -99.99                                                                         </t>
  </si>
  <si>
    <t xml:space="preserve"> CO2 concentrations are measured on the '08A' calibration scale                            </t>
  </si>
  <si>
    <t xml:space="preserve">  Yr</t>
  </si>
  <si>
    <t xml:space="preserve"> Mn</t>
  </si>
  <si>
    <t xml:space="preserve">    Date</t>
  </si>
  <si>
    <t xml:space="preserve">      Date</t>
  </si>
  <si>
    <t xml:space="preserve">     CO2</t>
  </si>
  <si>
    <t>seasonally</t>
  </si>
  <si>
    <t xml:space="preserve">        fit</t>
  </si>
  <si>
    <t xml:space="preserve">  seasonally</t>
  </si>
  <si>
    <t xml:space="preserve">      CO2</t>
  </si>
  <si>
    <t xml:space="preserve"> seasonally</t>
  </si>
  <si>
    <t xml:space="preserve">    </t>
  </si>
  <si>
    <t xml:space="preserve">   </t>
  </si>
  <si>
    <t xml:space="preserve">        </t>
  </si>
  <si>
    <t xml:space="preserve">          </t>
  </si>
  <si>
    <t xml:space="preserve">  adjusted</t>
  </si>
  <si>
    <t xml:space="preserve">           </t>
  </si>
  <si>
    <t>adjusted fit</t>
  </si>
  <si>
    <t xml:space="preserve">   filled</t>
  </si>
  <si>
    <t>adjusted filled</t>
  </si>
  <si>
    <t xml:space="preserve">   Excel</t>
  </si>
  <si>
    <t xml:space="preserve">   [ppm]</t>
  </si>
  <si>
    <t xml:space="preserve">    [ppm] </t>
  </si>
  <si>
    <t xml:space="preserve">      [ppm]</t>
  </si>
  <si>
    <t xml:space="preserve">    [ppm]</t>
  </si>
  <si>
    <t xml:space="preserve">       [ppm]</t>
  </si>
  <si>
    <t xml:space="preserve"> Downloaded 4 Jan 2021
 https://scrippsco2.ucsd.edu/data/atmospheric_co2/spo.html</t>
  </si>
  <si>
    <t xml:space="preserve"> Monthly average CO2 concentrations (ppm) derived from daily flask and in situ (continuous) data. </t>
  </si>
  <si>
    <t xml:space="preserve"> South Pole: Latitude 90.0S Elevation 2810m                                                </t>
  </si>
  <si>
    <t xml:space="preserve">  In situ data is sporadically used only during a limited time period from 1960 to 1963</t>
  </si>
  <si>
    <t xml:space="preserve">  Outside this period, the record is entirely flask-based</t>
  </si>
  <si>
    <t xml:space="preserve"> Flask data in this file through 15-Jan-2020 last updated 26-Jun-2020                      </t>
  </si>
  <si>
    <t xml:space="preserve"> Atmospheric CO2 concentrations (ppm) derived from in situ air measurements                </t>
  </si>
  <si>
    <t xml:space="preserve"> at Mauna Loa, Observatory, Hawaii: Latitude 19.5¬∞N Longitude 155.6¬∞W Elevation 3397m      </t>
  </si>
  <si>
    <t xml:space="preserve"> Source: R. F. Keeling, S. J. Walker, S. C. Piper and A. F. Bollenbacher                   </t>
  </si>
  <si>
    <t xml:space="preserve"> about the data should be directed to Dr. Ralph Keeling (rkeeling@ucsd.edu), Stephen Walker</t>
  </si>
  <si>
    <t xml:space="preserve"> (sjwalker@ucsd.edu) and Stephen Piper (scpiper@ucsd.edu), Scripps CO2 Program.            </t>
  </si>
  <si>
    <t xml:space="preserve"> Baseline data in this file through 06-Dec-2020 from archive dated 07-Dec-2020 07:28:39    </t>
  </si>
  <si>
    <t xml:space="preserve"> formats. Column 5 below gives monthly Mauna Loa CO2 concentrations in micro-mol CO2 per   </t>
  </si>
  <si>
    <t xml:space="preserve"> mole (ppm), reported on the 2008A SIO manometric mole fraction scale.  This is the        </t>
  </si>
  <si>
    <t xml:space="preserve"> standard version of the data most often sought.  The monthly values have been adjusted    </t>
  </si>
  <si>
    <t>ppm</t>
  </si>
  <si>
    <t>GCB2020</t>
  </si>
  <si>
    <t>growth rate (ppm/month)</t>
  </si>
  <si>
    <t>SPO</t>
  </si>
  <si>
    <t>MLO</t>
  </si>
  <si>
    <t>growth rate</t>
  </si>
  <si>
    <t>Monthly synthesis and filtering</t>
  </si>
  <si>
    <t>raw</t>
  </si>
  <si>
    <t>shn:25</t>
  </si>
  <si>
    <t>shn:121</t>
  </si>
  <si>
    <t>(Filtering done with ferret, see ~/analysis/SO_atm/make_mlo_spo_gatm.jnl)</t>
  </si>
  <si>
    <t>MLO minus SPO</t>
  </si>
  <si>
    <t>MLO-SPO average</t>
  </si>
  <si>
    <t>ave</t>
  </si>
  <si>
    <t>diff</t>
  </si>
  <si>
    <t>spo</t>
  </si>
  <si>
    <t>mlo</t>
  </si>
  <si>
    <t>concentration</t>
  </si>
  <si>
    <t>shn:73</t>
  </si>
  <si>
    <t>Gatm (GtC/mo)</t>
  </si>
  <si>
    <t>Growth rate (Gatm, GtC/mo)</t>
  </si>
  <si>
    <t>relative ocean/land area, using the WOA2001 grid file</t>
  </si>
  <si>
    <t>latitude</t>
  </si>
  <si>
    <t xml:space="preserve">ocean </t>
  </si>
  <si>
    <t>total</t>
  </si>
  <si>
    <t>fraction of ocean</t>
  </si>
  <si>
    <t>fraction of land</t>
  </si>
  <si>
    <t>area (m2)</t>
  </si>
  <si>
    <t>&lt;-earth's area in m2</t>
  </si>
  <si>
    <t>fraction of ice cover</t>
  </si>
  <si>
    <t>m2 of ocean area</t>
  </si>
  <si>
    <t>m2 of land area</t>
  </si>
  <si>
    <t>SH</t>
  </si>
  <si>
    <t>NH</t>
  </si>
  <si>
    <t>ocean fraction</t>
  </si>
  <si>
    <t>land fraction</t>
  </si>
  <si>
    <t>by hemisphere</t>
  </si>
  <si>
    <t>by &lt;&gt;30degrees</t>
  </si>
  <si>
    <t>by &lt;&gt;30degrees in 10^-12 m2</t>
  </si>
  <si>
    <t>fraction in the SH</t>
  </si>
  <si>
    <t>ocean</t>
  </si>
  <si>
    <t>land</t>
  </si>
  <si>
    <t>S of equator</t>
  </si>
  <si>
    <t>S of 30 deg</t>
  </si>
  <si>
    <t>N of 30 deg</t>
  </si>
  <si>
    <t>Interpolated monthly</t>
  </si>
  <si>
    <t>year</t>
  </si>
  <si>
    <t>month</t>
  </si>
  <si>
    <t>date</t>
  </si>
  <si>
    <t>FF emissions (PgC/yr)</t>
  </si>
  <si>
    <t>Gatm_N</t>
  </si>
  <si>
    <t>GtC/yr</t>
  </si>
  <si>
    <t>Gatm_S</t>
  </si>
  <si>
    <t>FF_N</t>
  </si>
  <si>
    <t>FF_S</t>
  </si>
  <si>
    <t>Fraction of emissions in the North -&gt;</t>
  </si>
  <si>
    <t>Sinks_tot</t>
  </si>
  <si>
    <t>Sinks_IG</t>
  </si>
  <si>
    <t>&lt;- tau in years (1.4)</t>
  </si>
  <si>
    <t>FF_IG</t>
  </si>
  <si>
    <t>Gatm_IG</t>
  </si>
  <si>
    <t>N-S</t>
  </si>
  <si>
    <t>(MLO-SPO)/2</t>
  </si>
  <si>
    <t>ave(MLO+SPO)</t>
  </si>
  <si>
    <t>FF_IG-Gatm_IG</t>
  </si>
  <si>
    <t>Check with Ciais et al Fig 1</t>
  </si>
  <si>
    <t>atm IG</t>
  </si>
  <si>
    <t>FF IG</t>
  </si>
  <si>
    <t>Conc_N</t>
  </si>
  <si>
    <t>Conc_S</t>
  </si>
  <si>
    <t>atm IG smooth</t>
  </si>
  <si>
    <t>Conc_IG</t>
  </si>
  <si>
    <t>MLO-SPO</t>
  </si>
  <si>
    <t>GtC/y</t>
  </si>
  <si>
    <t>Ciais Eq 4</t>
  </si>
  <si>
    <t>Tropics</t>
  </si>
  <si>
    <t xml:space="preserve"> Downloaded 4 Jan 2021  https://scrippsco2.ucsd.edu/data/atmospheric_co2/mlo.html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</si>
</sst>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F3D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34" borderId="0" xfId="0" applyFill="1"/>
    <xf numFmtId="0" fontId="0" fillId="33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20" fontId="0" fillId="0" borderId="0" xfId="0" applyNumberFormat="1"/>
    <xf numFmtId="11" fontId="0" fillId="0" borderId="0" xfId="0" applyNumberFormat="1"/>
    <xf numFmtId="4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 wrapText="1"/>
    </xf>
    <xf numFmtId="4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6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0" xfId="0" applyFill="1" applyAlignment="1">
      <alignment horizontal="right"/>
    </xf>
    <xf numFmtId="0" fontId="0" fillId="37" borderId="0" xfId="0" applyFill="1" applyAlignment="1">
      <alignment horizontal="left"/>
    </xf>
    <xf numFmtId="2" fontId="0" fillId="37" borderId="0" xfId="0" applyNumberFormat="1" applyFill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DF3D0"/>
      <color rgb="FFFFEF98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monthly_merge_co2_spo!$L$1:$L$58</c:f>
              <c:strCache>
                <c:ptCount val="58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val>
            <c:numRef>
              <c:f>monthly_merge_co2_spo!$L$60:$L$829</c:f>
              <c:numCache>
                <c:formatCode>General</c:formatCode>
                <c:ptCount val="770"/>
                <c:pt idx="1">
                  <c:v>0.12999999999999545</c:v>
                </c:pt>
                <c:pt idx="2">
                  <c:v>0.11000000000001364</c:v>
                </c:pt>
                <c:pt idx="3">
                  <c:v>0.12999999999999545</c:v>
                </c:pt>
                <c:pt idx="4">
                  <c:v>0.12000000000000455</c:v>
                </c:pt>
                <c:pt idx="5">
                  <c:v>-0.31999999999999318</c:v>
                </c:pt>
                <c:pt idx="6">
                  <c:v>0.57999999999998408</c:v>
                </c:pt>
                <c:pt idx="7">
                  <c:v>0.12000000000000455</c:v>
                </c:pt>
                <c:pt idx="8">
                  <c:v>0.12999999999999545</c:v>
                </c:pt>
                <c:pt idx="9">
                  <c:v>0.12000000000000455</c:v>
                </c:pt>
                <c:pt idx="10">
                  <c:v>0.12000000000000455</c:v>
                </c:pt>
                <c:pt idx="11">
                  <c:v>0.25999999999999091</c:v>
                </c:pt>
                <c:pt idx="12">
                  <c:v>-3.999999999996362E-2</c:v>
                </c:pt>
                <c:pt idx="13">
                  <c:v>9.9999999999965894E-2</c:v>
                </c:pt>
                <c:pt idx="14">
                  <c:v>0.38999999999998636</c:v>
                </c:pt>
                <c:pt idx="15">
                  <c:v>-0.19999999999998863</c:v>
                </c:pt>
                <c:pt idx="16">
                  <c:v>9.0000000000031832E-2</c:v>
                </c:pt>
                <c:pt idx="17">
                  <c:v>6.0000000000002274E-2</c:v>
                </c:pt>
                <c:pt idx="18">
                  <c:v>9.9999999999965894E-2</c:v>
                </c:pt>
                <c:pt idx="19">
                  <c:v>8.0000000000040927E-2</c:v>
                </c:pt>
                <c:pt idx="20">
                  <c:v>-9.0000000000031832E-2</c:v>
                </c:pt>
                <c:pt idx="21">
                  <c:v>0.24000000000000909</c:v>
                </c:pt>
                <c:pt idx="22">
                  <c:v>6.9999999999993179E-2</c:v>
                </c:pt>
                <c:pt idx="23">
                  <c:v>6.9999999999993179E-2</c:v>
                </c:pt>
                <c:pt idx="24">
                  <c:v>-2.9999999999972715E-2</c:v>
                </c:pt>
                <c:pt idx="25">
                  <c:v>0.30000000000001137</c:v>
                </c:pt>
                <c:pt idx="26">
                  <c:v>7.9999999999984084E-2</c:v>
                </c:pt>
                <c:pt idx="27">
                  <c:v>-6.0000000000002274E-2</c:v>
                </c:pt>
                <c:pt idx="28">
                  <c:v>6.9999999999993179E-2</c:v>
                </c:pt>
                <c:pt idx="29">
                  <c:v>6.9999999999993179E-2</c:v>
                </c:pt>
                <c:pt idx="30">
                  <c:v>6.0000000000002274E-2</c:v>
                </c:pt>
                <c:pt idx="31">
                  <c:v>-7.9999999999984084E-2</c:v>
                </c:pt>
                <c:pt idx="32">
                  <c:v>0.12000000000000455</c:v>
                </c:pt>
                <c:pt idx="33">
                  <c:v>0.16999999999995907</c:v>
                </c:pt>
                <c:pt idx="34">
                  <c:v>8.0000000000040927E-2</c:v>
                </c:pt>
                <c:pt idx="35">
                  <c:v>6.0000000000002274E-2</c:v>
                </c:pt>
                <c:pt idx="36">
                  <c:v>6.9999999999993179E-2</c:v>
                </c:pt>
                <c:pt idx="37">
                  <c:v>6.9999999999993179E-2</c:v>
                </c:pt>
                <c:pt idx="38">
                  <c:v>6.0000000000002274E-2</c:v>
                </c:pt>
                <c:pt idx="39">
                  <c:v>6.9999999999993179E-2</c:v>
                </c:pt>
                <c:pt idx="40">
                  <c:v>6.0000000000002274E-2</c:v>
                </c:pt>
                <c:pt idx="41">
                  <c:v>0.25</c:v>
                </c:pt>
                <c:pt idx="42">
                  <c:v>5.0000000000011369E-2</c:v>
                </c:pt>
                <c:pt idx="43">
                  <c:v>-0.28000000000002956</c:v>
                </c:pt>
                <c:pt idx="44">
                  <c:v>0.23000000000001819</c:v>
                </c:pt>
                <c:pt idx="45">
                  <c:v>6.0000000000002274E-2</c:v>
                </c:pt>
                <c:pt idx="46">
                  <c:v>6.0000000000002274E-2</c:v>
                </c:pt>
                <c:pt idx="47">
                  <c:v>5.0000000000011369E-2</c:v>
                </c:pt>
                <c:pt idx="48">
                  <c:v>4.9999999999954525E-2</c:v>
                </c:pt>
                <c:pt idx="49">
                  <c:v>0.48000000000001819</c:v>
                </c:pt>
                <c:pt idx="50">
                  <c:v>-0.37999999999999545</c:v>
                </c:pt>
                <c:pt idx="51">
                  <c:v>5.0000000000011369E-2</c:v>
                </c:pt>
                <c:pt idx="52">
                  <c:v>0.15999999999996817</c:v>
                </c:pt>
                <c:pt idx="53">
                  <c:v>-6.9999999999993179E-2</c:v>
                </c:pt>
                <c:pt idx="54">
                  <c:v>-0.18999999999999773</c:v>
                </c:pt>
                <c:pt idx="55">
                  <c:v>0.11000000000001364</c:v>
                </c:pt>
                <c:pt idx="56">
                  <c:v>0.16000000000002501</c:v>
                </c:pt>
                <c:pt idx="57">
                  <c:v>9.9999999999965894E-2</c:v>
                </c:pt>
                <c:pt idx="58">
                  <c:v>0.26999999999998181</c:v>
                </c:pt>
                <c:pt idx="59">
                  <c:v>-9.9999999999909051E-3</c:v>
                </c:pt>
                <c:pt idx="60">
                  <c:v>9.9999999999909051E-3</c:v>
                </c:pt>
                <c:pt idx="61">
                  <c:v>7.0000000000050022E-2</c:v>
                </c:pt>
                <c:pt idx="62">
                  <c:v>-7.0000000000050022E-2</c:v>
                </c:pt>
                <c:pt idx="63">
                  <c:v>4.0000000000020464E-2</c:v>
                </c:pt>
                <c:pt idx="64">
                  <c:v>-2.9999999999972715E-2</c:v>
                </c:pt>
                <c:pt idx="65">
                  <c:v>-6.9999999999993179E-2</c:v>
                </c:pt>
                <c:pt idx="66">
                  <c:v>-0.24000000000000909</c:v>
                </c:pt>
                <c:pt idx="67">
                  <c:v>4.9999999999954525E-2</c:v>
                </c:pt>
                <c:pt idx="68">
                  <c:v>0.28000000000002956</c:v>
                </c:pt>
                <c:pt idx="69">
                  <c:v>0.25999999999999091</c:v>
                </c:pt>
                <c:pt idx="70">
                  <c:v>6.9999999999993179E-2</c:v>
                </c:pt>
                <c:pt idx="71">
                  <c:v>0.56000000000000227</c:v>
                </c:pt>
                <c:pt idx="72">
                  <c:v>-0.24000000000000909</c:v>
                </c:pt>
                <c:pt idx="73">
                  <c:v>-9.9999999999909051E-3</c:v>
                </c:pt>
                <c:pt idx="74">
                  <c:v>-0.25</c:v>
                </c:pt>
                <c:pt idx="75">
                  <c:v>0.40000000000003411</c:v>
                </c:pt>
                <c:pt idx="76">
                  <c:v>0.27999999999997272</c:v>
                </c:pt>
                <c:pt idx="77">
                  <c:v>-0.18999999999999773</c:v>
                </c:pt>
                <c:pt idx="78">
                  <c:v>-0.23000000000001819</c:v>
                </c:pt>
                <c:pt idx="79">
                  <c:v>6.9999999999993179E-2</c:v>
                </c:pt>
                <c:pt idx="80">
                  <c:v>-0.22999999999996135</c:v>
                </c:pt>
                <c:pt idx="81">
                  <c:v>0.47999999999996135</c:v>
                </c:pt>
                <c:pt idx="82">
                  <c:v>-3.999999999996362E-2</c:v>
                </c:pt>
                <c:pt idx="83">
                  <c:v>2.9999999999972715E-2</c:v>
                </c:pt>
                <c:pt idx="84">
                  <c:v>2.0000000000038654E-2</c:v>
                </c:pt>
                <c:pt idx="85">
                  <c:v>2.9999999999972715E-2</c:v>
                </c:pt>
                <c:pt idx="86">
                  <c:v>3.0000000000029559E-2</c:v>
                </c:pt>
                <c:pt idx="87">
                  <c:v>2.9999999999972715E-2</c:v>
                </c:pt>
                <c:pt idx="88">
                  <c:v>1.999999999998181E-2</c:v>
                </c:pt>
                <c:pt idx="89">
                  <c:v>3.0000000000029559E-2</c:v>
                </c:pt>
                <c:pt idx="90">
                  <c:v>4.0000000000020464E-2</c:v>
                </c:pt>
                <c:pt idx="91">
                  <c:v>2.9999999999972715E-2</c:v>
                </c:pt>
                <c:pt idx="92">
                  <c:v>4.0000000000020464E-2</c:v>
                </c:pt>
                <c:pt idx="93">
                  <c:v>4.9999999999954525E-2</c:v>
                </c:pt>
                <c:pt idx="94">
                  <c:v>5.0000000000011369E-2</c:v>
                </c:pt>
                <c:pt idx="95">
                  <c:v>5.0000000000011369E-2</c:v>
                </c:pt>
                <c:pt idx="96">
                  <c:v>6.0000000000002274E-2</c:v>
                </c:pt>
                <c:pt idx="97">
                  <c:v>1.999999999998181E-2</c:v>
                </c:pt>
                <c:pt idx="98">
                  <c:v>3.0000000000029559E-2</c:v>
                </c:pt>
                <c:pt idx="99">
                  <c:v>9.9999999999965894E-2</c:v>
                </c:pt>
                <c:pt idx="100">
                  <c:v>0.10000000000002274</c:v>
                </c:pt>
                <c:pt idx="101">
                  <c:v>0.14999999999997726</c:v>
                </c:pt>
                <c:pt idx="102">
                  <c:v>-6.9999999999993179E-2</c:v>
                </c:pt>
                <c:pt idx="103">
                  <c:v>-1.999999999998181E-2</c:v>
                </c:pt>
                <c:pt idx="104">
                  <c:v>0.42000000000001592</c:v>
                </c:pt>
                <c:pt idx="105">
                  <c:v>0.1099999999999568</c:v>
                </c:pt>
                <c:pt idx="106">
                  <c:v>-9.9999999999909051E-3</c:v>
                </c:pt>
                <c:pt idx="107">
                  <c:v>0.28000000000002956</c:v>
                </c:pt>
                <c:pt idx="108">
                  <c:v>0.31999999999999318</c:v>
                </c:pt>
                <c:pt idx="109">
                  <c:v>-5.0000000000011369E-2</c:v>
                </c:pt>
                <c:pt idx="110">
                  <c:v>0.16000000000002501</c:v>
                </c:pt>
                <c:pt idx="111">
                  <c:v>0.22999999999996135</c:v>
                </c:pt>
                <c:pt idx="112">
                  <c:v>4.0000000000020464E-2</c:v>
                </c:pt>
                <c:pt idx="113">
                  <c:v>-0.12000000000000455</c:v>
                </c:pt>
                <c:pt idx="114">
                  <c:v>5.0000000000011369E-2</c:v>
                </c:pt>
                <c:pt idx="115">
                  <c:v>-3.0000000000029559E-2</c:v>
                </c:pt>
                <c:pt idx="116">
                  <c:v>0.11000000000001364</c:v>
                </c:pt>
                <c:pt idx="117">
                  <c:v>0.15000000000003411</c:v>
                </c:pt>
                <c:pt idx="118">
                  <c:v>0.23999999999995225</c:v>
                </c:pt>
                <c:pt idx="119">
                  <c:v>-0.28999999999996362</c:v>
                </c:pt>
                <c:pt idx="120">
                  <c:v>0.18000000000000682</c:v>
                </c:pt>
                <c:pt idx="121">
                  <c:v>0.25</c:v>
                </c:pt>
                <c:pt idx="122">
                  <c:v>-0.17000000000001592</c:v>
                </c:pt>
                <c:pt idx="123">
                  <c:v>0.13999999999998636</c:v>
                </c:pt>
                <c:pt idx="124">
                  <c:v>5.0000000000011369E-2</c:v>
                </c:pt>
                <c:pt idx="125">
                  <c:v>-0.18000000000000682</c:v>
                </c:pt>
                <c:pt idx="126">
                  <c:v>-0.17000000000001592</c:v>
                </c:pt>
                <c:pt idx="127">
                  <c:v>0.48000000000001819</c:v>
                </c:pt>
                <c:pt idx="128">
                  <c:v>6.0000000000002274E-2</c:v>
                </c:pt>
                <c:pt idx="129">
                  <c:v>-0.25999999999999091</c:v>
                </c:pt>
                <c:pt idx="130">
                  <c:v>0.18000000000000682</c:v>
                </c:pt>
                <c:pt idx="131">
                  <c:v>0.13999999999998636</c:v>
                </c:pt>
                <c:pt idx="132">
                  <c:v>-9.9999999999909051E-3</c:v>
                </c:pt>
                <c:pt idx="133">
                  <c:v>7.9999999999984084E-2</c:v>
                </c:pt>
                <c:pt idx="134">
                  <c:v>6.0000000000002274E-2</c:v>
                </c:pt>
                <c:pt idx="135">
                  <c:v>0.32999999999998408</c:v>
                </c:pt>
                <c:pt idx="136">
                  <c:v>-0.25</c:v>
                </c:pt>
                <c:pt idx="137">
                  <c:v>-0.16999999999995907</c:v>
                </c:pt>
                <c:pt idx="138">
                  <c:v>0.3699999999999477</c:v>
                </c:pt>
                <c:pt idx="139">
                  <c:v>8.0000000000040927E-2</c:v>
                </c:pt>
                <c:pt idx="140">
                  <c:v>7.9999999999984084E-2</c:v>
                </c:pt>
                <c:pt idx="141">
                  <c:v>8.9999999999974989E-2</c:v>
                </c:pt>
                <c:pt idx="142">
                  <c:v>9.0000000000031832E-2</c:v>
                </c:pt>
                <c:pt idx="143">
                  <c:v>0.12999999999999545</c:v>
                </c:pt>
                <c:pt idx="144">
                  <c:v>-6.0000000000002274E-2</c:v>
                </c:pt>
                <c:pt idx="145">
                  <c:v>0.22000000000002728</c:v>
                </c:pt>
                <c:pt idx="146">
                  <c:v>8.9999999999974989E-2</c:v>
                </c:pt>
                <c:pt idx="147">
                  <c:v>0</c:v>
                </c:pt>
                <c:pt idx="148">
                  <c:v>0.20999999999997954</c:v>
                </c:pt>
                <c:pt idx="149">
                  <c:v>4.0000000000020464E-2</c:v>
                </c:pt>
                <c:pt idx="150">
                  <c:v>0.19999999999998863</c:v>
                </c:pt>
                <c:pt idx="151">
                  <c:v>3.0000000000029559E-2</c:v>
                </c:pt>
                <c:pt idx="152">
                  <c:v>0.40999999999996817</c:v>
                </c:pt>
                <c:pt idx="153">
                  <c:v>-0.19999999999998863</c:v>
                </c:pt>
                <c:pt idx="154">
                  <c:v>0.18000000000000682</c:v>
                </c:pt>
                <c:pt idx="155">
                  <c:v>7.9999999999984084E-2</c:v>
                </c:pt>
                <c:pt idx="156">
                  <c:v>6.9999999999993179E-2</c:v>
                </c:pt>
                <c:pt idx="157">
                  <c:v>0.11000000000001364</c:v>
                </c:pt>
                <c:pt idx="158">
                  <c:v>4.0000000000020464E-2</c:v>
                </c:pt>
                <c:pt idx="159">
                  <c:v>0.21999999999997044</c:v>
                </c:pt>
                <c:pt idx="160">
                  <c:v>-9.9999999999909051E-3</c:v>
                </c:pt>
                <c:pt idx="161">
                  <c:v>0.28000000000002956</c:v>
                </c:pt>
                <c:pt idx="162">
                  <c:v>9.9999999999909051E-3</c:v>
                </c:pt>
                <c:pt idx="163">
                  <c:v>-0.10000000000002274</c:v>
                </c:pt>
                <c:pt idx="164">
                  <c:v>0.32999999999998408</c:v>
                </c:pt>
                <c:pt idx="165">
                  <c:v>4.0000000000020464E-2</c:v>
                </c:pt>
                <c:pt idx="166">
                  <c:v>0.19999999999998863</c:v>
                </c:pt>
                <c:pt idx="167">
                  <c:v>-0.14999999999997726</c:v>
                </c:pt>
                <c:pt idx="168">
                  <c:v>0.13999999999998636</c:v>
                </c:pt>
                <c:pt idx="169">
                  <c:v>6.9999999999993179E-2</c:v>
                </c:pt>
                <c:pt idx="170">
                  <c:v>-0.12999999999999545</c:v>
                </c:pt>
                <c:pt idx="171">
                  <c:v>0.12000000000000455</c:v>
                </c:pt>
                <c:pt idx="172">
                  <c:v>0.10000000000002274</c:v>
                </c:pt>
                <c:pt idx="173">
                  <c:v>9.9999999999965894E-2</c:v>
                </c:pt>
                <c:pt idx="174">
                  <c:v>-3.999999999996362E-2</c:v>
                </c:pt>
                <c:pt idx="175">
                  <c:v>9.9999999999965894E-2</c:v>
                </c:pt>
                <c:pt idx="176">
                  <c:v>5.0000000000011369E-2</c:v>
                </c:pt>
                <c:pt idx="177">
                  <c:v>6.0000000000002274E-2</c:v>
                </c:pt>
                <c:pt idx="178">
                  <c:v>7.9999999999984084E-2</c:v>
                </c:pt>
                <c:pt idx="179">
                  <c:v>5.0000000000011369E-2</c:v>
                </c:pt>
                <c:pt idx="180">
                  <c:v>7.9999999999984084E-2</c:v>
                </c:pt>
                <c:pt idx="181">
                  <c:v>6.9999999999993179E-2</c:v>
                </c:pt>
                <c:pt idx="182">
                  <c:v>-4.9999999999954525E-2</c:v>
                </c:pt>
                <c:pt idx="183">
                  <c:v>9.9999999999965894E-2</c:v>
                </c:pt>
                <c:pt idx="184">
                  <c:v>4.0000000000020464E-2</c:v>
                </c:pt>
                <c:pt idx="185">
                  <c:v>0.37000000000000455</c:v>
                </c:pt>
                <c:pt idx="186">
                  <c:v>2.9999999999972715E-2</c:v>
                </c:pt>
                <c:pt idx="187">
                  <c:v>0.40000000000003411</c:v>
                </c:pt>
                <c:pt idx="188">
                  <c:v>-0.47000000000002728</c:v>
                </c:pt>
                <c:pt idx="189">
                  <c:v>0.25999999999999091</c:v>
                </c:pt>
                <c:pt idx="190">
                  <c:v>0.41000000000002501</c:v>
                </c:pt>
                <c:pt idx="191">
                  <c:v>-1.999999999998181E-2</c:v>
                </c:pt>
                <c:pt idx="192">
                  <c:v>0.15999999999996817</c:v>
                </c:pt>
                <c:pt idx="193">
                  <c:v>-0.12999999999999545</c:v>
                </c:pt>
                <c:pt idx="194">
                  <c:v>0.14999999999997726</c:v>
                </c:pt>
                <c:pt idx="195">
                  <c:v>0.43999999999999773</c:v>
                </c:pt>
                <c:pt idx="196">
                  <c:v>0.19000000000005457</c:v>
                </c:pt>
                <c:pt idx="197">
                  <c:v>0.17999999999994998</c:v>
                </c:pt>
                <c:pt idx="198">
                  <c:v>3.0000000000029559E-2</c:v>
                </c:pt>
                <c:pt idx="199">
                  <c:v>0.34999999999996589</c:v>
                </c:pt>
                <c:pt idx="200">
                  <c:v>0.1300000000000523</c:v>
                </c:pt>
                <c:pt idx="201">
                  <c:v>-3.0000000000029559E-2</c:v>
                </c:pt>
                <c:pt idx="202">
                  <c:v>0.12000000000000455</c:v>
                </c:pt>
                <c:pt idx="203">
                  <c:v>0.19999999999998863</c:v>
                </c:pt>
                <c:pt idx="204">
                  <c:v>-6.9999999999993179E-2</c:v>
                </c:pt>
                <c:pt idx="205">
                  <c:v>5.0000000000011369E-2</c:v>
                </c:pt>
                <c:pt idx="206">
                  <c:v>0.13999999999998636</c:v>
                </c:pt>
                <c:pt idx="207">
                  <c:v>-0.12999999999999545</c:v>
                </c:pt>
                <c:pt idx="208">
                  <c:v>-6.0000000000002274E-2</c:v>
                </c:pt>
                <c:pt idx="209">
                  <c:v>-0.25999999999999091</c:v>
                </c:pt>
                <c:pt idx="210">
                  <c:v>0.30000000000001137</c:v>
                </c:pt>
                <c:pt idx="211">
                  <c:v>-0.11000000000001364</c:v>
                </c:pt>
                <c:pt idx="212">
                  <c:v>0.10000000000002274</c:v>
                </c:pt>
                <c:pt idx="213">
                  <c:v>0.1199999999999477</c:v>
                </c:pt>
                <c:pt idx="214">
                  <c:v>0.26000000000004775</c:v>
                </c:pt>
                <c:pt idx="215">
                  <c:v>3.999999999996362E-2</c:v>
                </c:pt>
                <c:pt idx="216">
                  <c:v>0.1400000000000432</c:v>
                </c:pt>
                <c:pt idx="217">
                  <c:v>0.27999999999997272</c:v>
                </c:pt>
                <c:pt idx="218">
                  <c:v>0.10000000000002274</c:v>
                </c:pt>
                <c:pt idx="219">
                  <c:v>6.0000000000002274E-2</c:v>
                </c:pt>
                <c:pt idx="220">
                  <c:v>-0.10000000000002274</c:v>
                </c:pt>
                <c:pt idx="221">
                  <c:v>-1.999999999998181E-2</c:v>
                </c:pt>
                <c:pt idx="222">
                  <c:v>9.9999999999909051E-3</c:v>
                </c:pt>
                <c:pt idx="223">
                  <c:v>0.14999999999997726</c:v>
                </c:pt>
                <c:pt idx="224">
                  <c:v>0.24000000000000909</c:v>
                </c:pt>
                <c:pt idx="225">
                  <c:v>0.36000000000001364</c:v>
                </c:pt>
                <c:pt idx="226">
                  <c:v>6.0000000000002274E-2</c:v>
                </c:pt>
                <c:pt idx="227">
                  <c:v>9.9999999999909051E-3</c:v>
                </c:pt>
                <c:pt idx="228">
                  <c:v>0.26999999999998181</c:v>
                </c:pt>
                <c:pt idx="229">
                  <c:v>-3.999999999996362E-2</c:v>
                </c:pt>
                <c:pt idx="230">
                  <c:v>6.9999999999993179E-2</c:v>
                </c:pt>
                <c:pt idx="231">
                  <c:v>-0.33000000000004093</c:v>
                </c:pt>
                <c:pt idx="232">
                  <c:v>0.21000000000003638</c:v>
                </c:pt>
                <c:pt idx="233">
                  <c:v>-9.0000000000031832E-2</c:v>
                </c:pt>
                <c:pt idx="234">
                  <c:v>0.18999999999999773</c:v>
                </c:pt>
                <c:pt idx="235">
                  <c:v>0.23000000000001819</c:v>
                </c:pt>
                <c:pt idx="236">
                  <c:v>0.22000000000002728</c:v>
                </c:pt>
                <c:pt idx="237">
                  <c:v>0.34999999999996589</c:v>
                </c:pt>
                <c:pt idx="238">
                  <c:v>0.21000000000003638</c:v>
                </c:pt>
                <c:pt idx="239">
                  <c:v>-0.1300000000000523</c:v>
                </c:pt>
                <c:pt idx="240">
                  <c:v>3.0000000000029559E-2</c:v>
                </c:pt>
                <c:pt idx="241">
                  <c:v>4.0000000000020464E-2</c:v>
                </c:pt>
                <c:pt idx="242">
                  <c:v>-1.0000000000047748E-2</c:v>
                </c:pt>
                <c:pt idx="243">
                  <c:v>0.46000000000003638</c:v>
                </c:pt>
                <c:pt idx="244">
                  <c:v>-2.0000000000038654E-2</c:v>
                </c:pt>
                <c:pt idx="245">
                  <c:v>7.0000000000050022E-2</c:v>
                </c:pt>
                <c:pt idx="246">
                  <c:v>0.15999999999996817</c:v>
                </c:pt>
                <c:pt idx="247">
                  <c:v>6.0000000000002274E-2</c:v>
                </c:pt>
                <c:pt idx="248">
                  <c:v>0.25</c:v>
                </c:pt>
                <c:pt idx="249">
                  <c:v>0.25999999999999091</c:v>
                </c:pt>
                <c:pt idx="250">
                  <c:v>0.37999999999999545</c:v>
                </c:pt>
                <c:pt idx="251">
                  <c:v>8.0000000000040927E-2</c:v>
                </c:pt>
                <c:pt idx="252">
                  <c:v>-0.12000000000000455</c:v>
                </c:pt>
                <c:pt idx="253">
                  <c:v>0.1099999999999568</c:v>
                </c:pt>
                <c:pt idx="254">
                  <c:v>0.32000000000005002</c:v>
                </c:pt>
                <c:pt idx="255">
                  <c:v>9.9999999999965894E-2</c:v>
                </c:pt>
                <c:pt idx="256">
                  <c:v>4.0000000000020464E-2</c:v>
                </c:pt>
                <c:pt idx="257">
                  <c:v>0.11000000000001364</c:v>
                </c:pt>
                <c:pt idx="258">
                  <c:v>0.17999999999994998</c:v>
                </c:pt>
                <c:pt idx="259">
                  <c:v>0.12000000000000455</c:v>
                </c:pt>
                <c:pt idx="260">
                  <c:v>0.30000000000001137</c:v>
                </c:pt>
                <c:pt idx="261">
                  <c:v>0.12999999999999545</c:v>
                </c:pt>
                <c:pt idx="262">
                  <c:v>-9.9999999999965894E-2</c:v>
                </c:pt>
                <c:pt idx="263">
                  <c:v>-9.0000000000031832E-2</c:v>
                </c:pt>
                <c:pt idx="264">
                  <c:v>-2.9999999999972715E-2</c:v>
                </c:pt>
                <c:pt idx="265">
                  <c:v>0.27999999999997272</c:v>
                </c:pt>
                <c:pt idx="266">
                  <c:v>-6.9999999999993179E-2</c:v>
                </c:pt>
                <c:pt idx="267">
                  <c:v>0.32999999999998408</c:v>
                </c:pt>
                <c:pt idx="268">
                  <c:v>5.0000000000011369E-2</c:v>
                </c:pt>
                <c:pt idx="269">
                  <c:v>5.0000000000011369E-2</c:v>
                </c:pt>
                <c:pt idx="270">
                  <c:v>0.35000000000002274</c:v>
                </c:pt>
                <c:pt idx="271">
                  <c:v>0.23999999999995225</c:v>
                </c:pt>
                <c:pt idx="272">
                  <c:v>-9.9999999999909051E-3</c:v>
                </c:pt>
                <c:pt idx="273">
                  <c:v>0.16000000000002501</c:v>
                </c:pt>
                <c:pt idx="274">
                  <c:v>0.53999999999996362</c:v>
                </c:pt>
                <c:pt idx="275">
                  <c:v>-0.13999999999998636</c:v>
                </c:pt>
                <c:pt idx="276">
                  <c:v>0.25</c:v>
                </c:pt>
                <c:pt idx="277">
                  <c:v>-3.999999999996362E-2</c:v>
                </c:pt>
                <c:pt idx="278">
                  <c:v>0.32999999999998408</c:v>
                </c:pt>
                <c:pt idx="279">
                  <c:v>0.13999999999998636</c:v>
                </c:pt>
                <c:pt idx="280">
                  <c:v>1.999999999998181E-2</c:v>
                </c:pt>
                <c:pt idx="281">
                  <c:v>0.54000000000002046</c:v>
                </c:pt>
                <c:pt idx="282">
                  <c:v>0.26999999999998181</c:v>
                </c:pt>
                <c:pt idx="283">
                  <c:v>-0.22999999999996135</c:v>
                </c:pt>
                <c:pt idx="284">
                  <c:v>0.14999999999997726</c:v>
                </c:pt>
                <c:pt idx="285">
                  <c:v>5.0000000000011369E-2</c:v>
                </c:pt>
                <c:pt idx="286">
                  <c:v>0.25</c:v>
                </c:pt>
                <c:pt idx="287">
                  <c:v>0.26999999999998181</c:v>
                </c:pt>
                <c:pt idx="288">
                  <c:v>-3.999999999996362E-2</c:v>
                </c:pt>
                <c:pt idx="289">
                  <c:v>-1.0000000000047748E-2</c:v>
                </c:pt>
                <c:pt idx="290">
                  <c:v>0.11000000000001364</c:v>
                </c:pt>
                <c:pt idx="291">
                  <c:v>5.0000000000011369E-2</c:v>
                </c:pt>
                <c:pt idx="292">
                  <c:v>4.0000000000020464E-2</c:v>
                </c:pt>
                <c:pt idx="293">
                  <c:v>0.3599999999999568</c:v>
                </c:pt>
                <c:pt idx="294">
                  <c:v>-6.9999999999993179E-2</c:v>
                </c:pt>
                <c:pt idx="295">
                  <c:v>5.0000000000011369E-2</c:v>
                </c:pt>
                <c:pt idx="296">
                  <c:v>-0.11000000000001364</c:v>
                </c:pt>
                <c:pt idx="297">
                  <c:v>0.36000000000001364</c:v>
                </c:pt>
                <c:pt idx="298">
                  <c:v>-0.11000000000001364</c:v>
                </c:pt>
                <c:pt idx="299">
                  <c:v>0.23000000000001819</c:v>
                </c:pt>
                <c:pt idx="300">
                  <c:v>7.9999999999984084E-2</c:v>
                </c:pt>
                <c:pt idx="301">
                  <c:v>0.1400000000000432</c:v>
                </c:pt>
                <c:pt idx="302">
                  <c:v>-8.0000000000040927E-2</c:v>
                </c:pt>
                <c:pt idx="303">
                  <c:v>0.29000000000002046</c:v>
                </c:pt>
                <c:pt idx="304">
                  <c:v>0.18000000000000682</c:v>
                </c:pt>
                <c:pt idx="305">
                  <c:v>7.9999999999984084E-2</c:v>
                </c:pt>
                <c:pt idx="306">
                  <c:v>-0.14999999999997726</c:v>
                </c:pt>
                <c:pt idx="307">
                  <c:v>0.44999999999998863</c:v>
                </c:pt>
                <c:pt idx="308">
                  <c:v>1.999999999998181E-2</c:v>
                </c:pt>
                <c:pt idx="309">
                  <c:v>6.0000000000002274E-2</c:v>
                </c:pt>
                <c:pt idx="310">
                  <c:v>-0.11000000000001364</c:v>
                </c:pt>
                <c:pt idx="311">
                  <c:v>0.10000000000002274</c:v>
                </c:pt>
                <c:pt idx="312">
                  <c:v>0.13999999999998636</c:v>
                </c:pt>
                <c:pt idx="313">
                  <c:v>0.23000000000001819</c:v>
                </c:pt>
                <c:pt idx="314">
                  <c:v>0.15999999999996817</c:v>
                </c:pt>
                <c:pt idx="315">
                  <c:v>0.45000000000004547</c:v>
                </c:pt>
                <c:pt idx="316">
                  <c:v>0.19999999999998863</c:v>
                </c:pt>
                <c:pt idx="317">
                  <c:v>0.25</c:v>
                </c:pt>
                <c:pt idx="318">
                  <c:v>0.11000000000001364</c:v>
                </c:pt>
                <c:pt idx="319">
                  <c:v>0.13999999999998636</c:v>
                </c:pt>
                <c:pt idx="320">
                  <c:v>0.28999999999996362</c:v>
                </c:pt>
                <c:pt idx="321">
                  <c:v>-9.9999999999909051E-3</c:v>
                </c:pt>
                <c:pt idx="322">
                  <c:v>0.42000000000001592</c:v>
                </c:pt>
                <c:pt idx="323">
                  <c:v>9.9999999999909051E-3</c:v>
                </c:pt>
                <c:pt idx="324">
                  <c:v>-6.0000000000002274E-2</c:v>
                </c:pt>
                <c:pt idx="325">
                  <c:v>3.0000000000029559E-2</c:v>
                </c:pt>
                <c:pt idx="326">
                  <c:v>6.0000000000002274E-2</c:v>
                </c:pt>
                <c:pt idx="327">
                  <c:v>8.9999999999974989E-2</c:v>
                </c:pt>
                <c:pt idx="328">
                  <c:v>-7.9999999999984084E-2</c:v>
                </c:pt>
                <c:pt idx="329">
                  <c:v>1.999999999998181E-2</c:v>
                </c:pt>
                <c:pt idx="330">
                  <c:v>0.49000000000000909</c:v>
                </c:pt>
                <c:pt idx="331">
                  <c:v>6.9999999999993179E-2</c:v>
                </c:pt>
                <c:pt idx="332">
                  <c:v>9.0000000000031832E-2</c:v>
                </c:pt>
                <c:pt idx="333">
                  <c:v>7.9999999999984084E-2</c:v>
                </c:pt>
                <c:pt idx="334">
                  <c:v>-9.9999999999909051E-3</c:v>
                </c:pt>
                <c:pt idx="335">
                  <c:v>1.999999999998181E-2</c:v>
                </c:pt>
                <c:pt idx="336">
                  <c:v>0.10000000000002274</c:v>
                </c:pt>
                <c:pt idx="337">
                  <c:v>8.9999999999974989E-2</c:v>
                </c:pt>
                <c:pt idx="338">
                  <c:v>4.0000000000020464E-2</c:v>
                </c:pt>
                <c:pt idx="339">
                  <c:v>9.9999999999909051E-3</c:v>
                </c:pt>
                <c:pt idx="340">
                  <c:v>0.25</c:v>
                </c:pt>
                <c:pt idx="341">
                  <c:v>0.18999999999999773</c:v>
                </c:pt>
                <c:pt idx="342">
                  <c:v>0.18999999999999773</c:v>
                </c:pt>
                <c:pt idx="343">
                  <c:v>0.25999999999999091</c:v>
                </c:pt>
                <c:pt idx="344">
                  <c:v>0.18000000000000682</c:v>
                </c:pt>
                <c:pt idx="345">
                  <c:v>0.12000000000000455</c:v>
                </c:pt>
                <c:pt idx="346">
                  <c:v>0</c:v>
                </c:pt>
                <c:pt idx="347">
                  <c:v>6.0000000000002274E-2</c:v>
                </c:pt>
                <c:pt idx="348">
                  <c:v>0.21999999999997044</c:v>
                </c:pt>
                <c:pt idx="349">
                  <c:v>0.22000000000002728</c:v>
                </c:pt>
                <c:pt idx="350">
                  <c:v>7.9999999999984084E-2</c:v>
                </c:pt>
                <c:pt idx="351">
                  <c:v>0.10000000000002274</c:v>
                </c:pt>
                <c:pt idx="352">
                  <c:v>-4.0000000000020464E-2</c:v>
                </c:pt>
                <c:pt idx="353">
                  <c:v>0.18999999999999773</c:v>
                </c:pt>
                <c:pt idx="354">
                  <c:v>0.23000000000001819</c:v>
                </c:pt>
                <c:pt idx="355">
                  <c:v>6.0000000000002274E-2</c:v>
                </c:pt>
                <c:pt idx="356">
                  <c:v>7.9999999999984084E-2</c:v>
                </c:pt>
                <c:pt idx="357">
                  <c:v>1.999999999998181E-2</c:v>
                </c:pt>
                <c:pt idx="358">
                  <c:v>0.16000000000002501</c:v>
                </c:pt>
                <c:pt idx="359">
                  <c:v>7.9999999999984084E-2</c:v>
                </c:pt>
                <c:pt idx="360">
                  <c:v>6.0000000000002274E-2</c:v>
                </c:pt>
                <c:pt idx="361">
                  <c:v>0.19999999999998863</c:v>
                </c:pt>
                <c:pt idx="362">
                  <c:v>0.10000000000002274</c:v>
                </c:pt>
                <c:pt idx="363">
                  <c:v>0.33999999999997499</c:v>
                </c:pt>
                <c:pt idx="364">
                  <c:v>1.0000000000047748E-2</c:v>
                </c:pt>
                <c:pt idx="365">
                  <c:v>0.23999999999995225</c:v>
                </c:pt>
                <c:pt idx="366">
                  <c:v>0.29000000000002046</c:v>
                </c:pt>
                <c:pt idx="367">
                  <c:v>0.11000000000001364</c:v>
                </c:pt>
                <c:pt idx="368">
                  <c:v>0.27999999999997272</c:v>
                </c:pt>
                <c:pt idx="369">
                  <c:v>6.0000000000002274E-2</c:v>
                </c:pt>
                <c:pt idx="370">
                  <c:v>0.25</c:v>
                </c:pt>
                <c:pt idx="371">
                  <c:v>0.34000000000003183</c:v>
                </c:pt>
                <c:pt idx="372">
                  <c:v>0.19999999999998863</c:v>
                </c:pt>
                <c:pt idx="373">
                  <c:v>4.0000000000020464E-2</c:v>
                </c:pt>
                <c:pt idx="374">
                  <c:v>-2.0000000000038654E-2</c:v>
                </c:pt>
                <c:pt idx="375">
                  <c:v>0.29000000000002046</c:v>
                </c:pt>
                <c:pt idx="376">
                  <c:v>2.9999999999972715E-2</c:v>
                </c:pt>
                <c:pt idx="377">
                  <c:v>0.11000000000001364</c:v>
                </c:pt>
                <c:pt idx="378">
                  <c:v>0.18999999999999773</c:v>
                </c:pt>
                <c:pt idx="379">
                  <c:v>0.19999999999998863</c:v>
                </c:pt>
                <c:pt idx="380">
                  <c:v>-9.9999999999909051E-3</c:v>
                </c:pt>
                <c:pt idx="381">
                  <c:v>0.17000000000001592</c:v>
                </c:pt>
                <c:pt idx="382">
                  <c:v>8.9999999999974989E-2</c:v>
                </c:pt>
                <c:pt idx="383">
                  <c:v>0.20000000000004547</c:v>
                </c:pt>
                <c:pt idx="384">
                  <c:v>0.23999999999995225</c:v>
                </c:pt>
                <c:pt idx="385">
                  <c:v>0.22000000000002728</c:v>
                </c:pt>
                <c:pt idx="386">
                  <c:v>5.0000000000011369E-2</c:v>
                </c:pt>
                <c:pt idx="387">
                  <c:v>3.999999999996362E-2</c:v>
                </c:pt>
                <c:pt idx="388">
                  <c:v>0.10000000000002274</c:v>
                </c:pt>
                <c:pt idx="389">
                  <c:v>0.11000000000001364</c:v>
                </c:pt>
                <c:pt idx="390">
                  <c:v>0.12000000000000455</c:v>
                </c:pt>
                <c:pt idx="391">
                  <c:v>0.19999999999998863</c:v>
                </c:pt>
                <c:pt idx="392">
                  <c:v>9.9999999999965894E-2</c:v>
                </c:pt>
                <c:pt idx="393">
                  <c:v>-6.0000000000002274E-2</c:v>
                </c:pt>
                <c:pt idx="394">
                  <c:v>0.20000000000004547</c:v>
                </c:pt>
                <c:pt idx="395">
                  <c:v>-0.1400000000000432</c:v>
                </c:pt>
                <c:pt idx="396">
                  <c:v>3.0000000000029559E-2</c:v>
                </c:pt>
                <c:pt idx="397">
                  <c:v>1.999999999998181E-2</c:v>
                </c:pt>
                <c:pt idx="398">
                  <c:v>0.25999999999999091</c:v>
                </c:pt>
                <c:pt idx="399">
                  <c:v>0.22000000000002728</c:v>
                </c:pt>
                <c:pt idx="400">
                  <c:v>0.37999999999999545</c:v>
                </c:pt>
                <c:pt idx="401">
                  <c:v>6.9999999999993179E-2</c:v>
                </c:pt>
                <c:pt idx="402">
                  <c:v>0.18999999999999773</c:v>
                </c:pt>
                <c:pt idx="403">
                  <c:v>0.12999999999999545</c:v>
                </c:pt>
                <c:pt idx="404">
                  <c:v>6.0000000000002274E-2</c:v>
                </c:pt>
                <c:pt idx="405">
                  <c:v>-0.14999999999997726</c:v>
                </c:pt>
                <c:pt idx="406">
                  <c:v>0.42000000000001592</c:v>
                </c:pt>
                <c:pt idx="407">
                  <c:v>0</c:v>
                </c:pt>
                <c:pt idx="408">
                  <c:v>0.1099999999999568</c:v>
                </c:pt>
                <c:pt idx="409">
                  <c:v>9.0000000000031832E-2</c:v>
                </c:pt>
                <c:pt idx="410">
                  <c:v>0.12000000000000455</c:v>
                </c:pt>
                <c:pt idx="411">
                  <c:v>0.12999999999999545</c:v>
                </c:pt>
                <c:pt idx="412">
                  <c:v>9.9999999999909051E-3</c:v>
                </c:pt>
                <c:pt idx="413">
                  <c:v>0.26999999999998181</c:v>
                </c:pt>
                <c:pt idx="414">
                  <c:v>0.15000000000003411</c:v>
                </c:pt>
                <c:pt idx="415">
                  <c:v>-6.0000000000002274E-2</c:v>
                </c:pt>
                <c:pt idx="416">
                  <c:v>0.23999999999995225</c:v>
                </c:pt>
                <c:pt idx="417">
                  <c:v>-0.15999999999996817</c:v>
                </c:pt>
                <c:pt idx="418">
                  <c:v>0.20999999999997954</c:v>
                </c:pt>
                <c:pt idx="419">
                  <c:v>4.0000000000020464E-2</c:v>
                </c:pt>
                <c:pt idx="420">
                  <c:v>4.0000000000020464E-2</c:v>
                </c:pt>
                <c:pt idx="421">
                  <c:v>0.12999999999999545</c:v>
                </c:pt>
                <c:pt idx="422">
                  <c:v>-0.24000000000000909</c:v>
                </c:pt>
                <c:pt idx="423">
                  <c:v>0.15999999999996817</c:v>
                </c:pt>
                <c:pt idx="424">
                  <c:v>0.41000000000002501</c:v>
                </c:pt>
                <c:pt idx="425">
                  <c:v>0.11000000000001364</c:v>
                </c:pt>
                <c:pt idx="426">
                  <c:v>0.31000000000000227</c:v>
                </c:pt>
                <c:pt idx="427">
                  <c:v>0</c:v>
                </c:pt>
                <c:pt idx="428">
                  <c:v>0.14999999999997726</c:v>
                </c:pt>
                <c:pt idx="429">
                  <c:v>0.14999999999997726</c:v>
                </c:pt>
                <c:pt idx="430">
                  <c:v>-8.9999999999974989E-2</c:v>
                </c:pt>
                <c:pt idx="431">
                  <c:v>-2.9999999999972715E-2</c:v>
                </c:pt>
                <c:pt idx="432">
                  <c:v>9.9999999999965894E-2</c:v>
                </c:pt>
                <c:pt idx="433">
                  <c:v>5.0000000000011369E-2</c:v>
                </c:pt>
                <c:pt idx="434">
                  <c:v>-0.12999999999999545</c:v>
                </c:pt>
                <c:pt idx="435">
                  <c:v>0.17000000000001592</c:v>
                </c:pt>
                <c:pt idx="436">
                  <c:v>-3.0000000000029559E-2</c:v>
                </c:pt>
                <c:pt idx="437">
                  <c:v>0.19999999999998863</c:v>
                </c:pt>
                <c:pt idx="438">
                  <c:v>6.9999999999993179E-2</c:v>
                </c:pt>
                <c:pt idx="439">
                  <c:v>0.15000000000003411</c:v>
                </c:pt>
                <c:pt idx="440">
                  <c:v>0.18000000000000682</c:v>
                </c:pt>
                <c:pt idx="441">
                  <c:v>4.9999999999954525E-2</c:v>
                </c:pt>
                <c:pt idx="442">
                  <c:v>9.0000000000031832E-2</c:v>
                </c:pt>
                <c:pt idx="443">
                  <c:v>-9.0000000000031832E-2</c:v>
                </c:pt>
                <c:pt idx="444">
                  <c:v>5.0000000000011369E-2</c:v>
                </c:pt>
                <c:pt idx="445">
                  <c:v>0.24000000000000909</c:v>
                </c:pt>
                <c:pt idx="446">
                  <c:v>0.19999999999998863</c:v>
                </c:pt>
                <c:pt idx="447">
                  <c:v>0.11000000000001364</c:v>
                </c:pt>
                <c:pt idx="448">
                  <c:v>-5.0000000000011369E-2</c:v>
                </c:pt>
                <c:pt idx="449">
                  <c:v>0.15000000000003411</c:v>
                </c:pt>
                <c:pt idx="450">
                  <c:v>0.18000000000000682</c:v>
                </c:pt>
                <c:pt idx="451">
                  <c:v>0.29999999999995453</c:v>
                </c:pt>
                <c:pt idx="452">
                  <c:v>0.34000000000003183</c:v>
                </c:pt>
                <c:pt idx="453">
                  <c:v>-5.0000000000011369E-2</c:v>
                </c:pt>
                <c:pt idx="454">
                  <c:v>0.35000000000002274</c:v>
                </c:pt>
                <c:pt idx="455">
                  <c:v>9.9999999999909051E-3</c:v>
                </c:pt>
                <c:pt idx="456">
                  <c:v>0.18000000000000682</c:v>
                </c:pt>
                <c:pt idx="457">
                  <c:v>0.18999999999999773</c:v>
                </c:pt>
                <c:pt idx="458">
                  <c:v>0.14999999999997726</c:v>
                </c:pt>
                <c:pt idx="459">
                  <c:v>0.25</c:v>
                </c:pt>
                <c:pt idx="460">
                  <c:v>7.9999999999984084E-2</c:v>
                </c:pt>
                <c:pt idx="461">
                  <c:v>-1.999999999998181E-2</c:v>
                </c:pt>
                <c:pt idx="462">
                  <c:v>8.9999999999974989E-2</c:v>
                </c:pt>
                <c:pt idx="463">
                  <c:v>8.0000000000040927E-2</c:v>
                </c:pt>
                <c:pt idx="464">
                  <c:v>0.22999999999996135</c:v>
                </c:pt>
                <c:pt idx="465">
                  <c:v>0.16000000000002501</c:v>
                </c:pt>
                <c:pt idx="466">
                  <c:v>0.31000000000000227</c:v>
                </c:pt>
                <c:pt idx="467">
                  <c:v>0.25</c:v>
                </c:pt>
                <c:pt idx="468">
                  <c:v>0.13999999999998636</c:v>
                </c:pt>
                <c:pt idx="469">
                  <c:v>0.25999999999999091</c:v>
                </c:pt>
                <c:pt idx="470">
                  <c:v>6.9999999999993179E-2</c:v>
                </c:pt>
                <c:pt idx="471">
                  <c:v>7.0000000000050022E-2</c:v>
                </c:pt>
                <c:pt idx="472">
                  <c:v>-4.0000000000020464E-2</c:v>
                </c:pt>
                <c:pt idx="473">
                  <c:v>0.12999999999999545</c:v>
                </c:pt>
                <c:pt idx="474">
                  <c:v>0.14999999999997726</c:v>
                </c:pt>
                <c:pt idx="475">
                  <c:v>3.0000000000029559E-2</c:v>
                </c:pt>
                <c:pt idx="476">
                  <c:v>1.999999999998181E-2</c:v>
                </c:pt>
                <c:pt idx="477">
                  <c:v>5.0000000000011369E-2</c:v>
                </c:pt>
                <c:pt idx="478">
                  <c:v>0.18000000000000682</c:v>
                </c:pt>
                <c:pt idx="479">
                  <c:v>0.17000000000001592</c:v>
                </c:pt>
                <c:pt idx="480">
                  <c:v>7.9999999999984084E-2</c:v>
                </c:pt>
                <c:pt idx="481">
                  <c:v>0.20999999999997954</c:v>
                </c:pt>
                <c:pt idx="482">
                  <c:v>9.9999999999909051E-3</c:v>
                </c:pt>
                <c:pt idx="483">
                  <c:v>0.1400000000000432</c:v>
                </c:pt>
                <c:pt idx="484">
                  <c:v>-9.9999999999909051E-3</c:v>
                </c:pt>
                <c:pt idx="485">
                  <c:v>0.17999999999994998</c:v>
                </c:pt>
                <c:pt idx="486">
                  <c:v>4.0000000000020464E-2</c:v>
                </c:pt>
                <c:pt idx="487">
                  <c:v>-5.0000000000011369E-2</c:v>
                </c:pt>
                <c:pt idx="488">
                  <c:v>0.24000000000000909</c:v>
                </c:pt>
                <c:pt idx="489">
                  <c:v>0.11000000000001364</c:v>
                </c:pt>
                <c:pt idx="490">
                  <c:v>0.25999999999999091</c:v>
                </c:pt>
                <c:pt idx="491">
                  <c:v>0.24000000000000909</c:v>
                </c:pt>
                <c:pt idx="492">
                  <c:v>0.18999999999999773</c:v>
                </c:pt>
                <c:pt idx="493">
                  <c:v>0.48000000000001819</c:v>
                </c:pt>
                <c:pt idx="494">
                  <c:v>0.25999999999999091</c:v>
                </c:pt>
                <c:pt idx="495">
                  <c:v>0.24000000000000909</c:v>
                </c:pt>
                <c:pt idx="496">
                  <c:v>0.21999999999997044</c:v>
                </c:pt>
                <c:pt idx="497">
                  <c:v>0.39999999999997726</c:v>
                </c:pt>
                <c:pt idx="498">
                  <c:v>0.21000000000003638</c:v>
                </c:pt>
                <c:pt idx="499">
                  <c:v>0.18000000000000682</c:v>
                </c:pt>
                <c:pt idx="500">
                  <c:v>0.25</c:v>
                </c:pt>
                <c:pt idx="501">
                  <c:v>6.9999999999993179E-2</c:v>
                </c:pt>
                <c:pt idx="502">
                  <c:v>0.26999999999998181</c:v>
                </c:pt>
                <c:pt idx="503">
                  <c:v>6.0000000000002274E-2</c:v>
                </c:pt>
                <c:pt idx="504">
                  <c:v>0.20999999999997954</c:v>
                </c:pt>
                <c:pt idx="505">
                  <c:v>0.10000000000002274</c:v>
                </c:pt>
                <c:pt idx="506">
                  <c:v>0.20999999999997954</c:v>
                </c:pt>
                <c:pt idx="507">
                  <c:v>0.1400000000000432</c:v>
                </c:pt>
                <c:pt idx="508">
                  <c:v>-3.0000000000029559E-2</c:v>
                </c:pt>
                <c:pt idx="509">
                  <c:v>0.18000000000000682</c:v>
                </c:pt>
                <c:pt idx="510">
                  <c:v>-1.999999999998181E-2</c:v>
                </c:pt>
                <c:pt idx="511">
                  <c:v>-9.0000000000031832E-2</c:v>
                </c:pt>
                <c:pt idx="512">
                  <c:v>0.27000000000003865</c:v>
                </c:pt>
                <c:pt idx="513">
                  <c:v>0.18000000000000682</c:v>
                </c:pt>
                <c:pt idx="514">
                  <c:v>0.38999999999998636</c:v>
                </c:pt>
                <c:pt idx="515">
                  <c:v>0.27999999999997272</c:v>
                </c:pt>
                <c:pt idx="516">
                  <c:v>-6.9999999999993179E-2</c:v>
                </c:pt>
                <c:pt idx="517">
                  <c:v>0.29000000000002046</c:v>
                </c:pt>
                <c:pt idx="518">
                  <c:v>-0.18999999999999773</c:v>
                </c:pt>
                <c:pt idx="519">
                  <c:v>0.27999999999997272</c:v>
                </c:pt>
                <c:pt idx="520">
                  <c:v>2.0000000000038654E-2</c:v>
                </c:pt>
                <c:pt idx="521">
                  <c:v>4.9999999999954525E-2</c:v>
                </c:pt>
                <c:pt idx="522">
                  <c:v>3.0000000000029559E-2</c:v>
                </c:pt>
                <c:pt idx="523">
                  <c:v>7.9999999999984084E-2</c:v>
                </c:pt>
                <c:pt idx="524">
                  <c:v>-4.0000000000020464E-2</c:v>
                </c:pt>
                <c:pt idx="525">
                  <c:v>0.1300000000000523</c:v>
                </c:pt>
                <c:pt idx="526">
                  <c:v>0.29999999999995453</c:v>
                </c:pt>
                <c:pt idx="527">
                  <c:v>0.16000000000002501</c:v>
                </c:pt>
                <c:pt idx="528">
                  <c:v>0.21999999999997044</c:v>
                </c:pt>
                <c:pt idx="529">
                  <c:v>-0.42999999999994998</c:v>
                </c:pt>
                <c:pt idx="530">
                  <c:v>9.9999999999965894E-2</c:v>
                </c:pt>
                <c:pt idx="531">
                  <c:v>0.29000000000002046</c:v>
                </c:pt>
                <c:pt idx="532">
                  <c:v>0.13999999999998636</c:v>
                </c:pt>
                <c:pt idx="533">
                  <c:v>0.17000000000001592</c:v>
                </c:pt>
                <c:pt idx="534">
                  <c:v>6.9999999999993179E-2</c:v>
                </c:pt>
                <c:pt idx="535">
                  <c:v>0.21999999999997044</c:v>
                </c:pt>
                <c:pt idx="536">
                  <c:v>0.42000000000001592</c:v>
                </c:pt>
                <c:pt idx="537">
                  <c:v>0.18999999999999773</c:v>
                </c:pt>
                <c:pt idx="538">
                  <c:v>4.0000000000020464E-2</c:v>
                </c:pt>
                <c:pt idx="539">
                  <c:v>-2.0000000000038654E-2</c:v>
                </c:pt>
                <c:pt idx="540">
                  <c:v>0.31000000000000227</c:v>
                </c:pt>
                <c:pt idx="541">
                  <c:v>0.47000000000002728</c:v>
                </c:pt>
                <c:pt idx="542">
                  <c:v>0.25999999999999091</c:v>
                </c:pt>
                <c:pt idx="543">
                  <c:v>9.0000000000031832E-2</c:v>
                </c:pt>
                <c:pt idx="544">
                  <c:v>0.16999999999995907</c:v>
                </c:pt>
                <c:pt idx="545">
                  <c:v>0.24000000000000909</c:v>
                </c:pt>
                <c:pt idx="546">
                  <c:v>0.19999999999998863</c:v>
                </c:pt>
                <c:pt idx="547">
                  <c:v>0.24000000000000909</c:v>
                </c:pt>
                <c:pt idx="548">
                  <c:v>6.0000000000002274E-2</c:v>
                </c:pt>
                <c:pt idx="549">
                  <c:v>0.17000000000001592</c:v>
                </c:pt>
                <c:pt idx="550">
                  <c:v>0.14999999999997726</c:v>
                </c:pt>
                <c:pt idx="551">
                  <c:v>0</c:v>
                </c:pt>
                <c:pt idx="552">
                  <c:v>0.56999999999999318</c:v>
                </c:pt>
                <c:pt idx="553">
                  <c:v>0.12000000000000455</c:v>
                </c:pt>
                <c:pt idx="554">
                  <c:v>8.0000000000040927E-2</c:v>
                </c:pt>
                <c:pt idx="555">
                  <c:v>0.25999999999999091</c:v>
                </c:pt>
                <c:pt idx="556">
                  <c:v>0.22999999999996135</c:v>
                </c:pt>
                <c:pt idx="557">
                  <c:v>0.11000000000001364</c:v>
                </c:pt>
                <c:pt idx="558">
                  <c:v>9.0000000000031832E-2</c:v>
                </c:pt>
                <c:pt idx="559">
                  <c:v>8.9999999999974989E-2</c:v>
                </c:pt>
                <c:pt idx="560">
                  <c:v>0.32999999999998408</c:v>
                </c:pt>
                <c:pt idx="561">
                  <c:v>-5.0000000000011369E-2</c:v>
                </c:pt>
                <c:pt idx="562">
                  <c:v>-9.9999999999909051E-3</c:v>
                </c:pt>
                <c:pt idx="563">
                  <c:v>0.18000000000000682</c:v>
                </c:pt>
                <c:pt idx="564">
                  <c:v>0.22000000000002728</c:v>
                </c:pt>
                <c:pt idx="565">
                  <c:v>0.18000000000000682</c:v>
                </c:pt>
                <c:pt idx="566">
                  <c:v>0.52999999999997272</c:v>
                </c:pt>
                <c:pt idx="567">
                  <c:v>9.9999999999909051E-3</c:v>
                </c:pt>
                <c:pt idx="568">
                  <c:v>8.0000000000040927E-2</c:v>
                </c:pt>
                <c:pt idx="569">
                  <c:v>0.25</c:v>
                </c:pt>
                <c:pt idx="570">
                  <c:v>9.9999999999965894E-2</c:v>
                </c:pt>
                <c:pt idx="571">
                  <c:v>0.16000000000002501</c:v>
                </c:pt>
                <c:pt idx="572">
                  <c:v>-2.0000000000038654E-2</c:v>
                </c:pt>
                <c:pt idx="573">
                  <c:v>0.12999999999999545</c:v>
                </c:pt>
                <c:pt idx="574">
                  <c:v>8.0000000000040927E-2</c:v>
                </c:pt>
                <c:pt idx="575">
                  <c:v>-5.0000000000011369E-2</c:v>
                </c:pt>
                <c:pt idx="576">
                  <c:v>0.31999999999999318</c:v>
                </c:pt>
                <c:pt idx="577">
                  <c:v>0.18000000000000682</c:v>
                </c:pt>
                <c:pt idx="578">
                  <c:v>0.50999999999999091</c:v>
                </c:pt>
                <c:pt idx="579">
                  <c:v>0.11000000000001364</c:v>
                </c:pt>
                <c:pt idx="580">
                  <c:v>0.31000000000000227</c:v>
                </c:pt>
                <c:pt idx="581">
                  <c:v>0.14999999999997726</c:v>
                </c:pt>
                <c:pt idx="582">
                  <c:v>6.0000000000002274E-2</c:v>
                </c:pt>
                <c:pt idx="583">
                  <c:v>0.18000000000000682</c:v>
                </c:pt>
                <c:pt idx="584">
                  <c:v>0.22000000000002728</c:v>
                </c:pt>
                <c:pt idx="585">
                  <c:v>0.31000000000000227</c:v>
                </c:pt>
                <c:pt idx="586">
                  <c:v>-0.17000000000001592</c:v>
                </c:pt>
                <c:pt idx="587">
                  <c:v>0.37000000000000455</c:v>
                </c:pt>
                <c:pt idx="588">
                  <c:v>0.24000000000000909</c:v>
                </c:pt>
                <c:pt idx="589">
                  <c:v>3.999999999996362E-2</c:v>
                </c:pt>
                <c:pt idx="590">
                  <c:v>0.18000000000000682</c:v>
                </c:pt>
                <c:pt idx="591">
                  <c:v>6.9999999999993179E-2</c:v>
                </c:pt>
                <c:pt idx="592">
                  <c:v>0.19999999999998863</c:v>
                </c:pt>
                <c:pt idx="593">
                  <c:v>0.18999999999999773</c:v>
                </c:pt>
                <c:pt idx="594">
                  <c:v>0.21000000000003638</c:v>
                </c:pt>
                <c:pt idx="595">
                  <c:v>2.9999999999972715E-2</c:v>
                </c:pt>
                <c:pt idx="596">
                  <c:v>-0.15999999999996817</c:v>
                </c:pt>
                <c:pt idx="597">
                  <c:v>9.9999999999965894E-2</c:v>
                </c:pt>
                <c:pt idx="598">
                  <c:v>0.20000000000004547</c:v>
                </c:pt>
                <c:pt idx="599">
                  <c:v>0.38999999999998636</c:v>
                </c:pt>
                <c:pt idx="600">
                  <c:v>-5.0000000000011369E-2</c:v>
                </c:pt>
                <c:pt idx="601">
                  <c:v>0.35000000000002274</c:v>
                </c:pt>
                <c:pt idx="602">
                  <c:v>0.14999999999997726</c:v>
                </c:pt>
                <c:pt idx="603">
                  <c:v>0.29000000000002046</c:v>
                </c:pt>
                <c:pt idx="604">
                  <c:v>0.21999999999997044</c:v>
                </c:pt>
                <c:pt idx="605">
                  <c:v>0.22000000000002728</c:v>
                </c:pt>
                <c:pt idx="606">
                  <c:v>0.1099999999999568</c:v>
                </c:pt>
                <c:pt idx="607">
                  <c:v>0.15000000000003411</c:v>
                </c:pt>
                <c:pt idx="608">
                  <c:v>0.12999999999999545</c:v>
                </c:pt>
                <c:pt idx="609">
                  <c:v>0.19999999999998863</c:v>
                </c:pt>
                <c:pt idx="610">
                  <c:v>0.11000000000001364</c:v>
                </c:pt>
                <c:pt idx="611">
                  <c:v>0.25999999999999091</c:v>
                </c:pt>
                <c:pt idx="612">
                  <c:v>0.37000000000000455</c:v>
                </c:pt>
                <c:pt idx="613">
                  <c:v>1.999999999998181E-2</c:v>
                </c:pt>
                <c:pt idx="614">
                  <c:v>0.28000000000002956</c:v>
                </c:pt>
                <c:pt idx="615">
                  <c:v>0.22999999999996135</c:v>
                </c:pt>
                <c:pt idx="616">
                  <c:v>-0.18999999999999773</c:v>
                </c:pt>
                <c:pt idx="617">
                  <c:v>0.12000000000000455</c:v>
                </c:pt>
                <c:pt idx="618">
                  <c:v>0.18999999999999773</c:v>
                </c:pt>
                <c:pt idx="619">
                  <c:v>8.0000000000040927E-2</c:v>
                </c:pt>
                <c:pt idx="620">
                  <c:v>0.16999999999995907</c:v>
                </c:pt>
                <c:pt idx="621">
                  <c:v>2.0000000000038654E-2</c:v>
                </c:pt>
                <c:pt idx="622">
                  <c:v>0.31999999999999318</c:v>
                </c:pt>
                <c:pt idx="623">
                  <c:v>0.13999999999998636</c:v>
                </c:pt>
                <c:pt idx="624">
                  <c:v>0.22000000000002728</c:v>
                </c:pt>
                <c:pt idx="625">
                  <c:v>0</c:v>
                </c:pt>
                <c:pt idx="626">
                  <c:v>0.15999999999996817</c:v>
                </c:pt>
                <c:pt idx="627">
                  <c:v>0.12999999999999545</c:v>
                </c:pt>
                <c:pt idx="628">
                  <c:v>0</c:v>
                </c:pt>
                <c:pt idx="629">
                  <c:v>0.15000000000003411</c:v>
                </c:pt>
                <c:pt idx="630">
                  <c:v>0.1199999999999477</c:v>
                </c:pt>
                <c:pt idx="631">
                  <c:v>3.0000000000029559E-2</c:v>
                </c:pt>
                <c:pt idx="632">
                  <c:v>0.16000000000002501</c:v>
                </c:pt>
                <c:pt idx="633">
                  <c:v>0.27999999999997272</c:v>
                </c:pt>
                <c:pt idx="634">
                  <c:v>0.19999999999998863</c:v>
                </c:pt>
                <c:pt idx="635">
                  <c:v>6.9999999999993179E-2</c:v>
                </c:pt>
                <c:pt idx="636">
                  <c:v>0.24000000000000909</c:v>
                </c:pt>
                <c:pt idx="637">
                  <c:v>-0.11000000000001364</c:v>
                </c:pt>
                <c:pt idx="638">
                  <c:v>0.25</c:v>
                </c:pt>
                <c:pt idx="639">
                  <c:v>0.1400000000000432</c:v>
                </c:pt>
                <c:pt idx="640">
                  <c:v>6.9999999999993179E-2</c:v>
                </c:pt>
                <c:pt idx="641">
                  <c:v>0.31999999999999318</c:v>
                </c:pt>
                <c:pt idx="642">
                  <c:v>0.38999999999998636</c:v>
                </c:pt>
                <c:pt idx="643">
                  <c:v>0.28000000000002956</c:v>
                </c:pt>
                <c:pt idx="644">
                  <c:v>0.3599999999999568</c:v>
                </c:pt>
                <c:pt idx="645">
                  <c:v>9.0000000000031832E-2</c:v>
                </c:pt>
                <c:pt idx="646">
                  <c:v>7.9999999999984084E-2</c:v>
                </c:pt>
                <c:pt idx="647">
                  <c:v>0.24000000000000909</c:v>
                </c:pt>
                <c:pt idx="648">
                  <c:v>0.10000000000002274</c:v>
                </c:pt>
                <c:pt idx="649">
                  <c:v>0.41999999999995907</c:v>
                </c:pt>
                <c:pt idx="650">
                  <c:v>-0.28999999999996362</c:v>
                </c:pt>
                <c:pt idx="651">
                  <c:v>6.0000000000002274E-2</c:v>
                </c:pt>
                <c:pt idx="652">
                  <c:v>-2.0000000000038654E-2</c:v>
                </c:pt>
                <c:pt idx="653">
                  <c:v>0.22000000000002728</c:v>
                </c:pt>
                <c:pt idx="654">
                  <c:v>2.9999999999972715E-2</c:v>
                </c:pt>
                <c:pt idx="655">
                  <c:v>0.25999999999999091</c:v>
                </c:pt>
                <c:pt idx="656">
                  <c:v>0.18000000000000682</c:v>
                </c:pt>
                <c:pt idx="657">
                  <c:v>0.41000000000002501</c:v>
                </c:pt>
                <c:pt idx="658">
                  <c:v>6.9999999999993179E-2</c:v>
                </c:pt>
                <c:pt idx="659">
                  <c:v>-6.9999999999993179E-2</c:v>
                </c:pt>
                <c:pt idx="660">
                  <c:v>0.48000000000001819</c:v>
                </c:pt>
                <c:pt idx="661">
                  <c:v>-0.19000000000005457</c:v>
                </c:pt>
                <c:pt idx="662">
                  <c:v>0.5</c:v>
                </c:pt>
                <c:pt idx="663">
                  <c:v>-9.9999999999909051E-3</c:v>
                </c:pt>
                <c:pt idx="664">
                  <c:v>0.25999999999999091</c:v>
                </c:pt>
                <c:pt idx="665">
                  <c:v>7.0000000000050022E-2</c:v>
                </c:pt>
                <c:pt idx="666">
                  <c:v>0.40999999999996817</c:v>
                </c:pt>
                <c:pt idx="667">
                  <c:v>0.40000000000003411</c:v>
                </c:pt>
                <c:pt idx="668">
                  <c:v>6.9999999999993179E-2</c:v>
                </c:pt>
                <c:pt idx="669">
                  <c:v>0.28999999999996362</c:v>
                </c:pt>
                <c:pt idx="670">
                  <c:v>8.0000000000040927E-2</c:v>
                </c:pt>
                <c:pt idx="671">
                  <c:v>0.40999999999996817</c:v>
                </c:pt>
                <c:pt idx="672">
                  <c:v>3.0000000000029559E-2</c:v>
                </c:pt>
                <c:pt idx="673">
                  <c:v>0.39999999999997726</c:v>
                </c:pt>
                <c:pt idx="674">
                  <c:v>0.20999999999997954</c:v>
                </c:pt>
                <c:pt idx="675">
                  <c:v>0.34000000000003183</c:v>
                </c:pt>
                <c:pt idx="676">
                  <c:v>0.49000000000000909</c:v>
                </c:pt>
                <c:pt idx="677">
                  <c:v>0.26999999999998181</c:v>
                </c:pt>
                <c:pt idx="678">
                  <c:v>0.20999999999997954</c:v>
                </c:pt>
                <c:pt idx="679">
                  <c:v>0.22000000000002728</c:v>
                </c:pt>
                <c:pt idx="680">
                  <c:v>4.0000000000020464E-2</c:v>
                </c:pt>
                <c:pt idx="681">
                  <c:v>5.999999999994543E-2</c:v>
                </c:pt>
                <c:pt idx="682">
                  <c:v>0.23000000000001819</c:v>
                </c:pt>
                <c:pt idx="683">
                  <c:v>0.31000000000000227</c:v>
                </c:pt>
                <c:pt idx="684">
                  <c:v>0.19999999999998863</c:v>
                </c:pt>
                <c:pt idx="685">
                  <c:v>0.17000000000001592</c:v>
                </c:pt>
                <c:pt idx="686">
                  <c:v>0.12999999999999545</c:v>
                </c:pt>
                <c:pt idx="687">
                  <c:v>0.12000000000000455</c:v>
                </c:pt>
                <c:pt idx="688">
                  <c:v>0.13999999999998636</c:v>
                </c:pt>
                <c:pt idx="689">
                  <c:v>9.9999999999909051E-3</c:v>
                </c:pt>
                <c:pt idx="690">
                  <c:v>0.15000000000003411</c:v>
                </c:pt>
                <c:pt idx="691">
                  <c:v>0.15999999999996817</c:v>
                </c:pt>
                <c:pt idx="692">
                  <c:v>0.18999999999999773</c:v>
                </c:pt>
                <c:pt idx="693">
                  <c:v>0.22000000000002728</c:v>
                </c:pt>
                <c:pt idx="694">
                  <c:v>0.18000000000000682</c:v>
                </c:pt>
                <c:pt idx="695">
                  <c:v>0.24000000000000909</c:v>
                </c:pt>
                <c:pt idx="696">
                  <c:v>0.28999999999996362</c:v>
                </c:pt>
                <c:pt idx="697">
                  <c:v>0.12000000000000455</c:v>
                </c:pt>
                <c:pt idx="698">
                  <c:v>6.9999999999993179E-2</c:v>
                </c:pt>
                <c:pt idx="699">
                  <c:v>0.3900000000000432</c:v>
                </c:pt>
                <c:pt idx="700">
                  <c:v>0.42999999999994998</c:v>
                </c:pt>
                <c:pt idx="701">
                  <c:v>0.24000000000000909</c:v>
                </c:pt>
                <c:pt idx="702">
                  <c:v>0.37000000000000455</c:v>
                </c:pt>
                <c:pt idx="703">
                  <c:v>-0.25999999999999091</c:v>
                </c:pt>
                <c:pt idx="704">
                  <c:v>0.35000000000002274</c:v>
                </c:pt>
                <c:pt idx="705">
                  <c:v>0.12000000000000455</c:v>
                </c:pt>
                <c:pt idx="706">
                  <c:v>0.37000000000000455</c:v>
                </c:pt>
                <c:pt idx="707">
                  <c:v>0.15999999999996817</c:v>
                </c:pt>
                <c:pt idx="708">
                  <c:v>0.25999999999999091</c:v>
                </c:pt>
                <c:pt idx="709">
                  <c:v>0.34000000000003183</c:v>
                </c:pt>
                <c:pt idx="710">
                  <c:v>0.71999999999997044</c:v>
                </c:pt>
                <c:pt idx="711">
                  <c:v>-0.17000000000001592</c:v>
                </c:pt>
                <c:pt idx="712">
                  <c:v>0.80000000000001137</c:v>
                </c:pt>
                <c:pt idx="713">
                  <c:v>0.53000000000002956</c:v>
                </c:pt>
                <c:pt idx="714">
                  <c:v>-0.17000000000001592</c:v>
                </c:pt>
                <c:pt idx="715">
                  <c:v>0.16000000000002501</c:v>
                </c:pt>
                <c:pt idx="716">
                  <c:v>0.17999999999994998</c:v>
                </c:pt>
                <c:pt idx="717">
                  <c:v>0.23000000000001819</c:v>
                </c:pt>
                <c:pt idx="718">
                  <c:v>-6.9999999999993179E-2</c:v>
                </c:pt>
                <c:pt idx="719">
                  <c:v>9.9999999999909051E-3</c:v>
                </c:pt>
                <c:pt idx="720">
                  <c:v>0.25999999999999091</c:v>
                </c:pt>
                <c:pt idx="721">
                  <c:v>0.27000000000003865</c:v>
                </c:pt>
                <c:pt idx="722">
                  <c:v>-3.0000000000029559E-2</c:v>
                </c:pt>
                <c:pt idx="723">
                  <c:v>-6.0000000000002274E-2</c:v>
                </c:pt>
                <c:pt idx="724">
                  <c:v>0.22000000000002728</c:v>
                </c:pt>
                <c:pt idx="725">
                  <c:v>0.13999999999998636</c:v>
                </c:pt>
                <c:pt idx="726">
                  <c:v>0.14999999999997726</c:v>
                </c:pt>
                <c:pt idx="727">
                  <c:v>0.31000000000000227</c:v>
                </c:pt>
                <c:pt idx="728">
                  <c:v>0.27000000000003865</c:v>
                </c:pt>
                <c:pt idx="729">
                  <c:v>0.22999999999996135</c:v>
                </c:pt>
                <c:pt idx="730">
                  <c:v>0.30000000000001137</c:v>
                </c:pt>
                <c:pt idx="731">
                  <c:v>0.24000000000000909</c:v>
                </c:pt>
                <c:pt idx="732">
                  <c:v>0.33999999999997499</c:v>
                </c:pt>
                <c:pt idx="733">
                  <c:v>0.23000000000001819</c:v>
                </c:pt>
                <c:pt idx="734">
                  <c:v>0.48000000000001819</c:v>
                </c:pt>
                <c:pt idx="735">
                  <c:v>0.12000000000000455</c:v>
                </c:pt>
                <c:pt idx="736">
                  <c:v>-5.0000000000011369E-2</c:v>
                </c:pt>
                <c:pt idx="737">
                  <c:v>0.20999999999997954</c:v>
                </c:pt>
                <c:pt idx="738">
                  <c:v>0</c:v>
                </c:pt>
                <c:pt idx="739">
                  <c:v>0.33000000000004093</c:v>
                </c:pt>
                <c:pt idx="740">
                  <c:v>0.27999999999997272</c:v>
                </c:pt>
                <c:pt idx="741">
                  <c:v>0.28000000000002956</c:v>
                </c:pt>
                <c:pt idx="742">
                  <c:v>9.9999999999965894E-2</c:v>
                </c:pt>
                <c:pt idx="743">
                  <c:v>7.9999999999984084E-2</c:v>
                </c:pt>
                <c:pt idx="744">
                  <c:v>-9.9999999999909051E-3</c:v>
                </c:pt>
                <c:pt idx="745">
                  <c:v>0.59000000000003183</c:v>
                </c:pt>
                <c:pt idx="746">
                  <c:v>-6.9999999999993179E-2</c:v>
                </c:pt>
                <c:pt idx="747">
                  <c:v>8.9999999999974989E-2</c:v>
                </c:pt>
                <c:pt idx="748">
                  <c:v>0.48000000000001819</c:v>
                </c:pt>
                <c:pt idx="749">
                  <c:v>0.18999999999999773</c:v>
                </c:pt>
                <c:pt idx="750">
                  <c:v>0.39999999999997726</c:v>
                </c:pt>
                <c:pt idx="751">
                  <c:v>0.22000000000002728</c:v>
                </c:pt>
                <c:pt idx="752">
                  <c:v>0.16999999999995907</c:v>
                </c:pt>
                <c:pt idx="753">
                  <c:v>0.22000000000002728</c:v>
                </c:pt>
                <c:pt idx="754">
                  <c:v>0.24000000000000909</c:v>
                </c:pt>
                <c:pt idx="755">
                  <c:v>0.37000000000000455</c:v>
                </c:pt>
                <c:pt idx="756">
                  <c:v>2.9999999999972715E-2</c:v>
                </c:pt>
                <c:pt idx="757">
                  <c:v>0.32999999999998408</c:v>
                </c:pt>
                <c:pt idx="758">
                  <c:v>0.23000000000001819</c:v>
                </c:pt>
                <c:pt idx="759">
                  <c:v>0.24000000000000909</c:v>
                </c:pt>
                <c:pt idx="760">
                  <c:v>0.23000000000001819</c:v>
                </c:pt>
                <c:pt idx="761">
                  <c:v>0.23999999999995225</c:v>
                </c:pt>
                <c:pt idx="762">
                  <c:v>0.23000000000001819</c:v>
                </c:pt>
                <c:pt idx="763">
                  <c:v>0.24000000000000909</c:v>
                </c:pt>
                <c:pt idx="764">
                  <c:v>0.25</c:v>
                </c:pt>
                <c:pt idx="765">
                  <c:v>0.23000000000001819</c:v>
                </c:pt>
                <c:pt idx="766">
                  <c:v>0.23999999999995225</c:v>
                </c:pt>
                <c:pt idx="767">
                  <c:v>0.23000000000001819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8-A14F-9B75-72619BBB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692640"/>
        <c:axId val="1714691552"/>
      </c:lineChart>
      <c:catAx>
        <c:axId val="171469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91552"/>
        <c:crosses val="autoZero"/>
        <c:auto val="1"/>
        <c:lblAlgn val="ctr"/>
        <c:lblOffset val="100"/>
        <c:noMultiLvlLbl val="0"/>
      </c:catAx>
      <c:valAx>
        <c:axId val="17146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5-year running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monthly_summary!$U$9</c:f>
              <c:strCache>
                <c:ptCount val="1"/>
                <c:pt idx="0">
                  <c:v>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monthly_summary!$I$8:$I$777</c:f>
              <c:numCache>
                <c:formatCode>General</c:formatCode>
                <c:ptCount val="770"/>
                <c:pt idx="16">
                  <c:v>1958.203</c:v>
                </c:pt>
                <c:pt idx="17">
                  <c:v>1958.288</c:v>
                </c:pt>
                <c:pt idx="18">
                  <c:v>1958.37</c:v>
                </c:pt>
                <c:pt idx="19">
                  <c:v>1958.4549999999999</c:v>
                </c:pt>
                <c:pt idx="20">
                  <c:v>1958.537</c:v>
                </c:pt>
                <c:pt idx="21">
                  <c:v>1958.6220000000001</c:v>
                </c:pt>
                <c:pt idx="22">
                  <c:v>1958.7070000000001</c:v>
                </c:pt>
                <c:pt idx="23">
                  <c:v>1958.789</c:v>
                </c:pt>
                <c:pt idx="24">
                  <c:v>1958.874</c:v>
                </c:pt>
                <c:pt idx="25">
                  <c:v>1958.9559999999999</c:v>
                </c:pt>
                <c:pt idx="26">
                  <c:v>1959.0409999999999</c:v>
                </c:pt>
                <c:pt idx="27">
                  <c:v>1959.126</c:v>
                </c:pt>
                <c:pt idx="28">
                  <c:v>1959.203</c:v>
                </c:pt>
                <c:pt idx="29">
                  <c:v>1959.288</c:v>
                </c:pt>
                <c:pt idx="30">
                  <c:v>1959.37</c:v>
                </c:pt>
                <c:pt idx="31">
                  <c:v>1959.4549999999999</c:v>
                </c:pt>
                <c:pt idx="32">
                  <c:v>1959.537</c:v>
                </c:pt>
                <c:pt idx="33">
                  <c:v>1959.6220000000001</c:v>
                </c:pt>
                <c:pt idx="34">
                  <c:v>1959.7070000000001</c:v>
                </c:pt>
                <c:pt idx="35">
                  <c:v>1959.789</c:v>
                </c:pt>
                <c:pt idx="36">
                  <c:v>1959.874</c:v>
                </c:pt>
                <c:pt idx="37">
                  <c:v>1959.9559999999999</c:v>
                </c:pt>
                <c:pt idx="38">
                  <c:v>1960.0409999999999</c:v>
                </c:pt>
                <c:pt idx="39">
                  <c:v>1960.126</c:v>
                </c:pt>
                <c:pt idx="40">
                  <c:v>1960.2049999999999</c:v>
                </c:pt>
                <c:pt idx="41">
                  <c:v>1960.29</c:v>
                </c:pt>
                <c:pt idx="42">
                  <c:v>1960.3720000000001</c:v>
                </c:pt>
                <c:pt idx="43">
                  <c:v>1960.4559999999999</c:v>
                </c:pt>
                <c:pt idx="44">
                  <c:v>1960.538</c:v>
                </c:pt>
                <c:pt idx="45">
                  <c:v>1960.623</c:v>
                </c:pt>
                <c:pt idx="46">
                  <c:v>1960.7080000000001</c:v>
                </c:pt>
                <c:pt idx="47">
                  <c:v>1960.79</c:v>
                </c:pt>
                <c:pt idx="48">
                  <c:v>1960.874</c:v>
                </c:pt>
                <c:pt idx="49">
                  <c:v>1960.9559999999999</c:v>
                </c:pt>
                <c:pt idx="50">
                  <c:v>1961.0409999999999</c:v>
                </c:pt>
                <c:pt idx="51">
                  <c:v>1961.126</c:v>
                </c:pt>
                <c:pt idx="52">
                  <c:v>1961.203</c:v>
                </c:pt>
                <c:pt idx="53">
                  <c:v>1961.288</c:v>
                </c:pt>
                <c:pt idx="54">
                  <c:v>1961.37</c:v>
                </c:pt>
                <c:pt idx="55">
                  <c:v>1961.4549999999999</c:v>
                </c:pt>
                <c:pt idx="56">
                  <c:v>1961.537</c:v>
                </c:pt>
                <c:pt idx="57">
                  <c:v>1961.6220000000001</c:v>
                </c:pt>
                <c:pt idx="58">
                  <c:v>1961.7070000000001</c:v>
                </c:pt>
                <c:pt idx="59">
                  <c:v>1961.789</c:v>
                </c:pt>
                <c:pt idx="60">
                  <c:v>1961.874</c:v>
                </c:pt>
                <c:pt idx="61">
                  <c:v>1961.9559999999999</c:v>
                </c:pt>
                <c:pt idx="62">
                  <c:v>1962.0409999999999</c:v>
                </c:pt>
                <c:pt idx="63">
                  <c:v>1962.126</c:v>
                </c:pt>
                <c:pt idx="64">
                  <c:v>1962.203</c:v>
                </c:pt>
                <c:pt idx="65">
                  <c:v>1962.288</c:v>
                </c:pt>
                <c:pt idx="66">
                  <c:v>1962.37</c:v>
                </c:pt>
                <c:pt idx="67">
                  <c:v>1962.4549999999999</c:v>
                </c:pt>
                <c:pt idx="68">
                  <c:v>1962.537</c:v>
                </c:pt>
                <c:pt idx="69">
                  <c:v>1962.6220000000001</c:v>
                </c:pt>
                <c:pt idx="70">
                  <c:v>1962.7070000000001</c:v>
                </c:pt>
                <c:pt idx="71">
                  <c:v>1962.789</c:v>
                </c:pt>
                <c:pt idx="72">
                  <c:v>1962.874</c:v>
                </c:pt>
                <c:pt idx="73">
                  <c:v>1962.9559999999999</c:v>
                </c:pt>
                <c:pt idx="74">
                  <c:v>1963.0409999999999</c:v>
                </c:pt>
                <c:pt idx="75">
                  <c:v>1963.126</c:v>
                </c:pt>
                <c:pt idx="76">
                  <c:v>1963.203</c:v>
                </c:pt>
                <c:pt idx="77">
                  <c:v>1963.288</c:v>
                </c:pt>
                <c:pt idx="78">
                  <c:v>1963.37</c:v>
                </c:pt>
                <c:pt idx="79">
                  <c:v>1963.4549999999999</c:v>
                </c:pt>
                <c:pt idx="80">
                  <c:v>1963.537</c:v>
                </c:pt>
                <c:pt idx="81">
                  <c:v>1963.6220000000001</c:v>
                </c:pt>
                <c:pt idx="82">
                  <c:v>1963.7070000000001</c:v>
                </c:pt>
                <c:pt idx="83">
                  <c:v>1963.789</c:v>
                </c:pt>
                <c:pt idx="84">
                  <c:v>1963.874</c:v>
                </c:pt>
                <c:pt idx="85">
                  <c:v>1963.9559999999999</c:v>
                </c:pt>
                <c:pt idx="86">
                  <c:v>1964.0409999999999</c:v>
                </c:pt>
                <c:pt idx="87">
                  <c:v>1964.126</c:v>
                </c:pt>
                <c:pt idx="88">
                  <c:v>1964.2049999999999</c:v>
                </c:pt>
                <c:pt idx="89">
                  <c:v>1964.29</c:v>
                </c:pt>
                <c:pt idx="90">
                  <c:v>1964.3720000000001</c:v>
                </c:pt>
                <c:pt idx="91">
                  <c:v>1964.4559999999999</c:v>
                </c:pt>
                <c:pt idx="92">
                  <c:v>1964.538</c:v>
                </c:pt>
                <c:pt idx="93">
                  <c:v>1964.623</c:v>
                </c:pt>
                <c:pt idx="94">
                  <c:v>1964.7080000000001</c:v>
                </c:pt>
                <c:pt idx="95">
                  <c:v>1964.79</c:v>
                </c:pt>
                <c:pt idx="96">
                  <c:v>1964.874</c:v>
                </c:pt>
                <c:pt idx="97">
                  <c:v>1964.9559999999999</c:v>
                </c:pt>
                <c:pt idx="98">
                  <c:v>1965.0409999999999</c:v>
                </c:pt>
                <c:pt idx="99">
                  <c:v>1965.126</c:v>
                </c:pt>
                <c:pt idx="100">
                  <c:v>1965.203</c:v>
                </c:pt>
                <c:pt idx="101">
                  <c:v>1965.288</c:v>
                </c:pt>
                <c:pt idx="102">
                  <c:v>1965.37</c:v>
                </c:pt>
                <c:pt idx="103">
                  <c:v>1965.4549999999999</c:v>
                </c:pt>
                <c:pt idx="104">
                  <c:v>1965.537</c:v>
                </c:pt>
                <c:pt idx="105">
                  <c:v>1965.6220000000001</c:v>
                </c:pt>
                <c:pt idx="106">
                  <c:v>1965.7070000000001</c:v>
                </c:pt>
                <c:pt idx="107">
                  <c:v>1965.789</c:v>
                </c:pt>
                <c:pt idx="108">
                  <c:v>1965.874</c:v>
                </c:pt>
                <c:pt idx="109">
                  <c:v>1965.9559999999999</c:v>
                </c:pt>
                <c:pt idx="110">
                  <c:v>1966.0409999999999</c:v>
                </c:pt>
                <c:pt idx="111">
                  <c:v>1966.126</c:v>
                </c:pt>
                <c:pt idx="112">
                  <c:v>1966.203</c:v>
                </c:pt>
                <c:pt idx="113">
                  <c:v>1966.288</c:v>
                </c:pt>
                <c:pt idx="114">
                  <c:v>1966.37</c:v>
                </c:pt>
                <c:pt idx="115">
                  <c:v>1966.4549999999999</c:v>
                </c:pt>
                <c:pt idx="116">
                  <c:v>1966.537</c:v>
                </c:pt>
                <c:pt idx="117">
                  <c:v>1966.6220000000001</c:v>
                </c:pt>
                <c:pt idx="118">
                  <c:v>1966.7070000000001</c:v>
                </c:pt>
                <c:pt idx="119">
                  <c:v>1966.789</c:v>
                </c:pt>
                <c:pt idx="120">
                  <c:v>1966.874</c:v>
                </c:pt>
                <c:pt idx="121">
                  <c:v>1966.9559999999999</c:v>
                </c:pt>
                <c:pt idx="122">
                  <c:v>1967.0409999999999</c:v>
                </c:pt>
                <c:pt idx="123">
                  <c:v>1967.126</c:v>
                </c:pt>
                <c:pt idx="124">
                  <c:v>1967.203</c:v>
                </c:pt>
                <c:pt idx="125">
                  <c:v>1967.288</c:v>
                </c:pt>
                <c:pt idx="126">
                  <c:v>1967.37</c:v>
                </c:pt>
                <c:pt idx="127">
                  <c:v>1967.4549999999999</c:v>
                </c:pt>
                <c:pt idx="128">
                  <c:v>1967.537</c:v>
                </c:pt>
                <c:pt idx="129">
                  <c:v>1967.6220000000001</c:v>
                </c:pt>
                <c:pt idx="130">
                  <c:v>1967.7070000000001</c:v>
                </c:pt>
                <c:pt idx="131">
                  <c:v>1967.789</c:v>
                </c:pt>
                <c:pt idx="132">
                  <c:v>1967.874</c:v>
                </c:pt>
                <c:pt idx="133">
                  <c:v>1967.9559999999999</c:v>
                </c:pt>
                <c:pt idx="134">
                  <c:v>1968.0409999999999</c:v>
                </c:pt>
                <c:pt idx="135">
                  <c:v>1968.126</c:v>
                </c:pt>
                <c:pt idx="136">
                  <c:v>1968.2049999999999</c:v>
                </c:pt>
                <c:pt idx="137">
                  <c:v>1968.29</c:v>
                </c:pt>
                <c:pt idx="138">
                  <c:v>1968.3720000000001</c:v>
                </c:pt>
                <c:pt idx="139">
                  <c:v>1968.4559999999999</c:v>
                </c:pt>
                <c:pt idx="140">
                  <c:v>1968.538</c:v>
                </c:pt>
                <c:pt idx="141">
                  <c:v>1968.623</c:v>
                </c:pt>
                <c:pt idx="142">
                  <c:v>1968.7080000000001</c:v>
                </c:pt>
                <c:pt idx="143">
                  <c:v>1968.79</c:v>
                </c:pt>
                <c:pt idx="144">
                  <c:v>1968.874</c:v>
                </c:pt>
                <c:pt idx="145">
                  <c:v>1968.9559999999999</c:v>
                </c:pt>
                <c:pt idx="146">
                  <c:v>1969.0409999999999</c:v>
                </c:pt>
                <c:pt idx="147">
                  <c:v>1969.126</c:v>
                </c:pt>
                <c:pt idx="148">
                  <c:v>1969.203</c:v>
                </c:pt>
                <c:pt idx="149">
                  <c:v>1969.288</c:v>
                </c:pt>
                <c:pt idx="150">
                  <c:v>1969.37</c:v>
                </c:pt>
                <c:pt idx="151">
                  <c:v>1969.4549999999999</c:v>
                </c:pt>
                <c:pt idx="152">
                  <c:v>1969.537</c:v>
                </c:pt>
                <c:pt idx="153">
                  <c:v>1969.6220000000001</c:v>
                </c:pt>
                <c:pt idx="154">
                  <c:v>1969.7070000000001</c:v>
                </c:pt>
                <c:pt idx="155">
                  <c:v>1969.789</c:v>
                </c:pt>
                <c:pt idx="156">
                  <c:v>1969.874</c:v>
                </c:pt>
                <c:pt idx="157">
                  <c:v>1969.9559999999999</c:v>
                </c:pt>
                <c:pt idx="158">
                  <c:v>1970.0409999999999</c:v>
                </c:pt>
                <c:pt idx="159">
                  <c:v>1970.126</c:v>
                </c:pt>
                <c:pt idx="160">
                  <c:v>1970.203</c:v>
                </c:pt>
                <c:pt idx="161">
                  <c:v>1970.288</c:v>
                </c:pt>
                <c:pt idx="162">
                  <c:v>1970.37</c:v>
                </c:pt>
                <c:pt idx="163">
                  <c:v>1970.4549999999999</c:v>
                </c:pt>
                <c:pt idx="164">
                  <c:v>1970.537</c:v>
                </c:pt>
                <c:pt idx="165">
                  <c:v>1970.6220000000001</c:v>
                </c:pt>
                <c:pt idx="166">
                  <c:v>1970.7070000000001</c:v>
                </c:pt>
                <c:pt idx="167">
                  <c:v>1970.789</c:v>
                </c:pt>
                <c:pt idx="168">
                  <c:v>1970.874</c:v>
                </c:pt>
                <c:pt idx="169">
                  <c:v>1970.9559999999999</c:v>
                </c:pt>
                <c:pt idx="170">
                  <c:v>1971.0409999999999</c:v>
                </c:pt>
                <c:pt idx="171">
                  <c:v>1971.126</c:v>
                </c:pt>
                <c:pt idx="172">
                  <c:v>1971.203</c:v>
                </c:pt>
                <c:pt idx="173">
                  <c:v>1971.288</c:v>
                </c:pt>
                <c:pt idx="174">
                  <c:v>1971.37</c:v>
                </c:pt>
                <c:pt idx="175">
                  <c:v>1971.4549999999999</c:v>
                </c:pt>
                <c:pt idx="176">
                  <c:v>1971.537</c:v>
                </c:pt>
                <c:pt idx="177">
                  <c:v>1971.6220000000001</c:v>
                </c:pt>
                <c:pt idx="178">
                  <c:v>1971.7070000000001</c:v>
                </c:pt>
                <c:pt idx="179">
                  <c:v>1971.789</c:v>
                </c:pt>
                <c:pt idx="180">
                  <c:v>1971.874</c:v>
                </c:pt>
                <c:pt idx="181">
                  <c:v>1971.9559999999999</c:v>
                </c:pt>
                <c:pt idx="182">
                  <c:v>1972.0409999999999</c:v>
                </c:pt>
                <c:pt idx="183">
                  <c:v>1972.126</c:v>
                </c:pt>
                <c:pt idx="184">
                  <c:v>1972.2049999999999</c:v>
                </c:pt>
                <c:pt idx="185">
                  <c:v>1972.29</c:v>
                </c:pt>
                <c:pt idx="186">
                  <c:v>1972.3720000000001</c:v>
                </c:pt>
                <c:pt idx="187">
                  <c:v>1972.4559999999999</c:v>
                </c:pt>
                <c:pt idx="188">
                  <c:v>1972.538</c:v>
                </c:pt>
                <c:pt idx="189">
                  <c:v>1972.623</c:v>
                </c:pt>
                <c:pt idx="190">
                  <c:v>1972.7080000000001</c:v>
                </c:pt>
                <c:pt idx="191">
                  <c:v>1972.79</c:v>
                </c:pt>
                <c:pt idx="192">
                  <c:v>1972.874</c:v>
                </c:pt>
                <c:pt idx="193">
                  <c:v>1972.9559999999999</c:v>
                </c:pt>
                <c:pt idx="194">
                  <c:v>1973.0409999999999</c:v>
                </c:pt>
                <c:pt idx="195">
                  <c:v>1973.126</c:v>
                </c:pt>
                <c:pt idx="196">
                  <c:v>1973.203</c:v>
                </c:pt>
                <c:pt idx="197">
                  <c:v>1973.288</c:v>
                </c:pt>
                <c:pt idx="198">
                  <c:v>1973.37</c:v>
                </c:pt>
                <c:pt idx="199">
                  <c:v>1973.4549999999999</c:v>
                </c:pt>
                <c:pt idx="200">
                  <c:v>1973.537</c:v>
                </c:pt>
                <c:pt idx="201">
                  <c:v>1973.6220000000001</c:v>
                </c:pt>
                <c:pt idx="202">
                  <c:v>1973.7070000000001</c:v>
                </c:pt>
                <c:pt idx="203">
                  <c:v>1973.789</c:v>
                </c:pt>
                <c:pt idx="204">
                  <c:v>1973.874</c:v>
                </c:pt>
                <c:pt idx="205">
                  <c:v>1973.9559999999999</c:v>
                </c:pt>
                <c:pt idx="206">
                  <c:v>1974.0409999999999</c:v>
                </c:pt>
                <c:pt idx="207">
                  <c:v>1974.126</c:v>
                </c:pt>
                <c:pt idx="208">
                  <c:v>1974.203</c:v>
                </c:pt>
                <c:pt idx="209">
                  <c:v>1974.288</c:v>
                </c:pt>
                <c:pt idx="210">
                  <c:v>1974.37</c:v>
                </c:pt>
                <c:pt idx="211">
                  <c:v>1974.4549999999999</c:v>
                </c:pt>
                <c:pt idx="212">
                  <c:v>1974.537</c:v>
                </c:pt>
                <c:pt idx="213">
                  <c:v>1974.6220000000001</c:v>
                </c:pt>
                <c:pt idx="214">
                  <c:v>1974.7070000000001</c:v>
                </c:pt>
                <c:pt idx="215">
                  <c:v>1974.789</c:v>
                </c:pt>
                <c:pt idx="216">
                  <c:v>1974.874</c:v>
                </c:pt>
                <c:pt idx="217">
                  <c:v>1974.9559999999999</c:v>
                </c:pt>
                <c:pt idx="218">
                  <c:v>1975.0409999999999</c:v>
                </c:pt>
                <c:pt idx="219">
                  <c:v>1975.126</c:v>
                </c:pt>
                <c:pt idx="220">
                  <c:v>1975.203</c:v>
                </c:pt>
                <c:pt idx="221">
                  <c:v>1975.288</c:v>
                </c:pt>
                <c:pt idx="222">
                  <c:v>1975.37</c:v>
                </c:pt>
                <c:pt idx="223">
                  <c:v>1975.4549999999999</c:v>
                </c:pt>
                <c:pt idx="224">
                  <c:v>1975.537</c:v>
                </c:pt>
                <c:pt idx="225">
                  <c:v>1975.6220000000001</c:v>
                </c:pt>
                <c:pt idx="226">
                  <c:v>1975.7070000000001</c:v>
                </c:pt>
                <c:pt idx="227">
                  <c:v>1975.789</c:v>
                </c:pt>
                <c:pt idx="228">
                  <c:v>1975.874</c:v>
                </c:pt>
                <c:pt idx="229">
                  <c:v>1975.9559999999999</c:v>
                </c:pt>
                <c:pt idx="230">
                  <c:v>1976.0409999999999</c:v>
                </c:pt>
                <c:pt idx="231">
                  <c:v>1976.126</c:v>
                </c:pt>
                <c:pt idx="232">
                  <c:v>1976.2049999999999</c:v>
                </c:pt>
                <c:pt idx="233">
                  <c:v>1976.29</c:v>
                </c:pt>
                <c:pt idx="234">
                  <c:v>1976.3720000000001</c:v>
                </c:pt>
                <c:pt idx="235">
                  <c:v>1976.4559999999999</c:v>
                </c:pt>
                <c:pt idx="236">
                  <c:v>1976.538</c:v>
                </c:pt>
                <c:pt idx="237">
                  <c:v>1976.623</c:v>
                </c:pt>
                <c:pt idx="238">
                  <c:v>1976.7080000000001</c:v>
                </c:pt>
                <c:pt idx="239">
                  <c:v>1976.79</c:v>
                </c:pt>
                <c:pt idx="240">
                  <c:v>1976.874</c:v>
                </c:pt>
                <c:pt idx="241">
                  <c:v>1976.9559999999999</c:v>
                </c:pt>
                <c:pt idx="242">
                  <c:v>1977.0409999999999</c:v>
                </c:pt>
                <c:pt idx="243">
                  <c:v>1977.126</c:v>
                </c:pt>
                <c:pt idx="244">
                  <c:v>1977.203</c:v>
                </c:pt>
                <c:pt idx="245">
                  <c:v>1977.288</c:v>
                </c:pt>
                <c:pt idx="246">
                  <c:v>1977.37</c:v>
                </c:pt>
                <c:pt idx="247">
                  <c:v>1977.4549999999999</c:v>
                </c:pt>
                <c:pt idx="248">
                  <c:v>1977.537</c:v>
                </c:pt>
                <c:pt idx="249">
                  <c:v>1977.6220000000001</c:v>
                </c:pt>
                <c:pt idx="250">
                  <c:v>1977.7070000000001</c:v>
                </c:pt>
                <c:pt idx="251">
                  <c:v>1977.789</c:v>
                </c:pt>
                <c:pt idx="252">
                  <c:v>1977.874</c:v>
                </c:pt>
                <c:pt idx="253">
                  <c:v>1977.9559999999999</c:v>
                </c:pt>
                <c:pt idx="254">
                  <c:v>1978.0409999999999</c:v>
                </c:pt>
                <c:pt idx="255">
                  <c:v>1978.126</c:v>
                </c:pt>
                <c:pt idx="256">
                  <c:v>1978.203</c:v>
                </c:pt>
                <c:pt idx="257">
                  <c:v>1978.288</c:v>
                </c:pt>
                <c:pt idx="258">
                  <c:v>1978.37</c:v>
                </c:pt>
                <c:pt idx="259">
                  <c:v>1978.4549999999999</c:v>
                </c:pt>
                <c:pt idx="260">
                  <c:v>1978.537</c:v>
                </c:pt>
                <c:pt idx="261">
                  <c:v>1978.6220000000001</c:v>
                </c:pt>
                <c:pt idx="262">
                  <c:v>1978.7070000000001</c:v>
                </c:pt>
                <c:pt idx="263">
                  <c:v>1978.789</c:v>
                </c:pt>
                <c:pt idx="264">
                  <c:v>1978.874</c:v>
                </c:pt>
                <c:pt idx="265">
                  <c:v>1978.9559999999999</c:v>
                </c:pt>
                <c:pt idx="266">
                  <c:v>1979.0409999999999</c:v>
                </c:pt>
                <c:pt idx="267">
                  <c:v>1979.126</c:v>
                </c:pt>
                <c:pt idx="268">
                  <c:v>1979.203</c:v>
                </c:pt>
                <c:pt idx="269">
                  <c:v>1979.288</c:v>
                </c:pt>
                <c:pt idx="270">
                  <c:v>1979.37</c:v>
                </c:pt>
                <c:pt idx="271">
                  <c:v>1979.4549999999999</c:v>
                </c:pt>
                <c:pt idx="272">
                  <c:v>1979.537</c:v>
                </c:pt>
                <c:pt idx="273">
                  <c:v>1979.6220000000001</c:v>
                </c:pt>
                <c:pt idx="274">
                  <c:v>1979.7070000000001</c:v>
                </c:pt>
                <c:pt idx="275">
                  <c:v>1979.789</c:v>
                </c:pt>
                <c:pt idx="276">
                  <c:v>1979.874</c:v>
                </c:pt>
                <c:pt idx="277">
                  <c:v>1979.9559999999999</c:v>
                </c:pt>
                <c:pt idx="278">
                  <c:v>1980.0409999999999</c:v>
                </c:pt>
                <c:pt idx="279">
                  <c:v>1980.126</c:v>
                </c:pt>
                <c:pt idx="280">
                  <c:v>1980.2049999999999</c:v>
                </c:pt>
                <c:pt idx="281">
                  <c:v>1980.29</c:v>
                </c:pt>
                <c:pt idx="282">
                  <c:v>1980.3720000000001</c:v>
                </c:pt>
                <c:pt idx="283">
                  <c:v>1980.4559999999999</c:v>
                </c:pt>
                <c:pt idx="284">
                  <c:v>1980.538</c:v>
                </c:pt>
                <c:pt idx="285">
                  <c:v>1980.623</c:v>
                </c:pt>
                <c:pt idx="286">
                  <c:v>1980.7080000000001</c:v>
                </c:pt>
                <c:pt idx="287">
                  <c:v>1980.79</c:v>
                </c:pt>
                <c:pt idx="288">
                  <c:v>1980.874</c:v>
                </c:pt>
                <c:pt idx="289">
                  <c:v>1980.9559999999999</c:v>
                </c:pt>
                <c:pt idx="290">
                  <c:v>1981.0409999999999</c:v>
                </c:pt>
                <c:pt idx="291">
                  <c:v>1981.126</c:v>
                </c:pt>
                <c:pt idx="292">
                  <c:v>1981.203</c:v>
                </c:pt>
                <c:pt idx="293">
                  <c:v>1981.288</c:v>
                </c:pt>
                <c:pt idx="294">
                  <c:v>1981.37</c:v>
                </c:pt>
                <c:pt idx="295">
                  <c:v>1981.4549999999999</c:v>
                </c:pt>
                <c:pt idx="296">
                  <c:v>1981.537</c:v>
                </c:pt>
                <c:pt idx="297">
                  <c:v>1981.6220000000001</c:v>
                </c:pt>
                <c:pt idx="298">
                  <c:v>1981.7070000000001</c:v>
                </c:pt>
                <c:pt idx="299">
                  <c:v>1981.789</c:v>
                </c:pt>
                <c:pt idx="300">
                  <c:v>1981.874</c:v>
                </c:pt>
                <c:pt idx="301">
                  <c:v>1981.9559999999999</c:v>
                </c:pt>
                <c:pt idx="302">
                  <c:v>1982.0409999999999</c:v>
                </c:pt>
                <c:pt idx="303">
                  <c:v>1982.126</c:v>
                </c:pt>
                <c:pt idx="304">
                  <c:v>1982.203</c:v>
                </c:pt>
                <c:pt idx="305">
                  <c:v>1982.288</c:v>
                </c:pt>
                <c:pt idx="306">
                  <c:v>1982.37</c:v>
                </c:pt>
                <c:pt idx="307">
                  <c:v>1982.4549999999999</c:v>
                </c:pt>
                <c:pt idx="308">
                  <c:v>1982.537</c:v>
                </c:pt>
                <c:pt idx="309">
                  <c:v>1982.6220000000001</c:v>
                </c:pt>
                <c:pt idx="310">
                  <c:v>1982.7070000000001</c:v>
                </c:pt>
                <c:pt idx="311">
                  <c:v>1982.789</c:v>
                </c:pt>
                <c:pt idx="312">
                  <c:v>1982.874</c:v>
                </c:pt>
                <c:pt idx="313">
                  <c:v>1982.9559999999999</c:v>
                </c:pt>
                <c:pt idx="314">
                  <c:v>1983.0409999999999</c:v>
                </c:pt>
                <c:pt idx="315">
                  <c:v>1983.126</c:v>
                </c:pt>
                <c:pt idx="316">
                  <c:v>1983.203</c:v>
                </c:pt>
                <c:pt idx="317">
                  <c:v>1983.288</c:v>
                </c:pt>
                <c:pt idx="318">
                  <c:v>1983.37</c:v>
                </c:pt>
                <c:pt idx="319">
                  <c:v>1983.4549999999999</c:v>
                </c:pt>
                <c:pt idx="320">
                  <c:v>1983.537</c:v>
                </c:pt>
                <c:pt idx="321">
                  <c:v>1983.6220000000001</c:v>
                </c:pt>
                <c:pt idx="322">
                  <c:v>1983.7070000000001</c:v>
                </c:pt>
                <c:pt idx="323">
                  <c:v>1983.789</c:v>
                </c:pt>
                <c:pt idx="324">
                  <c:v>1983.874</c:v>
                </c:pt>
                <c:pt idx="325">
                  <c:v>1983.9559999999999</c:v>
                </c:pt>
                <c:pt idx="326">
                  <c:v>1984.0409999999999</c:v>
                </c:pt>
                <c:pt idx="327">
                  <c:v>1984.126</c:v>
                </c:pt>
                <c:pt idx="328">
                  <c:v>1984.2049999999999</c:v>
                </c:pt>
                <c:pt idx="329">
                  <c:v>1984.29</c:v>
                </c:pt>
                <c:pt idx="330">
                  <c:v>1984.3720000000001</c:v>
                </c:pt>
                <c:pt idx="331">
                  <c:v>1984.4559999999999</c:v>
                </c:pt>
                <c:pt idx="332">
                  <c:v>1984.538</c:v>
                </c:pt>
                <c:pt idx="333">
                  <c:v>1984.623</c:v>
                </c:pt>
                <c:pt idx="334">
                  <c:v>1984.7080000000001</c:v>
                </c:pt>
                <c:pt idx="335">
                  <c:v>1984.79</c:v>
                </c:pt>
                <c:pt idx="336">
                  <c:v>1984.874</c:v>
                </c:pt>
                <c:pt idx="337">
                  <c:v>1984.9559999999999</c:v>
                </c:pt>
                <c:pt idx="338">
                  <c:v>1985.0409999999999</c:v>
                </c:pt>
                <c:pt idx="339">
                  <c:v>1985.126</c:v>
                </c:pt>
                <c:pt idx="340">
                  <c:v>1985.203</c:v>
                </c:pt>
                <c:pt idx="341">
                  <c:v>1985.288</c:v>
                </c:pt>
                <c:pt idx="342">
                  <c:v>1985.37</c:v>
                </c:pt>
                <c:pt idx="343">
                  <c:v>1985.4549999999999</c:v>
                </c:pt>
                <c:pt idx="344">
                  <c:v>1985.537</c:v>
                </c:pt>
                <c:pt idx="345">
                  <c:v>1985.6220000000001</c:v>
                </c:pt>
                <c:pt idx="346">
                  <c:v>1985.7070000000001</c:v>
                </c:pt>
                <c:pt idx="347">
                  <c:v>1985.789</c:v>
                </c:pt>
                <c:pt idx="348">
                  <c:v>1985.874</c:v>
                </c:pt>
                <c:pt idx="349">
                  <c:v>1985.9559999999999</c:v>
                </c:pt>
                <c:pt idx="350">
                  <c:v>1986.0409999999999</c:v>
                </c:pt>
                <c:pt idx="351">
                  <c:v>1986.126</c:v>
                </c:pt>
                <c:pt idx="352">
                  <c:v>1986.203</c:v>
                </c:pt>
                <c:pt idx="353">
                  <c:v>1986.288</c:v>
                </c:pt>
                <c:pt idx="354">
                  <c:v>1986.37</c:v>
                </c:pt>
                <c:pt idx="355">
                  <c:v>1986.4549999999999</c:v>
                </c:pt>
                <c:pt idx="356">
                  <c:v>1986.537</c:v>
                </c:pt>
                <c:pt idx="357">
                  <c:v>1986.6220000000001</c:v>
                </c:pt>
                <c:pt idx="358">
                  <c:v>1986.7070000000001</c:v>
                </c:pt>
                <c:pt idx="359">
                  <c:v>1986.789</c:v>
                </c:pt>
                <c:pt idx="360">
                  <c:v>1986.874</c:v>
                </c:pt>
                <c:pt idx="361">
                  <c:v>1986.9559999999999</c:v>
                </c:pt>
                <c:pt idx="362">
                  <c:v>1987.0409999999999</c:v>
                </c:pt>
                <c:pt idx="363">
                  <c:v>1987.126</c:v>
                </c:pt>
                <c:pt idx="364">
                  <c:v>1987.203</c:v>
                </c:pt>
                <c:pt idx="365">
                  <c:v>1987.288</c:v>
                </c:pt>
                <c:pt idx="366">
                  <c:v>1987.37</c:v>
                </c:pt>
                <c:pt idx="367">
                  <c:v>1987.4549999999999</c:v>
                </c:pt>
                <c:pt idx="368">
                  <c:v>1987.537</c:v>
                </c:pt>
                <c:pt idx="369">
                  <c:v>1987.6220000000001</c:v>
                </c:pt>
                <c:pt idx="370">
                  <c:v>1987.7070000000001</c:v>
                </c:pt>
                <c:pt idx="371">
                  <c:v>1987.789</c:v>
                </c:pt>
                <c:pt idx="372">
                  <c:v>1987.874</c:v>
                </c:pt>
                <c:pt idx="373">
                  <c:v>1987.9559999999999</c:v>
                </c:pt>
                <c:pt idx="374">
                  <c:v>1988.0409999999999</c:v>
                </c:pt>
                <c:pt idx="375">
                  <c:v>1988.126</c:v>
                </c:pt>
                <c:pt idx="376">
                  <c:v>1988.2049999999999</c:v>
                </c:pt>
                <c:pt idx="377">
                  <c:v>1988.29</c:v>
                </c:pt>
                <c:pt idx="378">
                  <c:v>1988.3720000000001</c:v>
                </c:pt>
                <c:pt idx="379">
                  <c:v>1988.4559999999999</c:v>
                </c:pt>
                <c:pt idx="380">
                  <c:v>1988.538</c:v>
                </c:pt>
                <c:pt idx="381">
                  <c:v>1988.623</c:v>
                </c:pt>
                <c:pt idx="382">
                  <c:v>1988.7080000000001</c:v>
                </c:pt>
                <c:pt idx="383">
                  <c:v>1988.79</c:v>
                </c:pt>
                <c:pt idx="384">
                  <c:v>1988.874</c:v>
                </c:pt>
                <c:pt idx="385">
                  <c:v>1988.9559999999999</c:v>
                </c:pt>
                <c:pt idx="386">
                  <c:v>1989.0409999999999</c:v>
                </c:pt>
                <c:pt idx="387">
                  <c:v>1989.126</c:v>
                </c:pt>
                <c:pt idx="388">
                  <c:v>1989.203</c:v>
                </c:pt>
                <c:pt idx="389">
                  <c:v>1989.288</c:v>
                </c:pt>
                <c:pt idx="390">
                  <c:v>1989.37</c:v>
                </c:pt>
                <c:pt idx="391">
                  <c:v>1989.4549999999999</c:v>
                </c:pt>
                <c:pt idx="392">
                  <c:v>1989.537</c:v>
                </c:pt>
                <c:pt idx="393">
                  <c:v>1989.6220000000001</c:v>
                </c:pt>
                <c:pt idx="394">
                  <c:v>1989.7070000000001</c:v>
                </c:pt>
                <c:pt idx="395">
                  <c:v>1989.789</c:v>
                </c:pt>
                <c:pt idx="396">
                  <c:v>1989.874</c:v>
                </c:pt>
                <c:pt idx="397">
                  <c:v>1989.9559999999999</c:v>
                </c:pt>
                <c:pt idx="398">
                  <c:v>1990.0409999999999</c:v>
                </c:pt>
                <c:pt idx="399">
                  <c:v>1990.126</c:v>
                </c:pt>
                <c:pt idx="400">
                  <c:v>1990.203</c:v>
                </c:pt>
                <c:pt idx="401">
                  <c:v>1990.288</c:v>
                </c:pt>
                <c:pt idx="402">
                  <c:v>1990.37</c:v>
                </c:pt>
                <c:pt idx="403">
                  <c:v>1990.4549999999999</c:v>
                </c:pt>
                <c:pt idx="404">
                  <c:v>1990.537</c:v>
                </c:pt>
                <c:pt idx="405">
                  <c:v>1990.6220000000001</c:v>
                </c:pt>
                <c:pt idx="406">
                  <c:v>1990.7070000000001</c:v>
                </c:pt>
                <c:pt idx="407">
                  <c:v>1990.789</c:v>
                </c:pt>
                <c:pt idx="408">
                  <c:v>1990.874</c:v>
                </c:pt>
                <c:pt idx="409">
                  <c:v>1990.9559999999999</c:v>
                </c:pt>
                <c:pt idx="410">
                  <c:v>1991.0409999999999</c:v>
                </c:pt>
                <c:pt idx="411">
                  <c:v>1991.126</c:v>
                </c:pt>
                <c:pt idx="412">
                  <c:v>1991.203</c:v>
                </c:pt>
                <c:pt idx="413">
                  <c:v>1991.288</c:v>
                </c:pt>
                <c:pt idx="414">
                  <c:v>1991.37</c:v>
                </c:pt>
                <c:pt idx="415">
                  <c:v>1991.4549999999999</c:v>
                </c:pt>
                <c:pt idx="416">
                  <c:v>1991.537</c:v>
                </c:pt>
                <c:pt idx="417">
                  <c:v>1991.6220000000001</c:v>
                </c:pt>
                <c:pt idx="418">
                  <c:v>1991.7070000000001</c:v>
                </c:pt>
                <c:pt idx="419">
                  <c:v>1991.789</c:v>
                </c:pt>
                <c:pt idx="420">
                  <c:v>1991.874</c:v>
                </c:pt>
                <c:pt idx="421">
                  <c:v>1991.9559999999999</c:v>
                </c:pt>
                <c:pt idx="422">
                  <c:v>1992.0409999999999</c:v>
                </c:pt>
                <c:pt idx="423">
                  <c:v>1992.126</c:v>
                </c:pt>
                <c:pt idx="424">
                  <c:v>1992.2049999999999</c:v>
                </c:pt>
                <c:pt idx="425">
                  <c:v>1992.29</c:v>
                </c:pt>
                <c:pt idx="426">
                  <c:v>1992.3720000000001</c:v>
                </c:pt>
                <c:pt idx="427">
                  <c:v>1992.4559999999999</c:v>
                </c:pt>
                <c:pt idx="428">
                  <c:v>1992.538</c:v>
                </c:pt>
                <c:pt idx="429">
                  <c:v>1992.623</c:v>
                </c:pt>
                <c:pt idx="430">
                  <c:v>1992.7080000000001</c:v>
                </c:pt>
                <c:pt idx="431">
                  <c:v>1992.79</c:v>
                </c:pt>
                <c:pt idx="432">
                  <c:v>1992.874</c:v>
                </c:pt>
                <c:pt idx="433">
                  <c:v>1992.9559999999999</c:v>
                </c:pt>
                <c:pt idx="434">
                  <c:v>1993.0409999999999</c:v>
                </c:pt>
                <c:pt idx="435">
                  <c:v>1993.126</c:v>
                </c:pt>
                <c:pt idx="436">
                  <c:v>1993.203</c:v>
                </c:pt>
                <c:pt idx="437">
                  <c:v>1993.288</c:v>
                </c:pt>
                <c:pt idx="438">
                  <c:v>1993.37</c:v>
                </c:pt>
                <c:pt idx="439">
                  <c:v>1993.4549999999999</c:v>
                </c:pt>
                <c:pt idx="440">
                  <c:v>1993.537</c:v>
                </c:pt>
                <c:pt idx="441">
                  <c:v>1993.6220000000001</c:v>
                </c:pt>
                <c:pt idx="442">
                  <c:v>1993.7070000000001</c:v>
                </c:pt>
                <c:pt idx="443">
                  <c:v>1993.789</c:v>
                </c:pt>
                <c:pt idx="444">
                  <c:v>1993.874</c:v>
                </c:pt>
                <c:pt idx="445">
                  <c:v>1993.9559999999999</c:v>
                </c:pt>
                <c:pt idx="446">
                  <c:v>1994.0409999999999</c:v>
                </c:pt>
                <c:pt idx="447">
                  <c:v>1994.126</c:v>
                </c:pt>
                <c:pt idx="448">
                  <c:v>1994.203</c:v>
                </c:pt>
                <c:pt idx="449">
                  <c:v>1994.288</c:v>
                </c:pt>
                <c:pt idx="450">
                  <c:v>1994.37</c:v>
                </c:pt>
                <c:pt idx="451">
                  <c:v>1994.4549999999999</c:v>
                </c:pt>
                <c:pt idx="452">
                  <c:v>1994.537</c:v>
                </c:pt>
                <c:pt idx="453">
                  <c:v>1994.6220000000001</c:v>
                </c:pt>
                <c:pt idx="454">
                  <c:v>1994.7070000000001</c:v>
                </c:pt>
                <c:pt idx="455">
                  <c:v>1994.789</c:v>
                </c:pt>
                <c:pt idx="456">
                  <c:v>1994.874</c:v>
                </c:pt>
                <c:pt idx="457">
                  <c:v>1994.9559999999999</c:v>
                </c:pt>
                <c:pt idx="458">
                  <c:v>1995.0409999999999</c:v>
                </c:pt>
                <c:pt idx="459">
                  <c:v>1995.126</c:v>
                </c:pt>
                <c:pt idx="460">
                  <c:v>1995.203</c:v>
                </c:pt>
                <c:pt idx="461">
                  <c:v>1995.288</c:v>
                </c:pt>
                <c:pt idx="462">
                  <c:v>1995.37</c:v>
                </c:pt>
                <c:pt idx="463">
                  <c:v>1995.4549999999999</c:v>
                </c:pt>
                <c:pt idx="464">
                  <c:v>1995.537</c:v>
                </c:pt>
                <c:pt idx="465">
                  <c:v>1995.6220000000001</c:v>
                </c:pt>
                <c:pt idx="466">
                  <c:v>1995.7070000000001</c:v>
                </c:pt>
                <c:pt idx="467">
                  <c:v>1995.789</c:v>
                </c:pt>
                <c:pt idx="468">
                  <c:v>1995.874</c:v>
                </c:pt>
                <c:pt idx="469">
                  <c:v>1995.9559999999999</c:v>
                </c:pt>
                <c:pt idx="470">
                  <c:v>1996.0409999999999</c:v>
                </c:pt>
                <c:pt idx="471">
                  <c:v>1996.126</c:v>
                </c:pt>
                <c:pt idx="472">
                  <c:v>1996.2049999999999</c:v>
                </c:pt>
                <c:pt idx="473">
                  <c:v>1996.29</c:v>
                </c:pt>
                <c:pt idx="474">
                  <c:v>1996.3720000000001</c:v>
                </c:pt>
                <c:pt idx="475">
                  <c:v>1996.4559999999999</c:v>
                </c:pt>
                <c:pt idx="476">
                  <c:v>1996.538</c:v>
                </c:pt>
                <c:pt idx="477">
                  <c:v>1996.623</c:v>
                </c:pt>
                <c:pt idx="478">
                  <c:v>1996.7080000000001</c:v>
                </c:pt>
                <c:pt idx="479">
                  <c:v>1996.79</c:v>
                </c:pt>
                <c:pt idx="480">
                  <c:v>1996.874</c:v>
                </c:pt>
                <c:pt idx="481">
                  <c:v>1996.9559999999999</c:v>
                </c:pt>
                <c:pt idx="482">
                  <c:v>1997.0409999999999</c:v>
                </c:pt>
                <c:pt idx="483">
                  <c:v>1997.126</c:v>
                </c:pt>
                <c:pt idx="484">
                  <c:v>1997.203</c:v>
                </c:pt>
                <c:pt idx="485">
                  <c:v>1997.288</c:v>
                </c:pt>
                <c:pt idx="486">
                  <c:v>1997.37</c:v>
                </c:pt>
                <c:pt idx="487">
                  <c:v>1997.4549999999999</c:v>
                </c:pt>
                <c:pt idx="488">
                  <c:v>1997.537</c:v>
                </c:pt>
                <c:pt idx="489">
                  <c:v>1997.6220000000001</c:v>
                </c:pt>
                <c:pt idx="490">
                  <c:v>1997.7070000000001</c:v>
                </c:pt>
                <c:pt idx="491">
                  <c:v>1997.789</c:v>
                </c:pt>
                <c:pt idx="492">
                  <c:v>1997.874</c:v>
                </c:pt>
                <c:pt idx="493">
                  <c:v>1997.9559999999999</c:v>
                </c:pt>
                <c:pt idx="494">
                  <c:v>1998.0409999999999</c:v>
                </c:pt>
                <c:pt idx="495">
                  <c:v>1998.126</c:v>
                </c:pt>
                <c:pt idx="496">
                  <c:v>1998.203</c:v>
                </c:pt>
                <c:pt idx="497">
                  <c:v>1998.288</c:v>
                </c:pt>
                <c:pt idx="498">
                  <c:v>1998.37</c:v>
                </c:pt>
                <c:pt idx="499">
                  <c:v>1998.4549999999999</c:v>
                </c:pt>
                <c:pt idx="500">
                  <c:v>1998.537</c:v>
                </c:pt>
                <c:pt idx="501">
                  <c:v>1998.6220000000001</c:v>
                </c:pt>
                <c:pt idx="502">
                  <c:v>1998.7070000000001</c:v>
                </c:pt>
                <c:pt idx="503">
                  <c:v>1998.789</c:v>
                </c:pt>
                <c:pt idx="504">
                  <c:v>1998.874</c:v>
                </c:pt>
                <c:pt idx="505">
                  <c:v>1998.9559999999999</c:v>
                </c:pt>
                <c:pt idx="506">
                  <c:v>1999.0409999999999</c:v>
                </c:pt>
                <c:pt idx="507">
                  <c:v>1999.126</c:v>
                </c:pt>
                <c:pt idx="508">
                  <c:v>1999.203</c:v>
                </c:pt>
                <c:pt idx="509">
                  <c:v>1999.288</c:v>
                </c:pt>
                <c:pt idx="510">
                  <c:v>1999.37</c:v>
                </c:pt>
                <c:pt idx="511">
                  <c:v>1999.4549999999999</c:v>
                </c:pt>
                <c:pt idx="512">
                  <c:v>1999.537</c:v>
                </c:pt>
                <c:pt idx="513">
                  <c:v>1999.6220000000001</c:v>
                </c:pt>
                <c:pt idx="514">
                  <c:v>1999.7070000000001</c:v>
                </c:pt>
                <c:pt idx="515">
                  <c:v>1999.789</c:v>
                </c:pt>
                <c:pt idx="516">
                  <c:v>1999.874</c:v>
                </c:pt>
                <c:pt idx="517">
                  <c:v>1999.9559999999999</c:v>
                </c:pt>
                <c:pt idx="518">
                  <c:v>2000.0409999999999</c:v>
                </c:pt>
                <c:pt idx="519">
                  <c:v>2000.126</c:v>
                </c:pt>
                <c:pt idx="520">
                  <c:v>2000.2049999999999</c:v>
                </c:pt>
                <c:pt idx="521">
                  <c:v>2000.29</c:v>
                </c:pt>
                <c:pt idx="522">
                  <c:v>2000.3720000000001</c:v>
                </c:pt>
                <c:pt idx="523">
                  <c:v>2000.4559999999999</c:v>
                </c:pt>
                <c:pt idx="524">
                  <c:v>2000.538</c:v>
                </c:pt>
                <c:pt idx="525">
                  <c:v>2000.623</c:v>
                </c:pt>
                <c:pt idx="526">
                  <c:v>2000.7080000000001</c:v>
                </c:pt>
                <c:pt idx="527">
                  <c:v>2000.79</c:v>
                </c:pt>
                <c:pt idx="528">
                  <c:v>2000.874</c:v>
                </c:pt>
                <c:pt idx="529">
                  <c:v>2000.9559999999999</c:v>
                </c:pt>
                <c:pt idx="530">
                  <c:v>2001.0409999999999</c:v>
                </c:pt>
                <c:pt idx="531">
                  <c:v>2001.126</c:v>
                </c:pt>
                <c:pt idx="532">
                  <c:v>2001.203</c:v>
                </c:pt>
                <c:pt idx="533">
                  <c:v>2001.288</c:v>
                </c:pt>
                <c:pt idx="534">
                  <c:v>2001.37</c:v>
                </c:pt>
                <c:pt idx="535">
                  <c:v>2001.4549999999999</c:v>
                </c:pt>
                <c:pt idx="536">
                  <c:v>2001.537</c:v>
                </c:pt>
                <c:pt idx="537">
                  <c:v>2001.6220000000001</c:v>
                </c:pt>
                <c:pt idx="538">
                  <c:v>2001.7070000000001</c:v>
                </c:pt>
                <c:pt idx="539">
                  <c:v>2001.789</c:v>
                </c:pt>
                <c:pt idx="540">
                  <c:v>2001.874</c:v>
                </c:pt>
                <c:pt idx="541">
                  <c:v>2001.9559999999999</c:v>
                </c:pt>
                <c:pt idx="542">
                  <c:v>2002.0409999999999</c:v>
                </c:pt>
                <c:pt idx="543">
                  <c:v>2002.126</c:v>
                </c:pt>
                <c:pt idx="544">
                  <c:v>2002.203</c:v>
                </c:pt>
                <c:pt idx="545">
                  <c:v>2002.288</c:v>
                </c:pt>
                <c:pt idx="546">
                  <c:v>2002.37</c:v>
                </c:pt>
                <c:pt idx="547">
                  <c:v>2002.4549999999999</c:v>
                </c:pt>
                <c:pt idx="548">
                  <c:v>2002.537</c:v>
                </c:pt>
                <c:pt idx="549">
                  <c:v>2002.6220000000001</c:v>
                </c:pt>
                <c:pt idx="550">
                  <c:v>2002.7070000000001</c:v>
                </c:pt>
                <c:pt idx="551">
                  <c:v>2002.789</c:v>
                </c:pt>
                <c:pt idx="552">
                  <c:v>2002.874</c:v>
                </c:pt>
                <c:pt idx="553">
                  <c:v>2002.9559999999999</c:v>
                </c:pt>
                <c:pt idx="554">
                  <c:v>2003.0409999999999</c:v>
                </c:pt>
                <c:pt idx="555">
                  <c:v>2003.126</c:v>
                </c:pt>
                <c:pt idx="556">
                  <c:v>2003.203</c:v>
                </c:pt>
                <c:pt idx="557">
                  <c:v>2003.288</c:v>
                </c:pt>
                <c:pt idx="558">
                  <c:v>2003.37</c:v>
                </c:pt>
                <c:pt idx="559">
                  <c:v>2003.4549999999999</c:v>
                </c:pt>
                <c:pt idx="560">
                  <c:v>2003.537</c:v>
                </c:pt>
                <c:pt idx="561">
                  <c:v>2003.6220000000001</c:v>
                </c:pt>
                <c:pt idx="562">
                  <c:v>2003.7070000000001</c:v>
                </c:pt>
                <c:pt idx="563">
                  <c:v>2003.789</c:v>
                </c:pt>
                <c:pt idx="564">
                  <c:v>2003.874</c:v>
                </c:pt>
                <c:pt idx="565">
                  <c:v>2003.9559999999999</c:v>
                </c:pt>
                <c:pt idx="566">
                  <c:v>2004.0409999999999</c:v>
                </c:pt>
                <c:pt idx="567">
                  <c:v>2004.126</c:v>
                </c:pt>
                <c:pt idx="568">
                  <c:v>2004.2049999999999</c:v>
                </c:pt>
                <c:pt idx="569">
                  <c:v>2004.29</c:v>
                </c:pt>
                <c:pt idx="570">
                  <c:v>2004.3720000000001</c:v>
                </c:pt>
                <c:pt idx="571">
                  <c:v>2004.4559999999999</c:v>
                </c:pt>
                <c:pt idx="572">
                  <c:v>2004.538</c:v>
                </c:pt>
                <c:pt idx="573">
                  <c:v>2004.623</c:v>
                </c:pt>
                <c:pt idx="574">
                  <c:v>2004.7080000000001</c:v>
                </c:pt>
                <c:pt idx="575">
                  <c:v>2004.79</c:v>
                </c:pt>
                <c:pt idx="576">
                  <c:v>2004.874</c:v>
                </c:pt>
                <c:pt idx="577">
                  <c:v>2004.9559999999999</c:v>
                </c:pt>
                <c:pt idx="578">
                  <c:v>2005.0409999999999</c:v>
                </c:pt>
                <c:pt idx="579">
                  <c:v>2005.126</c:v>
                </c:pt>
                <c:pt idx="580">
                  <c:v>2005.203</c:v>
                </c:pt>
                <c:pt idx="581">
                  <c:v>2005.288</c:v>
                </c:pt>
                <c:pt idx="582">
                  <c:v>2005.37</c:v>
                </c:pt>
                <c:pt idx="583">
                  <c:v>2005.4549999999999</c:v>
                </c:pt>
                <c:pt idx="584">
                  <c:v>2005.537</c:v>
                </c:pt>
                <c:pt idx="585">
                  <c:v>2005.6220000000001</c:v>
                </c:pt>
                <c:pt idx="586">
                  <c:v>2005.7070000000001</c:v>
                </c:pt>
                <c:pt idx="587">
                  <c:v>2005.789</c:v>
                </c:pt>
                <c:pt idx="588">
                  <c:v>2005.874</c:v>
                </c:pt>
                <c:pt idx="589">
                  <c:v>2005.9559999999999</c:v>
                </c:pt>
                <c:pt idx="590">
                  <c:v>2006.0409999999999</c:v>
                </c:pt>
                <c:pt idx="591">
                  <c:v>2006.126</c:v>
                </c:pt>
                <c:pt idx="592">
                  <c:v>2006.203</c:v>
                </c:pt>
                <c:pt idx="593">
                  <c:v>2006.288</c:v>
                </c:pt>
                <c:pt idx="594">
                  <c:v>2006.37</c:v>
                </c:pt>
                <c:pt idx="595">
                  <c:v>2006.4549999999999</c:v>
                </c:pt>
                <c:pt idx="596">
                  <c:v>2006.537</c:v>
                </c:pt>
                <c:pt idx="597">
                  <c:v>2006.6220000000001</c:v>
                </c:pt>
                <c:pt idx="598">
                  <c:v>2006.7070000000001</c:v>
                </c:pt>
                <c:pt idx="599">
                  <c:v>2006.789</c:v>
                </c:pt>
                <c:pt idx="600">
                  <c:v>2006.874</c:v>
                </c:pt>
                <c:pt idx="601">
                  <c:v>2006.9559999999999</c:v>
                </c:pt>
                <c:pt idx="602">
                  <c:v>2007.0409999999999</c:v>
                </c:pt>
                <c:pt idx="603">
                  <c:v>2007.126</c:v>
                </c:pt>
                <c:pt idx="604">
                  <c:v>2007.203</c:v>
                </c:pt>
                <c:pt idx="605">
                  <c:v>2007.288</c:v>
                </c:pt>
                <c:pt idx="606">
                  <c:v>2007.37</c:v>
                </c:pt>
                <c:pt idx="607">
                  <c:v>2007.4549999999999</c:v>
                </c:pt>
                <c:pt idx="608">
                  <c:v>2007.537</c:v>
                </c:pt>
                <c:pt idx="609">
                  <c:v>2007.6220000000001</c:v>
                </c:pt>
                <c:pt idx="610">
                  <c:v>2007.7070000000001</c:v>
                </c:pt>
                <c:pt idx="611">
                  <c:v>2007.789</c:v>
                </c:pt>
                <c:pt idx="612">
                  <c:v>2007.874</c:v>
                </c:pt>
                <c:pt idx="613">
                  <c:v>2007.9559999999999</c:v>
                </c:pt>
                <c:pt idx="614">
                  <c:v>2008.0409999999999</c:v>
                </c:pt>
                <c:pt idx="615">
                  <c:v>2008.126</c:v>
                </c:pt>
                <c:pt idx="616">
                  <c:v>2008.2049999999999</c:v>
                </c:pt>
                <c:pt idx="617">
                  <c:v>2008.29</c:v>
                </c:pt>
                <c:pt idx="618">
                  <c:v>2008.3720000000001</c:v>
                </c:pt>
                <c:pt idx="619">
                  <c:v>2008.4559999999999</c:v>
                </c:pt>
                <c:pt idx="620">
                  <c:v>2008.538</c:v>
                </c:pt>
                <c:pt idx="621">
                  <c:v>2008.623</c:v>
                </c:pt>
                <c:pt idx="622">
                  <c:v>2008.7080000000001</c:v>
                </c:pt>
                <c:pt idx="623">
                  <c:v>2008.79</c:v>
                </c:pt>
                <c:pt idx="624">
                  <c:v>2008.874</c:v>
                </c:pt>
                <c:pt idx="625">
                  <c:v>2008.9559999999999</c:v>
                </c:pt>
                <c:pt idx="626">
                  <c:v>2009.0409999999999</c:v>
                </c:pt>
                <c:pt idx="627">
                  <c:v>2009.126</c:v>
                </c:pt>
                <c:pt idx="628">
                  <c:v>2009.203</c:v>
                </c:pt>
                <c:pt idx="629">
                  <c:v>2009.288</c:v>
                </c:pt>
                <c:pt idx="630">
                  <c:v>2009.37</c:v>
                </c:pt>
                <c:pt idx="631">
                  <c:v>2009.4549999999999</c:v>
                </c:pt>
                <c:pt idx="632">
                  <c:v>2009.537</c:v>
                </c:pt>
                <c:pt idx="633">
                  <c:v>2009.6220000000001</c:v>
                </c:pt>
                <c:pt idx="634">
                  <c:v>2009.7070000000001</c:v>
                </c:pt>
                <c:pt idx="635">
                  <c:v>2009.789</c:v>
                </c:pt>
                <c:pt idx="636">
                  <c:v>2009.874</c:v>
                </c:pt>
                <c:pt idx="637">
                  <c:v>2009.9559999999999</c:v>
                </c:pt>
                <c:pt idx="638">
                  <c:v>2010.0409999999999</c:v>
                </c:pt>
                <c:pt idx="639">
                  <c:v>2010.126</c:v>
                </c:pt>
                <c:pt idx="640">
                  <c:v>2010.203</c:v>
                </c:pt>
                <c:pt idx="641">
                  <c:v>2010.288</c:v>
                </c:pt>
                <c:pt idx="642">
                  <c:v>2010.37</c:v>
                </c:pt>
                <c:pt idx="643">
                  <c:v>2010.4549999999999</c:v>
                </c:pt>
                <c:pt idx="644">
                  <c:v>2010.537</c:v>
                </c:pt>
                <c:pt idx="645">
                  <c:v>2010.6220000000001</c:v>
                </c:pt>
                <c:pt idx="646">
                  <c:v>2010.7070000000001</c:v>
                </c:pt>
                <c:pt idx="647">
                  <c:v>2010.789</c:v>
                </c:pt>
                <c:pt idx="648">
                  <c:v>2010.874</c:v>
                </c:pt>
                <c:pt idx="649">
                  <c:v>2010.9559999999999</c:v>
                </c:pt>
                <c:pt idx="650">
                  <c:v>2011.0409999999999</c:v>
                </c:pt>
                <c:pt idx="651">
                  <c:v>2011.126</c:v>
                </c:pt>
                <c:pt idx="652">
                  <c:v>2011.203</c:v>
                </c:pt>
                <c:pt idx="653">
                  <c:v>2011.288</c:v>
                </c:pt>
                <c:pt idx="654">
                  <c:v>2011.37</c:v>
                </c:pt>
                <c:pt idx="655">
                  <c:v>2011.4549999999999</c:v>
                </c:pt>
                <c:pt idx="656">
                  <c:v>2011.537</c:v>
                </c:pt>
                <c:pt idx="657">
                  <c:v>2011.6220000000001</c:v>
                </c:pt>
                <c:pt idx="658">
                  <c:v>2011.7070000000001</c:v>
                </c:pt>
                <c:pt idx="659">
                  <c:v>2011.789</c:v>
                </c:pt>
                <c:pt idx="660">
                  <c:v>2011.874</c:v>
                </c:pt>
                <c:pt idx="661">
                  <c:v>2011.9559999999999</c:v>
                </c:pt>
                <c:pt idx="662">
                  <c:v>2012.0409999999999</c:v>
                </c:pt>
                <c:pt idx="663">
                  <c:v>2012.126</c:v>
                </c:pt>
                <c:pt idx="664">
                  <c:v>2012.2049999999999</c:v>
                </c:pt>
                <c:pt idx="665">
                  <c:v>2012.29</c:v>
                </c:pt>
                <c:pt idx="666">
                  <c:v>2012.3720000000001</c:v>
                </c:pt>
                <c:pt idx="667">
                  <c:v>2012.4559999999999</c:v>
                </c:pt>
                <c:pt idx="668">
                  <c:v>2012.538</c:v>
                </c:pt>
                <c:pt idx="669">
                  <c:v>2012.623</c:v>
                </c:pt>
                <c:pt idx="670">
                  <c:v>2012.7080000000001</c:v>
                </c:pt>
                <c:pt idx="671">
                  <c:v>2012.79</c:v>
                </c:pt>
                <c:pt idx="672">
                  <c:v>2012.874</c:v>
                </c:pt>
                <c:pt idx="673">
                  <c:v>2012.9559999999999</c:v>
                </c:pt>
                <c:pt idx="674">
                  <c:v>2013.0409999999999</c:v>
                </c:pt>
                <c:pt idx="675">
                  <c:v>2013.126</c:v>
                </c:pt>
                <c:pt idx="676">
                  <c:v>2013.203</c:v>
                </c:pt>
                <c:pt idx="677">
                  <c:v>2013.288</c:v>
                </c:pt>
                <c:pt idx="678">
                  <c:v>2013.37</c:v>
                </c:pt>
                <c:pt idx="679">
                  <c:v>2013.4549999999999</c:v>
                </c:pt>
                <c:pt idx="680">
                  <c:v>2013.537</c:v>
                </c:pt>
                <c:pt idx="681">
                  <c:v>2013.6220000000001</c:v>
                </c:pt>
                <c:pt idx="682">
                  <c:v>2013.7070000000001</c:v>
                </c:pt>
                <c:pt idx="683">
                  <c:v>2013.789</c:v>
                </c:pt>
                <c:pt idx="684">
                  <c:v>2013.874</c:v>
                </c:pt>
                <c:pt idx="685">
                  <c:v>2013.9559999999999</c:v>
                </c:pt>
                <c:pt idx="686">
                  <c:v>2014.0409999999999</c:v>
                </c:pt>
                <c:pt idx="687">
                  <c:v>2014.126</c:v>
                </c:pt>
                <c:pt idx="688">
                  <c:v>2014.203</c:v>
                </c:pt>
                <c:pt idx="689">
                  <c:v>2014.288</c:v>
                </c:pt>
                <c:pt idx="690">
                  <c:v>2014.37</c:v>
                </c:pt>
                <c:pt idx="691">
                  <c:v>2014.4549999999999</c:v>
                </c:pt>
                <c:pt idx="692">
                  <c:v>2014.537</c:v>
                </c:pt>
                <c:pt idx="693">
                  <c:v>2014.6220000000001</c:v>
                </c:pt>
                <c:pt idx="694">
                  <c:v>2014.7070000000001</c:v>
                </c:pt>
                <c:pt idx="695">
                  <c:v>2014.789</c:v>
                </c:pt>
                <c:pt idx="696">
                  <c:v>2014.874</c:v>
                </c:pt>
                <c:pt idx="697">
                  <c:v>2014.9559999999999</c:v>
                </c:pt>
                <c:pt idx="698">
                  <c:v>2015.0409999999999</c:v>
                </c:pt>
                <c:pt idx="699">
                  <c:v>2015.126</c:v>
                </c:pt>
                <c:pt idx="700">
                  <c:v>2015.203</c:v>
                </c:pt>
                <c:pt idx="701">
                  <c:v>2015.288</c:v>
                </c:pt>
                <c:pt idx="702">
                  <c:v>2015.37</c:v>
                </c:pt>
                <c:pt idx="703">
                  <c:v>2015.4549999999999</c:v>
                </c:pt>
                <c:pt idx="704">
                  <c:v>2015.537</c:v>
                </c:pt>
                <c:pt idx="705">
                  <c:v>2015.6220000000001</c:v>
                </c:pt>
                <c:pt idx="706">
                  <c:v>2015.7070000000001</c:v>
                </c:pt>
                <c:pt idx="707">
                  <c:v>2015.789</c:v>
                </c:pt>
                <c:pt idx="708">
                  <c:v>2015.874</c:v>
                </c:pt>
                <c:pt idx="709">
                  <c:v>2015.9559999999999</c:v>
                </c:pt>
                <c:pt idx="710">
                  <c:v>2016.0409999999999</c:v>
                </c:pt>
                <c:pt idx="711">
                  <c:v>2016.126</c:v>
                </c:pt>
                <c:pt idx="712">
                  <c:v>2016.2049999999999</c:v>
                </c:pt>
                <c:pt idx="713">
                  <c:v>2016.29</c:v>
                </c:pt>
                <c:pt idx="714">
                  <c:v>2016.3720000000001</c:v>
                </c:pt>
                <c:pt idx="715">
                  <c:v>2016.4559999999999</c:v>
                </c:pt>
                <c:pt idx="716">
                  <c:v>2016.538</c:v>
                </c:pt>
                <c:pt idx="717">
                  <c:v>2016.623</c:v>
                </c:pt>
                <c:pt idx="718">
                  <c:v>2016.7080000000001</c:v>
                </c:pt>
                <c:pt idx="719">
                  <c:v>2016.79</c:v>
                </c:pt>
                <c:pt idx="720">
                  <c:v>2016.874</c:v>
                </c:pt>
                <c:pt idx="721">
                  <c:v>2016.9559999999999</c:v>
                </c:pt>
                <c:pt idx="722">
                  <c:v>2017.0409999999999</c:v>
                </c:pt>
                <c:pt idx="723">
                  <c:v>2017.126</c:v>
                </c:pt>
                <c:pt idx="724">
                  <c:v>2017.203</c:v>
                </c:pt>
                <c:pt idx="725">
                  <c:v>2017.288</c:v>
                </c:pt>
                <c:pt idx="726">
                  <c:v>2017.37</c:v>
                </c:pt>
                <c:pt idx="727">
                  <c:v>2017.4549999999999</c:v>
                </c:pt>
                <c:pt idx="728">
                  <c:v>2017.537</c:v>
                </c:pt>
                <c:pt idx="729">
                  <c:v>2017.6220000000001</c:v>
                </c:pt>
                <c:pt idx="730">
                  <c:v>2017.7070000000001</c:v>
                </c:pt>
                <c:pt idx="731">
                  <c:v>2017.789</c:v>
                </c:pt>
                <c:pt idx="732">
                  <c:v>2017.874</c:v>
                </c:pt>
                <c:pt idx="733">
                  <c:v>2017.9559999999999</c:v>
                </c:pt>
                <c:pt idx="734">
                  <c:v>2018.0409999999999</c:v>
                </c:pt>
                <c:pt idx="735">
                  <c:v>2018.126</c:v>
                </c:pt>
                <c:pt idx="736">
                  <c:v>2018.203</c:v>
                </c:pt>
                <c:pt idx="737">
                  <c:v>2018.288</c:v>
                </c:pt>
                <c:pt idx="738">
                  <c:v>2018.37</c:v>
                </c:pt>
                <c:pt idx="739">
                  <c:v>2018.4549999999999</c:v>
                </c:pt>
                <c:pt idx="740">
                  <c:v>2018.537</c:v>
                </c:pt>
                <c:pt idx="741">
                  <c:v>2018.6220000000001</c:v>
                </c:pt>
                <c:pt idx="742">
                  <c:v>2018.7070000000001</c:v>
                </c:pt>
                <c:pt idx="743">
                  <c:v>2018.789</c:v>
                </c:pt>
                <c:pt idx="744">
                  <c:v>2018.874</c:v>
                </c:pt>
                <c:pt idx="745">
                  <c:v>2018.9559999999999</c:v>
                </c:pt>
                <c:pt idx="746">
                  <c:v>2019.0409999999999</c:v>
                </c:pt>
                <c:pt idx="747">
                  <c:v>2019.126</c:v>
                </c:pt>
                <c:pt idx="748">
                  <c:v>2019.203</c:v>
                </c:pt>
                <c:pt idx="749">
                  <c:v>2019.288</c:v>
                </c:pt>
                <c:pt idx="750">
                  <c:v>2019.37</c:v>
                </c:pt>
                <c:pt idx="751">
                  <c:v>2019.4549999999999</c:v>
                </c:pt>
                <c:pt idx="752">
                  <c:v>2019.537</c:v>
                </c:pt>
                <c:pt idx="753">
                  <c:v>2019.6220000000001</c:v>
                </c:pt>
                <c:pt idx="754">
                  <c:v>2019.7070000000001</c:v>
                </c:pt>
                <c:pt idx="755">
                  <c:v>2019.789</c:v>
                </c:pt>
                <c:pt idx="756">
                  <c:v>2019.874</c:v>
                </c:pt>
                <c:pt idx="757">
                  <c:v>2019.9559999999999</c:v>
                </c:pt>
                <c:pt idx="758">
                  <c:v>2020.0409999999999</c:v>
                </c:pt>
                <c:pt idx="759">
                  <c:v>2020.126</c:v>
                </c:pt>
                <c:pt idx="760">
                  <c:v>2020.2049999999999</c:v>
                </c:pt>
                <c:pt idx="761">
                  <c:v>2020.29</c:v>
                </c:pt>
                <c:pt idx="762">
                  <c:v>2020.3720000000001</c:v>
                </c:pt>
                <c:pt idx="763">
                  <c:v>2020.4559999999999</c:v>
                </c:pt>
                <c:pt idx="764">
                  <c:v>2020.538</c:v>
                </c:pt>
                <c:pt idx="765">
                  <c:v>2020.623</c:v>
                </c:pt>
                <c:pt idx="766">
                  <c:v>2020.7080000000001</c:v>
                </c:pt>
                <c:pt idx="767">
                  <c:v>2020.79</c:v>
                </c:pt>
              </c:numCache>
            </c:numRef>
          </c:xVal>
          <c:yVal>
            <c:numRef>
              <c:f>monthly_summary!$U$8:$U$777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76">
                  <c:v>0.1205</c:v>
                </c:pt>
                <c:pt idx="77">
                  <c:v>0.12075</c:v>
                </c:pt>
                <c:pt idx="78">
                  <c:v>0.121</c:v>
                </c:pt>
                <c:pt idx="79">
                  <c:v>0.12129999999999999</c:v>
                </c:pt>
                <c:pt idx="80">
                  <c:v>0.12164999999999999</c:v>
                </c:pt>
                <c:pt idx="81">
                  <c:v>0.12205000000000001</c:v>
                </c:pt>
                <c:pt idx="82">
                  <c:v>0.12245</c:v>
                </c:pt>
                <c:pt idx="83">
                  <c:v>0.12285</c:v>
                </c:pt>
                <c:pt idx="84">
                  <c:v>0.12329999999999999</c:v>
                </c:pt>
                <c:pt idx="85">
                  <c:v>0.12375</c:v>
                </c:pt>
                <c:pt idx="86">
                  <c:v>0.12429999999999999</c:v>
                </c:pt>
                <c:pt idx="87">
                  <c:v>0.12490000000000001</c:v>
                </c:pt>
                <c:pt idx="88">
                  <c:v>0.1255</c:v>
                </c:pt>
                <c:pt idx="89">
                  <c:v>0.12609999999999999</c:v>
                </c:pt>
                <c:pt idx="90">
                  <c:v>0.1268</c:v>
                </c:pt>
                <c:pt idx="91">
                  <c:v>0.12755</c:v>
                </c:pt>
                <c:pt idx="92">
                  <c:v>0.12835000000000002</c:v>
                </c:pt>
                <c:pt idx="93">
                  <c:v>0.12919999999999998</c:v>
                </c:pt>
                <c:pt idx="94">
                  <c:v>0.13009999999999999</c:v>
                </c:pt>
                <c:pt idx="95">
                  <c:v>0.13105</c:v>
                </c:pt>
                <c:pt idx="96">
                  <c:v>0.13200000000000001</c:v>
                </c:pt>
                <c:pt idx="97">
                  <c:v>0.13295000000000001</c:v>
                </c:pt>
                <c:pt idx="98">
                  <c:v>0.13395000000000001</c:v>
                </c:pt>
                <c:pt idx="99">
                  <c:v>0.13500000000000001</c:v>
                </c:pt>
                <c:pt idx="100">
                  <c:v>0.1361</c:v>
                </c:pt>
                <c:pt idx="101">
                  <c:v>0.13719999999999999</c:v>
                </c:pt>
                <c:pt idx="102">
                  <c:v>0.13830000000000001</c:v>
                </c:pt>
                <c:pt idx="103">
                  <c:v>0.13945000000000002</c:v>
                </c:pt>
                <c:pt idx="104">
                  <c:v>0.1406</c:v>
                </c:pt>
                <c:pt idx="105">
                  <c:v>0.14180000000000001</c:v>
                </c:pt>
                <c:pt idx="106">
                  <c:v>0.14294999999999999</c:v>
                </c:pt>
                <c:pt idx="107">
                  <c:v>0.14415</c:v>
                </c:pt>
                <c:pt idx="108">
                  <c:v>0.14535000000000001</c:v>
                </c:pt>
                <c:pt idx="109">
                  <c:v>0.14655000000000001</c:v>
                </c:pt>
                <c:pt idx="110">
                  <c:v>0.14779999999999999</c:v>
                </c:pt>
                <c:pt idx="111">
                  <c:v>0.14905000000000002</c:v>
                </c:pt>
                <c:pt idx="112">
                  <c:v>0.1502</c:v>
                </c:pt>
                <c:pt idx="113">
                  <c:v>0.15145</c:v>
                </c:pt>
                <c:pt idx="114">
                  <c:v>0.15260000000000001</c:v>
                </c:pt>
                <c:pt idx="115">
                  <c:v>0.15379999999999999</c:v>
                </c:pt>
                <c:pt idx="116">
                  <c:v>0.15495</c:v>
                </c:pt>
                <c:pt idx="117">
                  <c:v>0.15609999999999999</c:v>
                </c:pt>
                <c:pt idx="118">
                  <c:v>0.15720000000000001</c:v>
                </c:pt>
                <c:pt idx="119">
                  <c:v>0.1583</c:v>
                </c:pt>
                <c:pt idx="120">
                  <c:v>0.15934999999999999</c:v>
                </c:pt>
                <c:pt idx="121">
                  <c:v>0.16039999999999999</c:v>
                </c:pt>
                <c:pt idx="122">
                  <c:v>0.16139999999999999</c:v>
                </c:pt>
                <c:pt idx="123">
                  <c:v>0.1623</c:v>
                </c:pt>
                <c:pt idx="124">
                  <c:v>0.16325000000000001</c:v>
                </c:pt>
                <c:pt idx="125">
                  <c:v>0.1641</c:v>
                </c:pt>
                <c:pt idx="126">
                  <c:v>0.16494999999999999</c:v>
                </c:pt>
                <c:pt idx="127">
                  <c:v>0.16575000000000001</c:v>
                </c:pt>
                <c:pt idx="128">
                  <c:v>0.16650000000000001</c:v>
                </c:pt>
                <c:pt idx="129">
                  <c:v>0.16725000000000001</c:v>
                </c:pt>
                <c:pt idx="130">
                  <c:v>0.16799999999999998</c:v>
                </c:pt>
                <c:pt idx="131">
                  <c:v>0.16864999999999999</c:v>
                </c:pt>
                <c:pt idx="132">
                  <c:v>0.16935</c:v>
                </c:pt>
                <c:pt idx="133">
                  <c:v>0.16999999999999998</c:v>
                </c:pt>
                <c:pt idx="134">
                  <c:v>0.17065</c:v>
                </c:pt>
                <c:pt idx="135">
                  <c:v>0.17130000000000001</c:v>
                </c:pt>
                <c:pt idx="136">
                  <c:v>0.1719</c:v>
                </c:pt>
                <c:pt idx="137">
                  <c:v>0.17249999999999999</c:v>
                </c:pt>
                <c:pt idx="138">
                  <c:v>0.17315</c:v>
                </c:pt>
                <c:pt idx="139">
                  <c:v>0.17375000000000002</c:v>
                </c:pt>
                <c:pt idx="140">
                  <c:v>0.1744</c:v>
                </c:pt>
                <c:pt idx="141">
                  <c:v>0.17505000000000001</c:v>
                </c:pt>
                <c:pt idx="142">
                  <c:v>0.17580000000000001</c:v>
                </c:pt>
                <c:pt idx="143">
                  <c:v>0.17649999999999999</c:v>
                </c:pt>
                <c:pt idx="144">
                  <c:v>0.17720000000000002</c:v>
                </c:pt>
                <c:pt idx="145">
                  <c:v>0.1779</c:v>
                </c:pt>
                <c:pt idx="146">
                  <c:v>0.17865</c:v>
                </c:pt>
                <c:pt idx="147">
                  <c:v>0.1794</c:v>
                </c:pt>
                <c:pt idx="148">
                  <c:v>0.18004999999999999</c:v>
                </c:pt>
                <c:pt idx="149">
                  <c:v>0.18080000000000002</c:v>
                </c:pt>
                <c:pt idx="150">
                  <c:v>0.18149999999999999</c:v>
                </c:pt>
                <c:pt idx="151">
                  <c:v>0.18225</c:v>
                </c:pt>
                <c:pt idx="152">
                  <c:v>0.18295</c:v>
                </c:pt>
                <c:pt idx="153">
                  <c:v>0.18365000000000001</c:v>
                </c:pt>
                <c:pt idx="154">
                  <c:v>0.18425</c:v>
                </c:pt>
                <c:pt idx="155">
                  <c:v>0.18495</c:v>
                </c:pt>
                <c:pt idx="156">
                  <c:v>0.18559999999999999</c:v>
                </c:pt>
                <c:pt idx="157">
                  <c:v>0.18614999999999998</c:v>
                </c:pt>
                <c:pt idx="158">
                  <c:v>0.18679999999999999</c:v>
                </c:pt>
                <c:pt idx="159">
                  <c:v>0.18740000000000001</c:v>
                </c:pt>
                <c:pt idx="160">
                  <c:v>0.188</c:v>
                </c:pt>
                <c:pt idx="161">
                  <c:v>0.18859999999999999</c:v>
                </c:pt>
                <c:pt idx="162">
                  <c:v>0.18925</c:v>
                </c:pt>
                <c:pt idx="163">
                  <c:v>0.18985000000000002</c:v>
                </c:pt>
                <c:pt idx="164">
                  <c:v>0.19045000000000001</c:v>
                </c:pt>
                <c:pt idx="165">
                  <c:v>0.19105</c:v>
                </c:pt>
                <c:pt idx="166">
                  <c:v>0.19164999999999999</c:v>
                </c:pt>
                <c:pt idx="167">
                  <c:v>0.19225</c:v>
                </c:pt>
                <c:pt idx="168">
                  <c:v>0.19285000000000002</c:v>
                </c:pt>
                <c:pt idx="169">
                  <c:v>0.19340000000000002</c:v>
                </c:pt>
                <c:pt idx="170">
                  <c:v>0.19395000000000001</c:v>
                </c:pt>
                <c:pt idx="171">
                  <c:v>0.19445000000000001</c:v>
                </c:pt>
                <c:pt idx="172">
                  <c:v>0.19495000000000001</c:v>
                </c:pt>
                <c:pt idx="173">
                  <c:v>0.19540000000000002</c:v>
                </c:pt>
                <c:pt idx="174">
                  <c:v>0.19585</c:v>
                </c:pt>
                <c:pt idx="175">
                  <c:v>0.19619999999999999</c:v>
                </c:pt>
                <c:pt idx="176">
                  <c:v>0.19650000000000001</c:v>
                </c:pt>
                <c:pt idx="177">
                  <c:v>0.19685</c:v>
                </c:pt>
                <c:pt idx="178">
                  <c:v>0.19705</c:v>
                </c:pt>
                <c:pt idx="179">
                  <c:v>0.19725000000000001</c:v>
                </c:pt>
                <c:pt idx="180">
                  <c:v>0.19739999999999999</c:v>
                </c:pt>
                <c:pt idx="181">
                  <c:v>0.1976</c:v>
                </c:pt>
                <c:pt idx="182">
                  <c:v>0.19769999999999999</c:v>
                </c:pt>
                <c:pt idx="183">
                  <c:v>0.1978</c:v>
                </c:pt>
                <c:pt idx="184">
                  <c:v>0.1978</c:v>
                </c:pt>
                <c:pt idx="185">
                  <c:v>0.19789999999999999</c:v>
                </c:pt>
                <c:pt idx="186">
                  <c:v>0.19790000000000002</c:v>
                </c:pt>
                <c:pt idx="187">
                  <c:v>0.19795000000000001</c:v>
                </c:pt>
                <c:pt idx="188">
                  <c:v>0.19800000000000001</c:v>
                </c:pt>
                <c:pt idx="189">
                  <c:v>0.19805</c:v>
                </c:pt>
                <c:pt idx="190">
                  <c:v>0.1981</c:v>
                </c:pt>
                <c:pt idx="191">
                  <c:v>0.19824999999999998</c:v>
                </c:pt>
                <c:pt idx="192">
                  <c:v>0.1983</c:v>
                </c:pt>
                <c:pt idx="193">
                  <c:v>0.19845000000000002</c:v>
                </c:pt>
                <c:pt idx="194">
                  <c:v>0.1986</c:v>
                </c:pt>
                <c:pt idx="195">
                  <c:v>0.19885</c:v>
                </c:pt>
                <c:pt idx="196">
                  <c:v>0.19905</c:v>
                </c:pt>
                <c:pt idx="197">
                  <c:v>0.1993</c:v>
                </c:pt>
                <c:pt idx="198">
                  <c:v>0.19955000000000001</c:v>
                </c:pt>
                <c:pt idx="199">
                  <c:v>0.19989999999999999</c:v>
                </c:pt>
                <c:pt idx="200">
                  <c:v>0.20029999999999998</c:v>
                </c:pt>
                <c:pt idx="201">
                  <c:v>0.20069999999999999</c:v>
                </c:pt>
                <c:pt idx="202">
                  <c:v>0.20115</c:v>
                </c:pt>
                <c:pt idx="203">
                  <c:v>0.20165</c:v>
                </c:pt>
                <c:pt idx="204">
                  <c:v>0.2021</c:v>
                </c:pt>
                <c:pt idx="205">
                  <c:v>0.20265</c:v>
                </c:pt>
                <c:pt idx="206">
                  <c:v>0.20324999999999999</c:v>
                </c:pt>
                <c:pt idx="207">
                  <c:v>0.20385</c:v>
                </c:pt>
                <c:pt idx="208">
                  <c:v>0.20440000000000003</c:v>
                </c:pt>
                <c:pt idx="209">
                  <c:v>0.2051</c:v>
                </c:pt>
                <c:pt idx="210">
                  <c:v>0.20574999999999999</c:v>
                </c:pt>
                <c:pt idx="211">
                  <c:v>0.2064</c:v>
                </c:pt>
                <c:pt idx="212">
                  <c:v>0.20710000000000001</c:v>
                </c:pt>
                <c:pt idx="213">
                  <c:v>0.20785000000000001</c:v>
                </c:pt>
                <c:pt idx="214">
                  <c:v>0.20860000000000001</c:v>
                </c:pt>
                <c:pt idx="215">
                  <c:v>0.20929999999999999</c:v>
                </c:pt>
                <c:pt idx="216">
                  <c:v>0.21005000000000001</c:v>
                </c:pt>
                <c:pt idx="217">
                  <c:v>0.21085000000000001</c:v>
                </c:pt>
                <c:pt idx="218">
                  <c:v>0.21165</c:v>
                </c:pt>
                <c:pt idx="219">
                  <c:v>0.21250000000000002</c:v>
                </c:pt>
                <c:pt idx="220">
                  <c:v>0.21334999999999998</c:v>
                </c:pt>
                <c:pt idx="221">
                  <c:v>0.21425</c:v>
                </c:pt>
                <c:pt idx="222">
                  <c:v>0.2152</c:v>
                </c:pt>
                <c:pt idx="223">
                  <c:v>0.21615000000000001</c:v>
                </c:pt>
                <c:pt idx="224">
                  <c:v>0.21715000000000001</c:v>
                </c:pt>
                <c:pt idx="225">
                  <c:v>0.21820000000000001</c:v>
                </c:pt>
                <c:pt idx="226">
                  <c:v>0.21925</c:v>
                </c:pt>
                <c:pt idx="227">
                  <c:v>0.2203</c:v>
                </c:pt>
                <c:pt idx="228">
                  <c:v>0.22139999999999999</c:v>
                </c:pt>
                <c:pt idx="229">
                  <c:v>0.22255</c:v>
                </c:pt>
                <c:pt idx="230">
                  <c:v>0.22365000000000002</c:v>
                </c:pt>
                <c:pt idx="231">
                  <c:v>0.2248</c:v>
                </c:pt>
                <c:pt idx="232">
                  <c:v>0.22599999999999998</c:v>
                </c:pt>
                <c:pt idx="233">
                  <c:v>0.22725000000000001</c:v>
                </c:pt>
                <c:pt idx="234">
                  <c:v>0.22844999999999999</c:v>
                </c:pt>
                <c:pt idx="235">
                  <c:v>0.22975000000000001</c:v>
                </c:pt>
                <c:pt idx="236">
                  <c:v>0.23099999999999998</c:v>
                </c:pt>
                <c:pt idx="237">
                  <c:v>0.23230000000000001</c:v>
                </c:pt>
                <c:pt idx="238">
                  <c:v>0.2336</c:v>
                </c:pt>
                <c:pt idx="239">
                  <c:v>0.2349</c:v>
                </c:pt>
                <c:pt idx="240">
                  <c:v>0.23620000000000002</c:v>
                </c:pt>
                <c:pt idx="241">
                  <c:v>0.23744999999999999</c:v>
                </c:pt>
                <c:pt idx="242">
                  <c:v>0.23880000000000001</c:v>
                </c:pt>
                <c:pt idx="243">
                  <c:v>0.24005000000000001</c:v>
                </c:pt>
                <c:pt idx="244">
                  <c:v>0.2414</c:v>
                </c:pt>
                <c:pt idx="245">
                  <c:v>0.2427</c:v>
                </c:pt>
                <c:pt idx="246">
                  <c:v>0.24399999999999999</c:v>
                </c:pt>
                <c:pt idx="247">
                  <c:v>0.24535000000000001</c:v>
                </c:pt>
                <c:pt idx="248">
                  <c:v>0.24659999999999999</c:v>
                </c:pt>
                <c:pt idx="249">
                  <c:v>0.24790000000000001</c:v>
                </c:pt>
                <c:pt idx="250">
                  <c:v>0.24914999999999998</c:v>
                </c:pt>
                <c:pt idx="251">
                  <c:v>0.25040000000000001</c:v>
                </c:pt>
                <c:pt idx="252">
                  <c:v>0.25155</c:v>
                </c:pt>
                <c:pt idx="253">
                  <c:v>0.25264999999999999</c:v>
                </c:pt>
                <c:pt idx="254">
                  <c:v>0.25370000000000004</c:v>
                </c:pt>
                <c:pt idx="255">
                  <c:v>0.25470000000000004</c:v>
                </c:pt>
                <c:pt idx="256">
                  <c:v>0.25559999999999999</c:v>
                </c:pt>
                <c:pt idx="257">
                  <c:v>0.25655</c:v>
                </c:pt>
                <c:pt idx="258">
                  <c:v>0.25740000000000002</c:v>
                </c:pt>
                <c:pt idx="259">
                  <c:v>0.25819999999999999</c:v>
                </c:pt>
                <c:pt idx="260">
                  <c:v>0.25900000000000001</c:v>
                </c:pt>
                <c:pt idx="261">
                  <c:v>0.25974999999999998</c:v>
                </c:pt>
                <c:pt idx="262">
                  <c:v>0.26039999999999996</c:v>
                </c:pt>
                <c:pt idx="263">
                  <c:v>0.26095000000000002</c:v>
                </c:pt>
                <c:pt idx="264">
                  <c:v>0.26144999999999996</c:v>
                </c:pt>
                <c:pt idx="265">
                  <c:v>0.26190000000000002</c:v>
                </c:pt>
                <c:pt idx="266">
                  <c:v>0.26224999999999998</c:v>
                </c:pt>
                <c:pt idx="267">
                  <c:v>0.26265000000000005</c:v>
                </c:pt>
                <c:pt idx="268">
                  <c:v>0.26295000000000002</c:v>
                </c:pt>
                <c:pt idx="269">
                  <c:v>0.26315</c:v>
                </c:pt>
                <c:pt idx="270">
                  <c:v>0.26340000000000002</c:v>
                </c:pt>
                <c:pt idx="271">
                  <c:v>0.26350000000000001</c:v>
                </c:pt>
                <c:pt idx="272">
                  <c:v>0.26365</c:v>
                </c:pt>
                <c:pt idx="273">
                  <c:v>0.26370000000000005</c:v>
                </c:pt>
                <c:pt idx="274">
                  <c:v>0.26380000000000003</c:v>
                </c:pt>
                <c:pt idx="275">
                  <c:v>0.26380000000000003</c:v>
                </c:pt>
                <c:pt idx="276">
                  <c:v>0.26379999999999998</c:v>
                </c:pt>
                <c:pt idx="277">
                  <c:v>0.26374999999999998</c:v>
                </c:pt>
                <c:pt idx="278">
                  <c:v>0.26365</c:v>
                </c:pt>
                <c:pt idx="279">
                  <c:v>0.26355000000000001</c:v>
                </c:pt>
                <c:pt idx="280">
                  <c:v>0.26339999999999997</c:v>
                </c:pt>
                <c:pt idx="281">
                  <c:v>0.26329999999999998</c:v>
                </c:pt>
                <c:pt idx="282">
                  <c:v>0.26315</c:v>
                </c:pt>
                <c:pt idx="283">
                  <c:v>0.26295000000000002</c:v>
                </c:pt>
                <c:pt idx="284">
                  <c:v>0.26274999999999998</c:v>
                </c:pt>
                <c:pt idx="285">
                  <c:v>0.26250000000000001</c:v>
                </c:pt>
                <c:pt idx="286">
                  <c:v>0.26229999999999998</c:v>
                </c:pt>
                <c:pt idx="287">
                  <c:v>0.26205000000000001</c:v>
                </c:pt>
                <c:pt idx="288">
                  <c:v>0.26180000000000003</c:v>
                </c:pt>
                <c:pt idx="289">
                  <c:v>0.26154999999999995</c:v>
                </c:pt>
                <c:pt idx="290">
                  <c:v>0.26124999999999998</c:v>
                </c:pt>
                <c:pt idx="291">
                  <c:v>0.26095000000000002</c:v>
                </c:pt>
                <c:pt idx="292">
                  <c:v>0.2606</c:v>
                </c:pt>
                <c:pt idx="293">
                  <c:v>0.26029999999999998</c:v>
                </c:pt>
                <c:pt idx="294">
                  <c:v>0.26</c:v>
                </c:pt>
                <c:pt idx="295">
                  <c:v>0.25970000000000004</c:v>
                </c:pt>
                <c:pt idx="296">
                  <c:v>0.25939999999999996</c:v>
                </c:pt>
                <c:pt idx="297">
                  <c:v>0.2591</c:v>
                </c:pt>
                <c:pt idx="298">
                  <c:v>0.25890000000000002</c:v>
                </c:pt>
                <c:pt idx="299">
                  <c:v>0.2586</c:v>
                </c:pt>
                <c:pt idx="300">
                  <c:v>0.25834999999999997</c:v>
                </c:pt>
                <c:pt idx="301">
                  <c:v>0.25819999999999999</c:v>
                </c:pt>
                <c:pt idx="302">
                  <c:v>0.25795000000000001</c:v>
                </c:pt>
                <c:pt idx="303">
                  <c:v>0.25775000000000003</c:v>
                </c:pt>
                <c:pt idx="304">
                  <c:v>0.25755</c:v>
                </c:pt>
                <c:pt idx="305">
                  <c:v>0.25739999999999996</c:v>
                </c:pt>
                <c:pt idx="306">
                  <c:v>0.25729999999999997</c:v>
                </c:pt>
                <c:pt idx="307">
                  <c:v>0.25714999999999999</c:v>
                </c:pt>
                <c:pt idx="308">
                  <c:v>0.25705</c:v>
                </c:pt>
                <c:pt idx="309">
                  <c:v>0.25700000000000001</c:v>
                </c:pt>
                <c:pt idx="310">
                  <c:v>0.25695000000000001</c:v>
                </c:pt>
                <c:pt idx="311">
                  <c:v>0.25695000000000001</c:v>
                </c:pt>
                <c:pt idx="312">
                  <c:v>0.25700000000000001</c:v>
                </c:pt>
                <c:pt idx="313">
                  <c:v>0.25705</c:v>
                </c:pt>
                <c:pt idx="314">
                  <c:v>0.25714999999999999</c:v>
                </c:pt>
                <c:pt idx="315">
                  <c:v>0.25734999999999997</c:v>
                </c:pt>
                <c:pt idx="316">
                  <c:v>0.25750000000000001</c:v>
                </c:pt>
                <c:pt idx="317">
                  <c:v>0.25780000000000003</c:v>
                </c:pt>
                <c:pt idx="318">
                  <c:v>0.25805</c:v>
                </c:pt>
                <c:pt idx="319">
                  <c:v>0.25845000000000001</c:v>
                </c:pt>
                <c:pt idx="320">
                  <c:v>0.25875000000000004</c:v>
                </c:pt>
                <c:pt idx="321">
                  <c:v>0.25924999999999998</c:v>
                </c:pt>
                <c:pt idx="322">
                  <c:v>0.25970000000000004</c:v>
                </c:pt>
                <c:pt idx="323">
                  <c:v>0.26019999999999999</c:v>
                </c:pt>
                <c:pt idx="324">
                  <c:v>0.26075000000000004</c:v>
                </c:pt>
                <c:pt idx="325">
                  <c:v>0.26134999999999997</c:v>
                </c:pt>
                <c:pt idx="326">
                  <c:v>0.26205000000000001</c:v>
                </c:pt>
                <c:pt idx="327">
                  <c:v>0.26269999999999999</c:v>
                </c:pt>
                <c:pt idx="328">
                  <c:v>0.26344999999999996</c:v>
                </c:pt>
                <c:pt idx="329">
                  <c:v>0.26429999999999998</c:v>
                </c:pt>
                <c:pt idx="330">
                  <c:v>0.2651</c:v>
                </c:pt>
                <c:pt idx="331">
                  <c:v>0.26600000000000001</c:v>
                </c:pt>
                <c:pt idx="332">
                  <c:v>0.26690000000000003</c:v>
                </c:pt>
                <c:pt idx="333">
                  <c:v>0.26790000000000003</c:v>
                </c:pt>
                <c:pt idx="334">
                  <c:v>0.26879999999999998</c:v>
                </c:pt>
                <c:pt idx="335">
                  <c:v>0.26980000000000004</c:v>
                </c:pt>
                <c:pt idx="336">
                  <c:v>0.27080000000000004</c:v>
                </c:pt>
                <c:pt idx="337">
                  <c:v>0.27179999999999999</c:v>
                </c:pt>
                <c:pt idx="338">
                  <c:v>0.27280000000000004</c:v>
                </c:pt>
                <c:pt idx="339">
                  <c:v>0.27384999999999998</c:v>
                </c:pt>
                <c:pt idx="340">
                  <c:v>0.27480000000000004</c:v>
                </c:pt>
                <c:pt idx="341">
                  <c:v>0.27579999999999999</c:v>
                </c:pt>
                <c:pt idx="342">
                  <c:v>0.2767</c:v>
                </c:pt>
                <c:pt idx="343">
                  <c:v>0.27764999999999995</c:v>
                </c:pt>
                <c:pt idx="344">
                  <c:v>0.27855000000000002</c:v>
                </c:pt>
                <c:pt idx="345">
                  <c:v>0.27944999999999998</c:v>
                </c:pt>
                <c:pt idx="346">
                  <c:v>0.2802</c:v>
                </c:pt>
                <c:pt idx="347">
                  <c:v>0.28100000000000003</c:v>
                </c:pt>
                <c:pt idx="348">
                  <c:v>0.28175</c:v>
                </c:pt>
                <c:pt idx="349">
                  <c:v>0.28244999999999998</c:v>
                </c:pt>
                <c:pt idx="350">
                  <c:v>0.28315000000000001</c:v>
                </c:pt>
                <c:pt idx="351">
                  <c:v>0.2838</c:v>
                </c:pt>
                <c:pt idx="352">
                  <c:v>0.28439999999999999</c:v>
                </c:pt>
                <c:pt idx="353">
                  <c:v>0.28494999999999998</c:v>
                </c:pt>
                <c:pt idx="354">
                  <c:v>0.28549999999999998</c:v>
                </c:pt>
                <c:pt idx="355">
                  <c:v>0.28600000000000003</c:v>
                </c:pt>
                <c:pt idx="356">
                  <c:v>0.28639999999999999</c:v>
                </c:pt>
                <c:pt idx="357">
                  <c:v>0.2868</c:v>
                </c:pt>
                <c:pt idx="358">
                  <c:v>0.28715000000000002</c:v>
                </c:pt>
                <c:pt idx="359">
                  <c:v>0.28744999999999998</c:v>
                </c:pt>
                <c:pt idx="360">
                  <c:v>0.28765000000000002</c:v>
                </c:pt>
                <c:pt idx="361">
                  <c:v>0.2878</c:v>
                </c:pt>
                <c:pt idx="362">
                  <c:v>0.28794999999999998</c:v>
                </c:pt>
                <c:pt idx="363">
                  <c:v>0.28805000000000003</c:v>
                </c:pt>
                <c:pt idx="364">
                  <c:v>0.28805000000000003</c:v>
                </c:pt>
                <c:pt idx="365">
                  <c:v>0.28800000000000003</c:v>
                </c:pt>
                <c:pt idx="366">
                  <c:v>0.28784999999999999</c:v>
                </c:pt>
                <c:pt idx="367">
                  <c:v>0.28764999999999996</c:v>
                </c:pt>
                <c:pt idx="368">
                  <c:v>0.28744999999999998</c:v>
                </c:pt>
                <c:pt idx="369">
                  <c:v>0.28715000000000002</c:v>
                </c:pt>
                <c:pt idx="370">
                  <c:v>0.28675</c:v>
                </c:pt>
                <c:pt idx="371">
                  <c:v>0.2863</c:v>
                </c:pt>
                <c:pt idx="372">
                  <c:v>0.28584999999999999</c:v>
                </c:pt>
                <c:pt idx="373">
                  <c:v>0.2853</c:v>
                </c:pt>
                <c:pt idx="374">
                  <c:v>0.28470000000000001</c:v>
                </c:pt>
                <c:pt idx="375">
                  <c:v>0.28405000000000002</c:v>
                </c:pt>
                <c:pt idx="376">
                  <c:v>0.2833</c:v>
                </c:pt>
                <c:pt idx="377">
                  <c:v>0.28249999999999997</c:v>
                </c:pt>
                <c:pt idx="378">
                  <c:v>0.28165000000000001</c:v>
                </c:pt>
                <c:pt idx="379">
                  <c:v>0.28075</c:v>
                </c:pt>
                <c:pt idx="380">
                  <c:v>0.2797</c:v>
                </c:pt>
                <c:pt idx="381">
                  <c:v>0.27855000000000002</c:v>
                </c:pt>
                <c:pt idx="382">
                  <c:v>0.27729999999999999</c:v>
                </c:pt>
                <c:pt idx="383">
                  <c:v>0.27600000000000002</c:v>
                </c:pt>
                <c:pt idx="384">
                  <c:v>0.27460000000000001</c:v>
                </c:pt>
                <c:pt idx="385">
                  <c:v>0.27310000000000001</c:v>
                </c:pt>
                <c:pt idx="386">
                  <c:v>0.27155000000000001</c:v>
                </c:pt>
                <c:pt idx="387">
                  <c:v>0.26990000000000003</c:v>
                </c:pt>
                <c:pt idx="388">
                  <c:v>0.26824999999999999</c:v>
                </c:pt>
                <c:pt idx="389">
                  <c:v>0.26650000000000001</c:v>
                </c:pt>
                <c:pt idx="390">
                  <c:v>0.26475000000000004</c:v>
                </c:pt>
                <c:pt idx="391">
                  <c:v>0.26290000000000002</c:v>
                </c:pt>
                <c:pt idx="392">
                  <c:v>0.26100000000000001</c:v>
                </c:pt>
                <c:pt idx="393">
                  <c:v>0.2591</c:v>
                </c:pt>
                <c:pt idx="394">
                  <c:v>0.25719999999999998</c:v>
                </c:pt>
                <c:pt idx="395">
                  <c:v>0.25524999999999998</c:v>
                </c:pt>
                <c:pt idx="396">
                  <c:v>0.25329999999999997</c:v>
                </c:pt>
                <c:pt idx="397">
                  <c:v>0.25139999999999996</c:v>
                </c:pt>
                <c:pt idx="398">
                  <c:v>0.24954999999999999</c:v>
                </c:pt>
                <c:pt idx="399">
                  <c:v>0.24764999999999998</c:v>
                </c:pt>
                <c:pt idx="400">
                  <c:v>0.24585000000000001</c:v>
                </c:pt>
                <c:pt idx="401">
                  <c:v>0.24404999999999999</c:v>
                </c:pt>
                <c:pt idx="402">
                  <c:v>0.24235000000000001</c:v>
                </c:pt>
                <c:pt idx="403">
                  <c:v>0.24065</c:v>
                </c:pt>
                <c:pt idx="404">
                  <c:v>0.23899999999999999</c:v>
                </c:pt>
                <c:pt idx="405">
                  <c:v>0.2374</c:v>
                </c:pt>
                <c:pt idx="406">
                  <c:v>0.23585</c:v>
                </c:pt>
                <c:pt idx="407">
                  <c:v>0.2344</c:v>
                </c:pt>
                <c:pt idx="408">
                  <c:v>0.23299999999999998</c:v>
                </c:pt>
                <c:pt idx="409">
                  <c:v>0.23169999999999999</c:v>
                </c:pt>
                <c:pt idx="410">
                  <c:v>0.23049999999999998</c:v>
                </c:pt>
                <c:pt idx="411">
                  <c:v>0.22939999999999999</c:v>
                </c:pt>
                <c:pt idx="412">
                  <c:v>0.22844999999999999</c:v>
                </c:pt>
                <c:pt idx="413">
                  <c:v>0.22755</c:v>
                </c:pt>
                <c:pt idx="414">
                  <c:v>0.2268</c:v>
                </c:pt>
                <c:pt idx="415">
                  <c:v>0.2261</c:v>
                </c:pt>
                <c:pt idx="416">
                  <c:v>0.22554999999999997</c:v>
                </c:pt>
                <c:pt idx="417">
                  <c:v>0.22510000000000002</c:v>
                </c:pt>
                <c:pt idx="418">
                  <c:v>0.22470000000000001</c:v>
                </c:pt>
                <c:pt idx="419">
                  <c:v>0.22439999999999999</c:v>
                </c:pt>
                <c:pt idx="420">
                  <c:v>0.22420000000000001</c:v>
                </c:pt>
                <c:pt idx="421">
                  <c:v>0.22420000000000001</c:v>
                </c:pt>
                <c:pt idx="422">
                  <c:v>0.22420000000000001</c:v>
                </c:pt>
                <c:pt idx="423">
                  <c:v>0.22434999999999999</c:v>
                </c:pt>
                <c:pt idx="424">
                  <c:v>0.22460000000000002</c:v>
                </c:pt>
                <c:pt idx="425">
                  <c:v>0.22494999999999998</c:v>
                </c:pt>
                <c:pt idx="426">
                  <c:v>0.22534999999999999</c:v>
                </c:pt>
                <c:pt idx="427">
                  <c:v>0.22589999999999999</c:v>
                </c:pt>
                <c:pt idx="428">
                  <c:v>0.22650000000000001</c:v>
                </c:pt>
                <c:pt idx="429">
                  <c:v>0.22714999999999999</c:v>
                </c:pt>
                <c:pt idx="430">
                  <c:v>0.22789999999999999</c:v>
                </c:pt>
                <c:pt idx="431">
                  <c:v>0.22870000000000001</c:v>
                </c:pt>
                <c:pt idx="432">
                  <c:v>0.2296</c:v>
                </c:pt>
                <c:pt idx="433">
                  <c:v>0.23055</c:v>
                </c:pt>
                <c:pt idx="434">
                  <c:v>0.2316</c:v>
                </c:pt>
                <c:pt idx="435">
                  <c:v>0.23270000000000002</c:v>
                </c:pt>
                <c:pt idx="436">
                  <c:v>0.2339</c:v>
                </c:pt>
                <c:pt idx="437">
                  <c:v>0.23509999999999998</c:v>
                </c:pt>
                <c:pt idx="438">
                  <c:v>0.23649999999999999</c:v>
                </c:pt>
                <c:pt idx="439">
                  <c:v>0.2379</c:v>
                </c:pt>
                <c:pt idx="440">
                  <c:v>0.23935000000000001</c:v>
                </c:pt>
                <c:pt idx="441">
                  <c:v>0.24095</c:v>
                </c:pt>
                <c:pt idx="442">
                  <c:v>0.24265</c:v>
                </c:pt>
                <c:pt idx="443">
                  <c:v>0.24435000000000001</c:v>
                </c:pt>
                <c:pt idx="444">
                  <c:v>0.24609999999999999</c:v>
                </c:pt>
                <c:pt idx="445">
                  <c:v>0.248</c:v>
                </c:pt>
                <c:pt idx="446">
                  <c:v>0.24995000000000001</c:v>
                </c:pt>
                <c:pt idx="447">
                  <c:v>0.25190000000000001</c:v>
                </c:pt>
                <c:pt idx="448">
                  <c:v>0.25395000000000001</c:v>
                </c:pt>
                <c:pt idx="449">
                  <c:v>0.25609999999999999</c:v>
                </c:pt>
                <c:pt idx="450">
                  <c:v>0.25814999999999999</c:v>
                </c:pt>
                <c:pt idx="451">
                  <c:v>0.26035000000000003</c:v>
                </c:pt>
                <c:pt idx="452">
                  <c:v>0.26244999999999996</c:v>
                </c:pt>
                <c:pt idx="453">
                  <c:v>0.26465</c:v>
                </c:pt>
                <c:pt idx="454">
                  <c:v>0.26680000000000004</c:v>
                </c:pt>
                <c:pt idx="455">
                  <c:v>0.26895000000000002</c:v>
                </c:pt>
                <c:pt idx="456">
                  <c:v>0.27110000000000001</c:v>
                </c:pt>
                <c:pt idx="457">
                  <c:v>0.27329999999999999</c:v>
                </c:pt>
                <c:pt idx="458">
                  <c:v>0.27549999999999997</c:v>
                </c:pt>
                <c:pt idx="459">
                  <c:v>0.27765000000000001</c:v>
                </c:pt>
                <c:pt idx="460">
                  <c:v>0.27984999999999999</c:v>
                </c:pt>
                <c:pt idx="461">
                  <c:v>0.28194999999999998</c:v>
                </c:pt>
                <c:pt idx="462">
                  <c:v>0.28400000000000003</c:v>
                </c:pt>
                <c:pt idx="463">
                  <c:v>0.28610000000000002</c:v>
                </c:pt>
                <c:pt idx="464">
                  <c:v>0.28805000000000003</c:v>
                </c:pt>
                <c:pt idx="465">
                  <c:v>0.29005000000000003</c:v>
                </c:pt>
                <c:pt idx="466">
                  <c:v>0.29189999999999999</c:v>
                </c:pt>
                <c:pt idx="467">
                  <c:v>0.29375000000000001</c:v>
                </c:pt>
                <c:pt idx="468">
                  <c:v>0.29549999999999998</c:v>
                </c:pt>
                <c:pt idx="469">
                  <c:v>0.29725000000000001</c:v>
                </c:pt>
                <c:pt idx="470">
                  <c:v>0.2989</c:v>
                </c:pt>
                <c:pt idx="471">
                  <c:v>0.30044999999999999</c:v>
                </c:pt>
                <c:pt idx="472">
                  <c:v>0.3019</c:v>
                </c:pt>
                <c:pt idx="473">
                  <c:v>0.30325000000000002</c:v>
                </c:pt>
                <c:pt idx="474">
                  <c:v>0.30449999999999999</c:v>
                </c:pt>
                <c:pt idx="475">
                  <c:v>0.30564999999999998</c:v>
                </c:pt>
                <c:pt idx="476">
                  <c:v>0.30669999999999997</c:v>
                </c:pt>
                <c:pt idx="477">
                  <c:v>0.30759999999999998</c:v>
                </c:pt>
                <c:pt idx="478">
                  <c:v>0.30845</c:v>
                </c:pt>
                <c:pt idx="479">
                  <c:v>0.30920000000000003</c:v>
                </c:pt>
                <c:pt idx="480">
                  <c:v>0.30984999999999996</c:v>
                </c:pt>
                <c:pt idx="481">
                  <c:v>0.31045</c:v>
                </c:pt>
                <c:pt idx="482">
                  <c:v>0.311</c:v>
                </c:pt>
                <c:pt idx="483">
                  <c:v>0.31145</c:v>
                </c:pt>
                <c:pt idx="484">
                  <c:v>0.31180000000000002</c:v>
                </c:pt>
                <c:pt idx="485">
                  <c:v>0.31210000000000004</c:v>
                </c:pt>
                <c:pt idx="486">
                  <c:v>0.31235000000000002</c:v>
                </c:pt>
                <c:pt idx="487">
                  <c:v>0.31254999999999999</c:v>
                </c:pt>
                <c:pt idx="488">
                  <c:v>0.31264999999999998</c:v>
                </c:pt>
                <c:pt idx="489">
                  <c:v>0.31269999999999998</c:v>
                </c:pt>
                <c:pt idx="490">
                  <c:v>0.31269999999999998</c:v>
                </c:pt>
                <c:pt idx="491">
                  <c:v>0.31269999999999998</c:v>
                </c:pt>
                <c:pt idx="492">
                  <c:v>0.31264999999999998</c:v>
                </c:pt>
                <c:pt idx="493">
                  <c:v>0.31259999999999999</c:v>
                </c:pt>
                <c:pt idx="494">
                  <c:v>0.3125</c:v>
                </c:pt>
                <c:pt idx="495">
                  <c:v>0.31245000000000001</c:v>
                </c:pt>
                <c:pt idx="496">
                  <c:v>0.31235000000000002</c:v>
                </c:pt>
                <c:pt idx="497">
                  <c:v>0.31225000000000003</c:v>
                </c:pt>
                <c:pt idx="498">
                  <c:v>0.31220000000000003</c:v>
                </c:pt>
                <c:pt idx="499">
                  <c:v>0.31214999999999998</c:v>
                </c:pt>
                <c:pt idx="500">
                  <c:v>0.31210000000000004</c:v>
                </c:pt>
                <c:pt idx="501">
                  <c:v>0.31214999999999998</c:v>
                </c:pt>
                <c:pt idx="502">
                  <c:v>0.31215000000000004</c:v>
                </c:pt>
                <c:pt idx="503">
                  <c:v>0.31220000000000003</c:v>
                </c:pt>
                <c:pt idx="504">
                  <c:v>0.31230000000000002</c:v>
                </c:pt>
                <c:pt idx="505">
                  <c:v>0.31245000000000001</c:v>
                </c:pt>
                <c:pt idx="506">
                  <c:v>0.31264999999999998</c:v>
                </c:pt>
                <c:pt idx="507">
                  <c:v>0.31279999999999997</c:v>
                </c:pt>
                <c:pt idx="508">
                  <c:v>0.31305000000000005</c:v>
                </c:pt>
                <c:pt idx="509">
                  <c:v>0.31330000000000002</c:v>
                </c:pt>
                <c:pt idx="510">
                  <c:v>0.31359999999999999</c:v>
                </c:pt>
                <c:pt idx="511">
                  <c:v>0.31395000000000001</c:v>
                </c:pt>
                <c:pt idx="512">
                  <c:v>0.31430000000000002</c:v>
                </c:pt>
                <c:pt idx="513">
                  <c:v>0.31464999999999999</c:v>
                </c:pt>
                <c:pt idx="514">
                  <c:v>0.31505</c:v>
                </c:pt>
                <c:pt idx="515">
                  <c:v>0.31545000000000001</c:v>
                </c:pt>
                <c:pt idx="516">
                  <c:v>0.31595000000000001</c:v>
                </c:pt>
                <c:pt idx="517">
                  <c:v>0.31640000000000001</c:v>
                </c:pt>
                <c:pt idx="518">
                  <c:v>0.31684999999999997</c:v>
                </c:pt>
                <c:pt idx="519">
                  <c:v>0.31730000000000003</c:v>
                </c:pt>
                <c:pt idx="520">
                  <c:v>0.31779999999999997</c:v>
                </c:pt>
                <c:pt idx="521">
                  <c:v>0.31830000000000003</c:v>
                </c:pt>
                <c:pt idx="522">
                  <c:v>0.31889999999999996</c:v>
                </c:pt>
                <c:pt idx="523">
                  <c:v>0.31940000000000002</c:v>
                </c:pt>
                <c:pt idx="524">
                  <c:v>0.31999999999999995</c:v>
                </c:pt>
                <c:pt idx="525">
                  <c:v>0.32064999999999999</c:v>
                </c:pt>
                <c:pt idx="526">
                  <c:v>0.32124999999999998</c:v>
                </c:pt>
                <c:pt idx="527">
                  <c:v>0.32189999999999996</c:v>
                </c:pt>
                <c:pt idx="528">
                  <c:v>0.32264999999999999</c:v>
                </c:pt>
                <c:pt idx="529">
                  <c:v>0.32335000000000003</c:v>
                </c:pt>
                <c:pt idx="530">
                  <c:v>0.3241</c:v>
                </c:pt>
                <c:pt idx="531">
                  <c:v>0.32484999999999997</c:v>
                </c:pt>
                <c:pt idx="532">
                  <c:v>0.3256</c:v>
                </c:pt>
                <c:pt idx="533">
                  <c:v>0.32640000000000002</c:v>
                </c:pt>
                <c:pt idx="534">
                  <c:v>0.32719999999999999</c:v>
                </c:pt>
                <c:pt idx="535">
                  <c:v>0.32799999999999996</c:v>
                </c:pt>
                <c:pt idx="536">
                  <c:v>0.32884999999999998</c:v>
                </c:pt>
                <c:pt idx="537">
                  <c:v>0.3296</c:v>
                </c:pt>
                <c:pt idx="538">
                  <c:v>0.33045000000000002</c:v>
                </c:pt>
                <c:pt idx="539">
                  <c:v>0.33125000000000004</c:v>
                </c:pt>
                <c:pt idx="540">
                  <c:v>0.33210000000000001</c:v>
                </c:pt>
                <c:pt idx="541">
                  <c:v>0.33299999999999996</c:v>
                </c:pt>
                <c:pt idx="542">
                  <c:v>0.33379999999999999</c:v>
                </c:pt>
                <c:pt idx="543">
                  <c:v>0.3347</c:v>
                </c:pt>
                <c:pt idx="544">
                  <c:v>0.33560000000000001</c:v>
                </c:pt>
                <c:pt idx="545">
                  <c:v>0.33650000000000002</c:v>
                </c:pt>
                <c:pt idx="546">
                  <c:v>0.33740000000000003</c:v>
                </c:pt>
                <c:pt idx="547">
                  <c:v>0.33830000000000005</c:v>
                </c:pt>
                <c:pt idx="548">
                  <c:v>0.33929999999999999</c:v>
                </c:pt>
                <c:pt idx="549">
                  <c:v>0.34025</c:v>
                </c:pt>
                <c:pt idx="550">
                  <c:v>0.34125</c:v>
                </c:pt>
                <c:pt idx="551">
                  <c:v>0.34229999999999999</c:v>
                </c:pt>
                <c:pt idx="552">
                  <c:v>0.34334999999999999</c:v>
                </c:pt>
                <c:pt idx="553">
                  <c:v>0.34445000000000003</c:v>
                </c:pt>
                <c:pt idx="554">
                  <c:v>0.34555000000000002</c:v>
                </c:pt>
                <c:pt idx="555">
                  <c:v>0.34665000000000001</c:v>
                </c:pt>
                <c:pt idx="556">
                  <c:v>0.34765000000000001</c:v>
                </c:pt>
                <c:pt idx="557">
                  <c:v>0.34870000000000001</c:v>
                </c:pt>
                <c:pt idx="558">
                  <c:v>0.34970000000000001</c:v>
                </c:pt>
                <c:pt idx="559">
                  <c:v>0.35070000000000001</c:v>
                </c:pt>
                <c:pt idx="560">
                  <c:v>0.35160000000000002</c:v>
                </c:pt>
                <c:pt idx="561">
                  <c:v>0.35245000000000004</c:v>
                </c:pt>
                <c:pt idx="562">
                  <c:v>0.35325000000000001</c:v>
                </c:pt>
                <c:pt idx="563">
                  <c:v>0.35394999999999999</c:v>
                </c:pt>
                <c:pt idx="564">
                  <c:v>0.35460000000000003</c:v>
                </c:pt>
                <c:pt idx="565">
                  <c:v>0.35514999999999997</c:v>
                </c:pt>
                <c:pt idx="566">
                  <c:v>0.35570000000000002</c:v>
                </c:pt>
                <c:pt idx="567">
                  <c:v>0.35609999999999997</c:v>
                </c:pt>
                <c:pt idx="568">
                  <c:v>0.35644999999999999</c:v>
                </c:pt>
                <c:pt idx="569">
                  <c:v>0.35670000000000002</c:v>
                </c:pt>
                <c:pt idx="570">
                  <c:v>0.35685</c:v>
                </c:pt>
                <c:pt idx="571">
                  <c:v>0.3569</c:v>
                </c:pt>
                <c:pt idx="572">
                  <c:v>0.35694999999999999</c:v>
                </c:pt>
                <c:pt idx="573">
                  <c:v>0.35680000000000001</c:v>
                </c:pt>
                <c:pt idx="574">
                  <c:v>0.35670000000000002</c:v>
                </c:pt>
                <c:pt idx="575">
                  <c:v>0.35655000000000003</c:v>
                </c:pt>
                <c:pt idx="576">
                  <c:v>0.35630000000000001</c:v>
                </c:pt>
                <c:pt idx="577">
                  <c:v>0.35604999999999998</c:v>
                </c:pt>
                <c:pt idx="578">
                  <c:v>0.35570000000000002</c:v>
                </c:pt>
                <c:pt idx="579">
                  <c:v>0.3553</c:v>
                </c:pt>
                <c:pt idx="580">
                  <c:v>0.35485</c:v>
                </c:pt>
                <c:pt idx="581">
                  <c:v>0.35439999999999999</c:v>
                </c:pt>
                <c:pt idx="582">
                  <c:v>0.35389999999999999</c:v>
                </c:pt>
                <c:pt idx="583">
                  <c:v>0.35340000000000005</c:v>
                </c:pt>
                <c:pt idx="584">
                  <c:v>0.35285</c:v>
                </c:pt>
                <c:pt idx="585">
                  <c:v>0.35235</c:v>
                </c:pt>
                <c:pt idx="586">
                  <c:v>0.3518</c:v>
                </c:pt>
                <c:pt idx="587">
                  <c:v>0.35124999999999995</c:v>
                </c:pt>
                <c:pt idx="588">
                  <c:v>0.35075000000000001</c:v>
                </c:pt>
                <c:pt idx="589">
                  <c:v>0.35020000000000001</c:v>
                </c:pt>
                <c:pt idx="590">
                  <c:v>0.34970000000000001</c:v>
                </c:pt>
                <c:pt idx="591">
                  <c:v>0.34919999999999995</c:v>
                </c:pt>
                <c:pt idx="592">
                  <c:v>0.34865000000000002</c:v>
                </c:pt>
                <c:pt idx="593">
                  <c:v>0.34815000000000002</c:v>
                </c:pt>
                <c:pt idx="594">
                  <c:v>0.34765000000000001</c:v>
                </c:pt>
                <c:pt idx="595">
                  <c:v>0.34714999999999996</c:v>
                </c:pt>
                <c:pt idx="596">
                  <c:v>0.34670000000000001</c:v>
                </c:pt>
                <c:pt idx="597">
                  <c:v>0.34620000000000001</c:v>
                </c:pt>
                <c:pt idx="598">
                  <c:v>0.3458</c:v>
                </c:pt>
                <c:pt idx="599">
                  <c:v>0.34545000000000003</c:v>
                </c:pt>
                <c:pt idx="600">
                  <c:v>0.34504999999999997</c:v>
                </c:pt>
                <c:pt idx="601">
                  <c:v>0.34470000000000001</c:v>
                </c:pt>
                <c:pt idx="602">
                  <c:v>0.34439999999999998</c:v>
                </c:pt>
                <c:pt idx="603">
                  <c:v>0.34409999999999996</c:v>
                </c:pt>
                <c:pt idx="604">
                  <c:v>0.34379999999999999</c:v>
                </c:pt>
                <c:pt idx="605">
                  <c:v>0.34355000000000002</c:v>
                </c:pt>
                <c:pt idx="606">
                  <c:v>0.34334999999999999</c:v>
                </c:pt>
                <c:pt idx="607">
                  <c:v>0.34314999999999996</c:v>
                </c:pt>
                <c:pt idx="608">
                  <c:v>0.34299999999999997</c:v>
                </c:pt>
                <c:pt idx="609">
                  <c:v>0.34289999999999998</c:v>
                </c:pt>
                <c:pt idx="610">
                  <c:v>0.34279999999999999</c:v>
                </c:pt>
                <c:pt idx="611">
                  <c:v>0.3427</c:v>
                </c:pt>
                <c:pt idx="612">
                  <c:v>0.3427</c:v>
                </c:pt>
                <c:pt idx="613">
                  <c:v>0.34275</c:v>
                </c:pt>
                <c:pt idx="614">
                  <c:v>0.34279999999999999</c:v>
                </c:pt>
                <c:pt idx="615">
                  <c:v>0.34294999999999998</c:v>
                </c:pt>
                <c:pt idx="616">
                  <c:v>0.34310000000000002</c:v>
                </c:pt>
                <c:pt idx="617">
                  <c:v>0.34329999999999999</c:v>
                </c:pt>
                <c:pt idx="618">
                  <c:v>0.34360000000000002</c:v>
                </c:pt>
                <c:pt idx="619">
                  <c:v>0.34384999999999999</c:v>
                </c:pt>
                <c:pt idx="620">
                  <c:v>0.34425</c:v>
                </c:pt>
                <c:pt idx="621">
                  <c:v>0.34470000000000001</c:v>
                </c:pt>
                <c:pt idx="622">
                  <c:v>0.34514999999999996</c:v>
                </c:pt>
                <c:pt idx="623">
                  <c:v>0.34565000000000001</c:v>
                </c:pt>
                <c:pt idx="624">
                  <c:v>0.34619999999999995</c:v>
                </c:pt>
                <c:pt idx="625">
                  <c:v>0.3468</c:v>
                </c:pt>
                <c:pt idx="626">
                  <c:v>0.34750000000000003</c:v>
                </c:pt>
                <c:pt idx="627">
                  <c:v>0.34819999999999995</c:v>
                </c:pt>
                <c:pt idx="628">
                  <c:v>0.34894999999999998</c:v>
                </c:pt>
                <c:pt idx="629">
                  <c:v>0.3498</c:v>
                </c:pt>
                <c:pt idx="630">
                  <c:v>0.35065000000000002</c:v>
                </c:pt>
                <c:pt idx="631">
                  <c:v>0.35150000000000003</c:v>
                </c:pt>
                <c:pt idx="632">
                  <c:v>0.35240000000000005</c:v>
                </c:pt>
                <c:pt idx="633">
                  <c:v>0.35335</c:v>
                </c:pt>
                <c:pt idx="634">
                  <c:v>0.35435</c:v>
                </c:pt>
                <c:pt idx="635">
                  <c:v>0.35535000000000005</c:v>
                </c:pt>
                <c:pt idx="636">
                  <c:v>0.35644999999999999</c:v>
                </c:pt>
                <c:pt idx="637">
                  <c:v>0.35755000000000003</c:v>
                </c:pt>
                <c:pt idx="638">
                  <c:v>0.35870000000000002</c:v>
                </c:pt>
                <c:pt idx="639">
                  <c:v>0.35985</c:v>
                </c:pt>
                <c:pt idx="640">
                  <c:v>0.36109999999999998</c:v>
                </c:pt>
                <c:pt idx="641">
                  <c:v>0.36235000000000001</c:v>
                </c:pt>
                <c:pt idx="642">
                  <c:v>0.36365000000000003</c:v>
                </c:pt>
                <c:pt idx="643">
                  <c:v>0.3649</c:v>
                </c:pt>
                <c:pt idx="644">
                  <c:v>0.36620000000000003</c:v>
                </c:pt>
                <c:pt idx="645">
                  <c:v>0.36755000000000004</c:v>
                </c:pt>
                <c:pt idx="646">
                  <c:v>0.36885000000000001</c:v>
                </c:pt>
                <c:pt idx="647">
                  <c:v>0.37014999999999998</c:v>
                </c:pt>
                <c:pt idx="648">
                  <c:v>0.37154999999999999</c:v>
                </c:pt>
                <c:pt idx="649">
                  <c:v>0.37290000000000001</c:v>
                </c:pt>
                <c:pt idx="650">
                  <c:v>0.37429999999999997</c:v>
                </c:pt>
                <c:pt idx="651">
                  <c:v>0.37575000000000003</c:v>
                </c:pt>
                <c:pt idx="652">
                  <c:v>0.37719999999999998</c:v>
                </c:pt>
                <c:pt idx="653">
                  <c:v>0.37869999999999998</c:v>
                </c:pt>
                <c:pt idx="654">
                  <c:v>0.38029999999999997</c:v>
                </c:pt>
                <c:pt idx="655">
                  <c:v>0.38185000000000002</c:v>
                </c:pt>
                <c:pt idx="656">
                  <c:v>0.38349999999999995</c:v>
                </c:pt>
                <c:pt idx="657">
                  <c:v>0.3851</c:v>
                </c:pt>
                <c:pt idx="658">
                  <c:v>0.38675000000000004</c:v>
                </c:pt>
                <c:pt idx="659">
                  <c:v>0.38844999999999996</c:v>
                </c:pt>
                <c:pt idx="660">
                  <c:v>0.39019999999999999</c:v>
                </c:pt>
                <c:pt idx="661">
                  <c:v>0.39195000000000002</c:v>
                </c:pt>
                <c:pt idx="662">
                  <c:v>0.39374999999999999</c:v>
                </c:pt>
                <c:pt idx="663">
                  <c:v>0.39550000000000002</c:v>
                </c:pt>
                <c:pt idx="664">
                  <c:v>0.39729999999999999</c:v>
                </c:pt>
                <c:pt idx="665">
                  <c:v>0.39910000000000001</c:v>
                </c:pt>
                <c:pt idx="666">
                  <c:v>0.40085000000000004</c:v>
                </c:pt>
                <c:pt idx="667">
                  <c:v>0.40265000000000001</c:v>
                </c:pt>
                <c:pt idx="668">
                  <c:v>0.40439999999999998</c:v>
                </c:pt>
                <c:pt idx="669">
                  <c:v>0.40610000000000002</c:v>
                </c:pt>
                <c:pt idx="670">
                  <c:v>0.4078</c:v>
                </c:pt>
                <c:pt idx="671">
                  <c:v>0.40949999999999998</c:v>
                </c:pt>
                <c:pt idx="672">
                  <c:v>0.41115000000000002</c:v>
                </c:pt>
                <c:pt idx="673">
                  <c:v>0.41275000000000001</c:v>
                </c:pt>
                <c:pt idx="674">
                  <c:v>0.41435</c:v>
                </c:pt>
                <c:pt idx="675">
                  <c:v>0.41589999999999999</c:v>
                </c:pt>
                <c:pt idx="676">
                  <c:v>0.41735</c:v>
                </c:pt>
                <c:pt idx="677">
                  <c:v>0.41874999999999996</c:v>
                </c:pt>
                <c:pt idx="678">
                  <c:v>0.42020000000000002</c:v>
                </c:pt>
                <c:pt idx="679">
                  <c:v>0.42154999999999998</c:v>
                </c:pt>
                <c:pt idx="680">
                  <c:v>0.42285</c:v>
                </c:pt>
                <c:pt idx="681">
                  <c:v>0.42404999999999998</c:v>
                </c:pt>
                <c:pt idx="682">
                  <c:v>0.42530000000000001</c:v>
                </c:pt>
                <c:pt idx="683">
                  <c:v>0.42645</c:v>
                </c:pt>
                <c:pt idx="684">
                  <c:v>0.42759999999999998</c:v>
                </c:pt>
                <c:pt idx="685">
                  <c:v>0.42864999999999998</c:v>
                </c:pt>
                <c:pt idx="686">
                  <c:v>0.42969999999999997</c:v>
                </c:pt>
                <c:pt idx="687">
                  <c:v>0.43069999999999997</c:v>
                </c:pt>
                <c:pt idx="688">
                  <c:v>0.43169999999999997</c:v>
                </c:pt>
                <c:pt idx="689">
                  <c:v>0.43259999999999998</c:v>
                </c:pt>
                <c:pt idx="690">
                  <c:v>0.4335</c:v>
                </c:pt>
                <c:pt idx="691">
                  <c:v>0.43435000000000001</c:v>
                </c:pt>
                <c:pt idx="692">
                  <c:v>0.43514999999999998</c:v>
                </c:pt>
                <c:pt idx="693">
                  <c:v>0.43590000000000001</c:v>
                </c:pt>
                <c:pt idx="694">
                  <c:v>0.43664999999999998</c:v>
                </c:pt>
                <c:pt idx="695">
                  <c:v>0.43740000000000001</c:v>
                </c:pt>
                <c:pt idx="696">
                  <c:v>0.43804999999999999</c:v>
                </c:pt>
                <c:pt idx="697">
                  <c:v>0.43874999999999997</c:v>
                </c:pt>
                <c:pt idx="698">
                  <c:v>0.43940000000000001</c:v>
                </c:pt>
                <c:pt idx="699">
                  <c:v>0.44</c:v>
                </c:pt>
                <c:pt idx="700">
                  <c:v>0.44059999999999999</c:v>
                </c:pt>
                <c:pt idx="701">
                  <c:v>0.44109999999999999</c:v>
                </c:pt>
                <c:pt idx="702">
                  <c:v>0.44159999999999999</c:v>
                </c:pt>
                <c:pt idx="703">
                  <c:v>0.44209999999999999</c:v>
                </c:pt>
                <c:pt idx="704">
                  <c:v>0.4425</c:v>
                </c:pt>
                <c:pt idx="705">
                  <c:v>0.44289999999999996</c:v>
                </c:pt>
                <c:pt idx="706">
                  <c:v>0.44330000000000003</c:v>
                </c:pt>
                <c:pt idx="707">
                  <c:v>0.44359999999999999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E-8648-88A7-18E1F4658A1C}"/>
            </c:ext>
          </c:extLst>
        </c:ser>
        <c:ser>
          <c:idx val="1"/>
          <c:order val="1"/>
          <c:tx>
            <c:strRef>
              <c:f>monthly_summary!$Y$9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monthly_summary!$I$8:$I$777</c:f>
              <c:numCache>
                <c:formatCode>General</c:formatCode>
                <c:ptCount val="770"/>
                <c:pt idx="16">
                  <c:v>1958.203</c:v>
                </c:pt>
                <c:pt idx="17">
                  <c:v>1958.288</c:v>
                </c:pt>
                <c:pt idx="18">
                  <c:v>1958.37</c:v>
                </c:pt>
                <c:pt idx="19">
                  <c:v>1958.4549999999999</c:v>
                </c:pt>
                <c:pt idx="20">
                  <c:v>1958.537</c:v>
                </c:pt>
                <c:pt idx="21">
                  <c:v>1958.6220000000001</c:v>
                </c:pt>
                <c:pt idx="22">
                  <c:v>1958.7070000000001</c:v>
                </c:pt>
                <c:pt idx="23">
                  <c:v>1958.789</c:v>
                </c:pt>
                <c:pt idx="24">
                  <c:v>1958.874</c:v>
                </c:pt>
                <c:pt idx="25">
                  <c:v>1958.9559999999999</c:v>
                </c:pt>
                <c:pt idx="26">
                  <c:v>1959.0409999999999</c:v>
                </c:pt>
                <c:pt idx="27">
                  <c:v>1959.126</c:v>
                </c:pt>
                <c:pt idx="28">
                  <c:v>1959.203</c:v>
                </c:pt>
                <c:pt idx="29">
                  <c:v>1959.288</c:v>
                </c:pt>
                <c:pt idx="30">
                  <c:v>1959.37</c:v>
                </c:pt>
                <c:pt idx="31">
                  <c:v>1959.4549999999999</c:v>
                </c:pt>
                <c:pt idx="32">
                  <c:v>1959.537</c:v>
                </c:pt>
                <c:pt idx="33">
                  <c:v>1959.6220000000001</c:v>
                </c:pt>
                <c:pt idx="34">
                  <c:v>1959.7070000000001</c:v>
                </c:pt>
                <c:pt idx="35">
                  <c:v>1959.789</c:v>
                </c:pt>
                <c:pt idx="36">
                  <c:v>1959.874</c:v>
                </c:pt>
                <c:pt idx="37">
                  <c:v>1959.9559999999999</c:v>
                </c:pt>
                <c:pt idx="38">
                  <c:v>1960.0409999999999</c:v>
                </c:pt>
                <c:pt idx="39">
                  <c:v>1960.126</c:v>
                </c:pt>
                <c:pt idx="40">
                  <c:v>1960.2049999999999</c:v>
                </c:pt>
                <c:pt idx="41">
                  <c:v>1960.29</c:v>
                </c:pt>
                <c:pt idx="42">
                  <c:v>1960.3720000000001</c:v>
                </c:pt>
                <c:pt idx="43">
                  <c:v>1960.4559999999999</c:v>
                </c:pt>
                <c:pt idx="44">
                  <c:v>1960.538</c:v>
                </c:pt>
                <c:pt idx="45">
                  <c:v>1960.623</c:v>
                </c:pt>
                <c:pt idx="46">
                  <c:v>1960.7080000000001</c:v>
                </c:pt>
                <c:pt idx="47">
                  <c:v>1960.79</c:v>
                </c:pt>
                <c:pt idx="48">
                  <c:v>1960.874</c:v>
                </c:pt>
                <c:pt idx="49">
                  <c:v>1960.9559999999999</c:v>
                </c:pt>
                <c:pt idx="50">
                  <c:v>1961.0409999999999</c:v>
                </c:pt>
                <c:pt idx="51">
                  <c:v>1961.126</c:v>
                </c:pt>
                <c:pt idx="52">
                  <c:v>1961.203</c:v>
                </c:pt>
                <c:pt idx="53">
                  <c:v>1961.288</c:v>
                </c:pt>
                <c:pt idx="54">
                  <c:v>1961.37</c:v>
                </c:pt>
                <c:pt idx="55">
                  <c:v>1961.4549999999999</c:v>
                </c:pt>
                <c:pt idx="56">
                  <c:v>1961.537</c:v>
                </c:pt>
                <c:pt idx="57">
                  <c:v>1961.6220000000001</c:v>
                </c:pt>
                <c:pt idx="58">
                  <c:v>1961.7070000000001</c:v>
                </c:pt>
                <c:pt idx="59">
                  <c:v>1961.789</c:v>
                </c:pt>
                <c:pt idx="60">
                  <c:v>1961.874</c:v>
                </c:pt>
                <c:pt idx="61">
                  <c:v>1961.9559999999999</c:v>
                </c:pt>
                <c:pt idx="62">
                  <c:v>1962.0409999999999</c:v>
                </c:pt>
                <c:pt idx="63">
                  <c:v>1962.126</c:v>
                </c:pt>
                <c:pt idx="64">
                  <c:v>1962.203</c:v>
                </c:pt>
                <c:pt idx="65">
                  <c:v>1962.288</c:v>
                </c:pt>
                <c:pt idx="66">
                  <c:v>1962.37</c:v>
                </c:pt>
                <c:pt idx="67">
                  <c:v>1962.4549999999999</c:v>
                </c:pt>
                <c:pt idx="68">
                  <c:v>1962.537</c:v>
                </c:pt>
                <c:pt idx="69">
                  <c:v>1962.6220000000001</c:v>
                </c:pt>
                <c:pt idx="70">
                  <c:v>1962.7070000000001</c:v>
                </c:pt>
                <c:pt idx="71">
                  <c:v>1962.789</c:v>
                </c:pt>
                <c:pt idx="72">
                  <c:v>1962.874</c:v>
                </c:pt>
                <c:pt idx="73">
                  <c:v>1962.9559999999999</c:v>
                </c:pt>
                <c:pt idx="74">
                  <c:v>1963.0409999999999</c:v>
                </c:pt>
                <c:pt idx="75">
                  <c:v>1963.126</c:v>
                </c:pt>
                <c:pt idx="76">
                  <c:v>1963.203</c:v>
                </c:pt>
                <c:pt idx="77">
                  <c:v>1963.288</c:v>
                </c:pt>
                <c:pt idx="78">
                  <c:v>1963.37</c:v>
                </c:pt>
                <c:pt idx="79">
                  <c:v>1963.4549999999999</c:v>
                </c:pt>
                <c:pt idx="80">
                  <c:v>1963.537</c:v>
                </c:pt>
                <c:pt idx="81">
                  <c:v>1963.6220000000001</c:v>
                </c:pt>
                <c:pt idx="82">
                  <c:v>1963.7070000000001</c:v>
                </c:pt>
                <c:pt idx="83">
                  <c:v>1963.789</c:v>
                </c:pt>
                <c:pt idx="84">
                  <c:v>1963.874</c:v>
                </c:pt>
                <c:pt idx="85">
                  <c:v>1963.9559999999999</c:v>
                </c:pt>
                <c:pt idx="86">
                  <c:v>1964.0409999999999</c:v>
                </c:pt>
                <c:pt idx="87">
                  <c:v>1964.126</c:v>
                </c:pt>
                <c:pt idx="88">
                  <c:v>1964.2049999999999</c:v>
                </c:pt>
                <c:pt idx="89">
                  <c:v>1964.29</c:v>
                </c:pt>
                <c:pt idx="90">
                  <c:v>1964.3720000000001</c:v>
                </c:pt>
                <c:pt idx="91">
                  <c:v>1964.4559999999999</c:v>
                </c:pt>
                <c:pt idx="92">
                  <c:v>1964.538</c:v>
                </c:pt>
                <c:pt idx="93">
                  <c:v>1964.623</c:v>
                </c:pt>
                <c:pt idx="94">
                  <c:v>1964.7080000000001</c:v>
                </c:pt>
                <c:pt idx="95">
                  <c:v>1964.79</c:v>
                </c:pt>
                <c:pt idx="96">
                  <c:v>1964.874</c:v>
                </c:pt>
                <c:pt idx="97">
                  <c:v>1964.9559999999999</c:v>
                </c:pt>
                <c:pt idx="98">
                  <c:v>1965.0409999999999</c:v>
                </c:pt>
                <c:pt idx="99">
                  <c:v>1965.126</c:v>
                </c:pt>
                <c:pt idx="100">
                  <c:v>1965.203</c:v>
                </c:pt>
                <c:pt idx="101">
                  <c:v>1965.288</c:v>
                </c:pt>
                <c:pt idx="102">
                  <c:v>1965.37</c:v>
                </c:pt>
                <c:pt idx="103">
                  <c:v>1965.4549999999999</c:v>
                </c:pt>
                <c:pt idx="104">
                  <c:v>1965.537</c:v>
                </c:pt>
                <c:pt idx="105">
                  <c:v>1965.6220000000001</c:v>
                </c:pt>
                <c:pt idx="106">
                  <c:v>1965.7070000000001</c:v>
                </c:pt>
                <c:pt idx="107">
                  <c:v>1965.789</c:v>
                </c:pt>
                <c:pt idx="108">
                  <c:v>1965.874</c:v>
                </c:pt>
                <c:pt idx="109">
                  <c:v>1965.9559999999999</c:v>
                </c:pt>
                <c:pt idx="110">
                  <c:v>1966.0409999999999</c:v>
                </c:pt>
                <c:pt idx="111">
                  <c:v>1966.126</c:v>
                </c:pt>
                <c:pt idx="112">
                  <c:v>1966.203</c:v>
                </c:pt>
                <c:pt idx="113">
                  <c:v>1966.288</c:v>
                </c:pt>
                <c:pt idx="114">
                  <c:v>1966.37</c:v>
                </c:pt>
                <c:pt idx="115">
                  <c:v>1966.4549999999999</c:v>
                </c:pt>
                <c:pt idx="116">
                  <c:v>1966.537</c:v>
                </c:pt>
                <c:pt idx="117">
                  <c:v>1966.6220000000001</c:v>
                </c:pt>
                <c:pt idx="118">
                  <c:v>1966.7070000000001</c:v>
                </c:pt>
                <c:pt idx="119">
                  <c:v>1966.789</c:v>
                </c:pt>
                <c:pt idx="120">
                  <c:v>1966.874</c:v>
                </c:pt>
                <c:pt idx="121">
                  <c:v>1966.9559999999999</c:v>
                </c:pt>
                <c:pt idx="122">
                  <c:v>1967.0409999999999</c:v>
                </c:pt>
                <c:pt idx="123">
                  <c:v>1967.126</c:v>
                </c:pt>
                <c:pt idx="124">
                  <c:v>1967.203</c:v>
                </c:pt>
                <c:pt idx="125">
                  <c:v>1967.288</c:v>
                </c:pt>
                <c:pt idx="126">
                  <c:v>1967.37</c:v>
                </c:pt>
                <c:pt idx="127">
                  <c:v>1967.4549999999999</c:v>
                </c:pt>
                <c:pt idx="128">
                  <c:v>1967.537</c:v>
                </c:pt>
                <c:pt idx="129">
                  <c:v>1967.6220000000001</c:v>
                </c:pt>
                <c:pt idx="130">
                  <c:v>1967.7070000000001</c:v>
                </c:pt>
                <c:pt idx="131">
                  <c:v>1967.789</c:v>
                </c:pt>
                <c:pt idx="132">
                  <c:v>1967.874</c:v>
                </c:pt>
                <c:pt idx="133">
                  <c:v>1967.9559999999999</c:v>
                </c:pt>
                <c:pt idx="134">
                  <c:v>1968.0409999999999</c:v>
                </c:pt>
                <c:pt idx="135">
                  <c:v>1968.126</c:v>
                </c:pt>
                <c:pt idx="136">
                  <c:v>1968.2049999999999</c:v>
                </c:pt>
                <c:pt idx="137">
                  <c:v>1968.29</c:v>
                </c:pt>
                <c:pt idx="138">
                  <c:v>1968.3720000000001</c:v>
                </c:pt>
                <c:pt idx="139">
                  <c:v>1968.4559999999999</c:v>
                </c:pt>
                <c:pt idx="140">
                  <c:v>1968.538</c:v>
                </c:pt>
                <c:pt idx="141">
                  <c:v>1968.623</c:v>
                </c:pt>
                <c:pt idx="142">
                  <c:v>1968.7080000000001</c:v>
                </c:pt>
                <c:pt idx="143">
                  <c:v>1968.79</c:v>
                </c:pt>
                <c:pt idx="144">
                  <c:v>1968.874</c:v>
                </c:pt>
                <c:pt idx="145">
                  <c:v>1968.9559999999999</c:v>
                </c:pt>
                <c:pt idx="146">
                  <c:v>1969.0409999999999</c:v>
                </c:pt>
                <c:pt idx="147">
                  <c:v>1969.126</c:v>
                </c:pt>
                <c:pt idx="148">
                  <c:v>1969.203</c:v>
                </c:pt>
                <c:pt idx="149">
                  <c:v>1969.288</c:v>
                </c:pt>
                <c:pt idx="150">
                  <c:v>1969.37</c:v>
                </c:pt>
                <c:pt idx="151">
                  <c:v>1969.4549999999999</c:v>
                </c:pt>
                <c:pt idx="152">
                  <c:v>1969.537</c:v>
                </c:pt>
                <c:pt idx="153">
                  <c:v>1969.6220000000001</c:v>
                </c:pt>
                <c:pt idx="154">
                  <c:v>1969.7070000000001</c:v>
                </c:pt>
                <c:pt idx="155">
                  <c:v>1969.789</c:v>
                </c:pt>
                <c:pt idx="156">
                  <c:v>1969.874</c:v>
                </c:pt>
                <c:pt idx="157">
                  <c:v>1969.9559999999999</c:v>
                </c:pt>
                <c:pt idx="158">
                  <c:v>1970.0409999999999</c:v>
                </c:pt>
                <c:pt idx="159">
                  <c:v>1970.126</c:v>
                </c:pt>
                <c:pt idx="160">
                  <c:v>1970.203</c:v>
                </c:pt>
                <c:pt idx="161">
                  <c:v>1970.288</c:v>
                </c:pt>
                <c:pt idx="162">
                  <c:v>1970.37</c:v>
                </c:pt>
                <c:pt idx="163">
                  <c:v>1970.4549999999999</c:v>
                </c:pt>
                <c:pt idx="164">
                  <c:v>1970.537</c:v>
                </c:pt>
                <c:pt idx="165">
                  <c:v>1970.6220000000001</c:v>
                </c:pt>
                <c:pt idx="166">
                  <c:v>1970.7070000000001</c:v>
                </c:pt>
                <c:pt idx="167">
                  <c:v>1970.789</c:v>
                </c:pt>
                <c:pt idx="168">
                  <c:v>1970.874</c:v>
                </c:pt>
                <c:pt idx="169">
                  <c:v>1970.9559999999999</c:v>
                </c:pt>
                <c:pt idx="170">
                  <c:v>1971.0409999999999</c:v>
                </c:pt>
                <c:pt idx="171">
                  <c:v>1971.126</c:v>
                </c:pt>
                <c:pt idx="172">
                  <c:v>1971.203</c:v>
                </c:pt>
                <c:pt idx="173">
                  <c:v>1971.288</c:v>
                </c:pt>
                <c:pt idx="174">
                  <c:v>1971.37</c:v>
                </c:pt>
                <c:pt idx="175">
                  <c:v>1971.4549999999999</c:v>
                </c:pt>
                <c:pt idx="176">
                  <c:v>1971.537</c:v>
                </c:pt>
                <c:pt idx="177">
                  <c:v>1971.6220000000001</c:v>
                </c:pt>
                <c:pt idx="178">
                  <c:v>1971.7070000000001</c:v>
                </c:pt>
                <c:pt idx="179">
                  <c:v>1971.789</c:v>
                </c:pt>
                <c:pt idx="180">
                  <c:v>1971.874</c:v>
                </c:pt>
                <c:pt idx="181">
                  <c:v>1971.9559999999999</c:v>
                </c:pt>
                <c:pt idx="182">
                  <c:v>1972.0409999999999</c:v>
                </c:pt>
                <c:pt idx="183">
                  <c:v>1972.126</c:v>
                </c:pt>
                <c:pt idx="184">
                  <c:v>1972.2049999999999</c:v>
                </c:pt>
                <c:pt idx="185">
                  <c:v>1972.29</c:v>
                </c:pt>
                <c:pt idx="186">
                  <c:v>1972.3720000000001</c:v>
                </c:pt>
                <c:pt idx="187">
                  <c:v>1972.4559999999999</c:v>
                </c:pt>
                <c:pt idx="188">
                  <c:v>1972.538</c:v>
                </c:pt>
                <c:pt idx="189">
                  <c:v>1972.623</c:v>
                </c:pt>
                <c:pt idx="190">
                  <c:v>1972.7080000000001</c:v>
                </c:pt>
                <c:pt idx="191">
                  <c:v>1972.79</c:v>
                </c:pt>
                <c:pt idx="192">
                  <c:v>1972.874</c:v>
                </c:pt>
                <c:pt idx="193">
                  <c:v>1972.9559999999999</c:v>
                </c:pt>
                <c:pt idx="194">
                  <c:v>1973.0409999999999</c:v>
                </c:pt>
                <c:pt idx="195">
                  <c:v>1973.126</c:v>
                </c:pt>
                <c:pt idx="196">
                  <c:v>1973.203</c:v>
                </c:pt>
                <c:pt idx="197">
                  <c:v>1973.288</c:v>
                </c:pt>
                <c:pt idx="198">
                  <c:v>1973.37</c:v>
                </c:pt>
                <c:pt idx="199">
                  <c:v>1973.4549999999999</c:v>
                </c:pt>
                <c:pt idx="200">
                  <c:v>1973.537</c:v>
                </c:pt>
                <c:pt idx="201">
                  <c:v>1973.6220000000001</c:v>
                </c:pt>
                <c:pt idx="202">
                  <c:v>1973.7070000000001</c:v>
                </c:pt>
                <c:pt idx="203">
                  <c:v>1973.789</c:v>
                </c:pt>
                <c:pt idx="204">
                  <c:v>1973.874</c:v>
                </c:pt>
                <c:pt idx="205">
                  <c:v>1973.9559999999999</c:v>
                </c:pt>
                <c:pt idx="206">
                  <c:v>1974.0409999999999</c:v>
                </c:pt>
                <c:pt idx="207">
                  <c:v>1974.126</c:v>
                </c:pt>
                <c:pt idx="208">
                  <c:v>1974.203</c:v>
                </c:pt>
                <c:pt idx="209">
                  <c:v>1974.288</c:v>
                </c:pt>
                <c:pt idx="210">
                  <c:v>1974.37</c:v>
                </c:pt>
                <c:pt idx="211">
                  <c:v>1974.4549999999999</c:v>
                </c:pt>
                <c:pt idx="212">
                  <c:v>1974.537</c:v>
                </c:pt>
                <c:pt idx="213">
                  <c:v>1974.6220000000001</c:v>
                </c:pt>
                <c:pt idx="214">
                  <c:v>1974.7070000000001</c:v>
                </c:pt>
                <c:pt idx="215">
                  <c:v>1974.789</c:v>
                </c:pt>
                <c:pt idx="216">
                  <c:v>1974.874</c:v>
                </c:pt>
                <c:pt idx="217">
                  <c:v>1974.9559999999999</c:v>
                </c:pt>
                <c:pt idx="218">
                  <c:v>1975.0409999999999</c:v>
                </c:pt>
                <c:pt idx="219">
                  <c:v>1975.126</c:v>
                </c:pt>
                <c:pt idx="220">
                  <c:v>1975.203</c:v>
                </c:pt>
                <c:pt idx="221">
                  <c:v>1975.288</c:v>
                </c:pt>
                <c:pt idx="222">
                  <c:v>1975.37</c:v>
                </c:pt>
                <c:pt idx="223">
                  <c:v>1975.4549999999999</c:v>
                </c:pt>
                <c:pt idx="224">
                  <c:v>1975.537</c:v>
                </c:pt>
                <c:pt idx="225">
                  <c:v>1975.6220000000001</c:v>
                </c:pt>
                <c:pt idx="226">
                  <c:v>1975.7070000000001</c:v>
                </c:pt>
                <c:pt idx="227">
                  <c:v>1975.789</c:v>
                </c:pt>
                <c:pt idx="228">
                  <c:v>1975.874</c:v>
                </c:pt>
                <c:pt idx="229">
                  <c:v>1975.9559999999999</c:v>
                </c:pt>
                <c:pt idx="230">
                  <c:v>1976.0409999999999</c:v>
                </c:pt>
                <c:pt idx="231">
                  <c:v>1976.126</c:v>
                </c:pt>
                <c:pt idx="232">
                  <c:v>1976.2049999999999</c:v>
                </c:pt>
                <c:pt idx="233">
                  <c:v>1976.29</c:v>
                </c:pt>
                <c:pt idx="234">
                  <c:v>1976.3720000000001</c:v>
                </c:pt>
                <c:pt idx="235">
                  <c:v>1976.4559999999999</c:v>
                </c:pt>
                <c:pt idx="236">
                  <c:v>1976.538</c:v>
                </c:pt>
                <c:pt idx="237">
                  <c:v>1976.623</c:v>
                </c:pt>
                <c:pt idx="238">
                  <c:v>1976.7080000000001</c:v>
                </c:pt>
                <c:pt idx="239">
                  <c:v>1976.79</c:v>
                </c:pt>
                <c:pt idx="240">
                  <c:v>1976.874</c:v>
                </c:pt>
                <c:pt idx="241">
                  <c:v>1976.9559999999999</c:v>
                </c:pt>
                <c:pt idx="242">
                  <c:v>1977.0409999999999</c:v>
                </c:pt>
                <c:pt idx="243">
                  <c:v>1977.126</c:v>
                </c:pt>
                <c:pt idx="244">
                  <c:v>1977.203</c:v>
                </c:pt>
                <c:pt idx="245">
                  <c:v>1977.288</c:v>
                </c:pt>
                <c:pt idx="246">
                  <c:v>1977.37</c:v>
                </c:pt>
                <c:pt idx="247">
                  <c:v>1977.4549999999999</c:v>
                </c:pt>
                <c:pt idx="248">
                  <c:v>1977.537</c:v>
                </c:pt>
                <c:pt idx="249">
                  <c:v>1977.6220000000001</c:v>
                </c:pt>
                <c:pt idx="250">
                  <c:v>1977.7070000000001</c:v>
                </c:pt>
                <c:pt idx="251">
                  <c:v>1977.789</c:v>
                </c:pt>
                <c:pt idx="252">
                  <c:v>1977.874</c:v>
                </c:pt>
                <c:pt idx="253">
                  <c:v>1977.9559999999999</c:v>
                </c:pt>
                <c:pt idx="254">
                  <c:v>1978.0409999999999</c:v>
                </c:pt>
                <c:pt idx="255">
                  <c:v>1978.126</c:v>
                </c:pt>
                <c:pt idx="256">
                  <c:v>1978.203</c:v>
                </c:pt>
                <c:pt idx="257">
                  <c:v>1978.288</c:v>
                </c:pt>
                <c:pt idx="258">
                  <c:v>1978.37</c:v>
                </c:pt>
                <c:pt idx="259">
                  <c:v>1978.4549999999999</c:v>
                </c:pt>
                <c:pt idx="260">
                  <c:v>1978.537</c:v>
                </c:pt>
                <c:pt idx="261">
                  <c:v>1978.6220000000001</c:v>
                </c:pt>
                <c:pt idx="262">
                  <c:v>1978.7070000000001</c:v>
                </c:pt>
                <c:pt idx="263">
                  <c:v>1978.789</c:v>
                </c:pt>
                <c:pt idx="264">
                  <c:v>1978.874</c:v>
                </c:pt>
                <c:pt idx="265">
                  <c:v>1978.9559999999999</c:v>
                </c:pt>
                <c:pt idx="266">
                  <c:v>1979.0409999999999</c:v>
                </c:pt>
                <c:pt idx="267">
                  <c:v>1979.126</c:v>
                </c:pt>
                <c:pt idx="268">
                  <c:v>1979.203</c:v>
                </c:pt>
                <c:pt idx="269">
                  <c:v>1979.288</c:v>
                </c:pt>
                <c:pt idx="270">
                  <c:v>1979.37</c:v>
                </c:pt>
                <c:pt idx="271">
                  <c:v>1979.4549999999999</c:v>
                </c:pt>
                <c:pt idx="272">
                  <c:v>1979.537</c:v>
                </c:pt>
                <c:pt idx="273">
                  <c:v>1979.6220000000001</c:v>
                </c:pt>
                <c:pt idx="274">
                  <c:v>1979.7070000000001</c:v>
                </c:pt>
                <c:pt idx="275">
                  <c:v>1979.789</c:v>
                </c:pt>
                <c:pt idx="276">
                  <c:v>1979.874</c:v>
                </c:pt>
                <c:pt idx="277">
                  <c:v>1979.9559999999999</c:v>
                </c:pt>
                <c:pt idx="278">
                  <c:v>1980.0409999999999</c:v>
                </c:pt>
                <c:pt idx="279">
                  <c:v>1980.126</c:v>
                </c:pt>
                <c:pt idx="280">
                  <c:v>1980.2049999999999</c:v>
                </c:pt>
                <c:pt idx="281">
                  <c:v>1980.29</c:v>
                </c:pt>
                <c:pt idx="282">
                  <c:v>1980.3720000000001</c:v>
                </c:pt>
                <c:pt idx="283">
                  <c:v>1980.4559999999999</c:v>
                </c:pt>
                <c:pt idx="284">
                  <c:v>1980.538</c:v>
                </c:pt>
                <c:pt idx="285">
                  <c:v>1980.623</c:v>
                </c:pt>
                <c:pt idx="286">
                  <c:v>1980.7080000000001</c:v>
                </c:pt>
                <c:pt idx="287">
                  <c:v>1980.79</c:v>
                </c:pt>
                <c:pt idx="288">
                  <c:v>1980.874</c:v>
                </c:pt>
                <c:pt idx="289">
                  <c:v>1980.9559999999999</c:v>
                </c:pt>
                <c:pt idx="290">
                  <c:v>1981.0409999999999</c:v>
                </c:pt>
                <c:pt idx="291">
                  <c:v>1981.126</c:v>
                </c:pt>
                <c:pt idx="292">
                  <c:v>1981.203</c:v>
                </c:pt>
                <c:pt idx="293">
                  <c:v>1981.288</c:v>
                </c:pt>
                <c:pt idx="294">
                  <c:v>1981.37</c:v>
                </c:pt>
                <c:pt idx="295">
                  <c:v>1981.4549999999999</c:v>
                </c:pt>
                <c:pt idx="296">
                  <c:v>1981.537</c:v>
                </c:pt>
                <c:pt idx="297">
                  <c:v>1981.6220000000001</c:v>
                </c:pt>
                <c:pt idx="298">
                  <c:v>1981.7070000000001</c:v>
                </c:pt>
                <c:pt idx="299">
                  <c:v>1981.789</c:v>
                </c:pt>
                <c:pt idx="300">
                  <c:v>1981.874</c:v>
                </c:pt>
                <c:pt idx="301">
                  <c:v>1981.9559999999999</c:v>
                </c:pt>
                <c:pt idx="302">
                  <c:v>1982.0409999999999</c:v>
                </c:pt>
                <c:pt idx="303">
                  <c:v>1982.126</c:v>
                </c:pt>
                <c:pt idx="304">
                  <c:v>1982.203</c:v>
                </c:pt>
                <c:pt idx="305">
                  <c:v>1982.288</c:v>
                </c:pt>
                <c:pt idx="306">
                  <c:v>1982.37</c:v>
                </c:pt>
                <c:pt idx="307">
                  <c:v>1982.4549999999999</c:v>
                </c:pt>
                <c:pt idx="308">
                  <c:v>1982.537</c:v>
                </c:pt>
                <c:pt idx="309">
                  <c:v>1982.6220000000001</c:v>
                </c:pt>
                <c:pt idx="310">
                  <c:v>1982.7070000000001</c:v>
                </c:pt>
                <c:pt idx="311">
                  <c:v>1982.789</c:v>
                </c:pt>
                <c:pt idx="312">
                  <c:v>1982.874</c:v>
                </c:pt>
                <c:pt idx="313">
                  <c:v>1982.9559999999999</c:v>
                </c:pt>
                <c:pt idx="314">
                  <c:v>1983.0409999999999</c:v>
                </c:pt>
                <c:pt idx="315">
                  <c:v>1983.126</c:v>
                </c:pt>
                <c:pt idx="316">
                  <c:v>1983.203</c:v>
                </c:pt>
                <c:pt idx="317">
                  <c:v>1983.288</c:v>
                </c:pt>
                <c:pt idx="318">
                  <c:v>1983.37</c:v>
                </c:pt>
                <c:pt idx="319">
                  <c:v>1983.4549999999999</c:v>
                </c:pt>
                <c:pt idx="320">
                  <c:v>1983.537</c:v>
                </c:pt>
                <c:pt idx="321">
                  <c:v>1983.6220000000001</c:v>
                </c:pt>
                <c:pt idx="322">
                  <c:v>1983.7070000000001</c:v>
                </c:pt>
                <c:pt idx="323">
                  <c:v>1983.789</c:v>
                </c:pt>
                <c:pt idx="324">
                  <c:v>1983.874</c:v>
                </c:pt>
                <c:pt idx="325">
                  <c:v>1983.9559999999999</c:v>
                </c:pt>
                <c:pt idx="326">
                  <c:v>1984.0409999999999</c:v>
                </c:pt>
                <c:pt idx="327">
                  <c:v>1984.126</c:v>
                </c:pt>
                <c:pt idx="328">
                  <c:v>1984.2049999999999</c:v>
                </c:pt>
                <c:pt idx="329">
                  <c:v>1984.29</c:v>
                </c:pt>
                <c:pt idx="330">
                  <c:v>1984.3720000000001</c:v>
                </c:pt>
                <c:pt idx="331">
                  <c:v>1984.4559999999999</c:v>
                </c:pt>
                <c:pt idx="332">
                  <c:v>1984.538</c:v>
                </c:pt>
                <c:pt idx="333">
                  <c:v>1984.623</c:v>
                </c:pt>
                <c:pt idx="334">
                  <c:v>1984.7080000000001</c:v>
                </c:pt>
                <c:pt idx="335">
                  <c:v>1984.79</c:v>
                </c:pt>
                <c:pt idx="336">
                  <c:v>1984.874</c:v>
                </c:pt>
                <c:pt idx="337">
                  <c:v>1984.9559999999999</c:v>
                </c:pt>
                <c:pt idx="338">
                  <c:v>1985.0409999999999</c:v>
                </c:pt>
                <c:pt idx="339">
                  <c:v>1985.126</c:v>
                </c:pt>
                <c:pt idx="340">
                  <c:v>1985.203</c:v>
                </c:pt>
                <c:pt idx="341">
                  <c:v>1985.288</c:v>
                </c:pt>
                <c:pt idx="342">
                  <c:v>1985.37</c:v>
                </c:pt>
                <c:pt idx="343">
                  <c:v>1985.4549999999999</c:v>
                </c:pt>
                <c:pt idx="344">
                  <c:v>1985.537</c:v>
                </c:pt>
                <c:pt idx="345">
                  <c:v>1985.6220000000001</c:v>
                </c:pt>
                <c:pt idx="346">
                  <c:v>1985.7070000000001</c:v>
                </c:pt>
                <c:pt idx="347">
                  <c:v>1985.789</c:v>
                </c:pt>
                <c:pt idx="348">
                  <c:v>1985.874</c:v>
                </c:pt>
                <c:pt idx="349">
                  <c:v>1985.9559999999999</c:v>
                </c:pt>
                <c:pt idx="350">
                  <c:v>1986.0409999999999</c:v>
                </c:pt>
                <c:pt idx="351">
                  <c:v>1986.126</c:v>
                </c:pt>
                <c:pt idx="352">
                  <c:v>1986.203</c:v>
                </c:pt>
                <c:pt idx="353">
                  <c:v>1986.288</c:v>
                </c:pt>
                <c:pt idx="354">
                  <c:v>1986.37</c:v>
                </c:pt>
                <c:pt idx="355">
                  <c:v>1986.4549999999999</c:v>
                </c:pt>
                <c:pt idx="356">
                  <c:v>1986.537</c:v>
                </c:pt>
                <c:pt idx="357">
                  <c:v>1986.6220000000001</c:v>
                </c:pt>
                <c:pt idx="358">
                  <c:v>1986.7070000000001</c:v>
                </c:pt>
                <c:pt idx="359">
                  <c:v>1986.789</c:v>
                </c:pt>
                <c:pt idx="360">
                  <c:v>1986.874</c:v>
                </c:pt>
                <c:pt idx="361">
                  <c:v>1986.9559999999999</c:v>
                </c:pt>
                <c:pt idx="362">
                  <c:v>1987.0409999999999</c:v>
                </c:pt>
                <c:pt idx="363">
                  <c:v>1987.126</c:v>
                </c:pt>
                <c:pt idx="364">
                  <c:v>1987.203</c:v>
                </c:pt>
                <c:pt idx="365">
                  <c:v>1987.288</c:v>
                </c:pt>
                <c:pt idx="366">
                  <c:v>1987.37</c:v>
                </c:pt>
                <c:pt idx="367">
                  <c:v>1987.4549999999999</c:v>
                </c:pt>
                <c:pt idx="368">
                  <c:v>1987.537</c:v>
                </c:pt>
                <c:pt idx="369">
                  <c:v>1987.6220000000001</c:v>
                </c:pt>
                <c:pt idx="370">
                  <c:v>1987.7070000000001</c:v>
                </c:pt>
                <c:pt idx="371">
                  <c:v>1987.789</c:v>
                </c:pt>
                <c:pt idx="372">
                  <c:v>1987.874</c:v>
                </c:pt>
                <c:pt idx="373">
                  <c:v>1987.9559999999999</c:v>
                </c:pt>
                <c:pt idx="374">
                  <c:v>1988.0409999999999</c:v>
                </c:pt>
                <c:pt idx="375">
                  <c:v>1988.126</c:v>
                </c:pt>
                <c:pt idx="376">
                  <c:v>1988.2049999999999</c:v>
                </c:pt>
                <c:pt idx="377">
                  <c:v>1988.29</c:v>
                </c:pt>
                <c:pt idx="378">
                  <c:v>1988.3720000000001</c:v>
                </c:pt>
                <c:pt idx="379">
                  <c:v>1988.4559999999999</c:v>
                </c:pt>
                <c:pt idx="380">
                  <c:v>1988.538</c:v>
                </c:pt>
                <c:pt idx="381">
                  <c:v>1988.623</c:v>
                </c:pt>
                <c:pt idx="382">
                  <c:v>1988.7080000000001</c:v>
                </c:pt>
                <c:pt idx="383">
                  <c:v>1988.79</c:v>
                </c:pt>
                <c:pt idx="384">
                  <c:v>1988.874</c:v>
                </c:pt>
                <c:pt idx="385">
                  <c:v>1988.9559999999999</c:v>
                </c:pt>
                <c:pt idx="386">
                  <c:v>1989.0409999999999</c:v>
                </c:pt>
                <c:pt idx="387">
                  <c:v>1989.126</c:v>
                </c:pt>
                <c:pt idx="388">
                  <c:v>1989.203</c:v>
                </c:pt>
                <c:pt idx="389">
                  <c:v>1989.288</c:v>
                </c:pt>
                <c:pt idx="390">
                  <c:v>1989.37</c:v>
                </c:pt>
                <c:pt idx="391">
                  <c:v>1989.4549999999999</c:v>
                </c:pt>
                <c:pt idx="392">
                  <c:v>1989.537</c:v>
                </c:pt>
                <c:pt idx="393">
                  <c:v>1989.6220000000001</c:v>
                </c:pt>
                <c:pt idx="394">
                  <c:v>1989.7070000000001</c:v>
                </c:pt>
                <c:pt idx="395">
                  <c:v>1989.789</c:v>
                </c:pt>
                <c:pt idx="396">
                  <c:v>1989.874</c:v>
                </c:pt>
                <c:pt idx="397">
                  <c:v>1989.9559999999999</c:v>
                </c:pt>
                <c:pt idx="398">
                  <c:v>1990.0409999999999</c:v>
                </c:pt>
                <c:pt idx="399">
                  <c:v>1990.126</c:v>
                </c:pt>
                <c:pt idx="400">
                  <c:v>1990.203</c:v>
                </c:pt>
                <c:pt idx="401">
                  <c:v>1990.288</c:v>
                </c:pt>
                <c:pt idx="402">
                  <c:v>1990.37</c:v>
                </c:pt>
                <c:pt idx="403">
                  <c:v>1990.4549999999999</c:v>
                </c:pt>
                <c:pt idx="404">
                  <c:v>1990.537</c:v>
                </c:pt>
                <c:pt idx="405">
                  <c:v>1990.6220000000001</c:v>
                </c:pt>
                <c:pt idx="406">
                  <c:v>1990.7070000000001</c:v>
                </c:pt>
                <c:pt idx="407">
                  <c:v>1990.789</c:v>
                </c:pt>
                <c:pt idx="408">
                  <c:v>1990.874</c:v>
                </c:pt>
                <c:pt idx="409">
                  <c:v>1990.9559999999999</c:v>
                </c:pt>
                <c:pt idx="410">
                  <c:v>1991.0409999999999</c:v>
                </c:pt>
                <c:pt idx="411">
                  <c:v>1991.126</c:v>
                </c:pt>
                <c:pt idx="412">
                  <c:v>1991.203</c:v>
                </c:pt>
                <c:pt idx="413">
                  <c:v>1991.288</c:v>
                </c:pt>
                <c:pt idx="414">
                  <c:v>1991.37</c:v>
                </c:pt>
                <c:pt idx="415">
                  <c:v>1991.4549999999999</c:v>
                </c:pt>
                <c:pt idx="416">
                  <c:v>1991.537</c:v>
                </c:pt>
                <c:pt idx="417">
                  <c:v>1991.6220000000001</c:v>
                </c:pt>
                <c:pt idx="418">
                  <c:v>1991.7070000000001</c:v>
                </c:pt>
                <c:pt idx="419">
                  <c:v>1991.789</c:v>
                </c:pt>
                <c:pt idx="420">
                  <c:v>1991.874</c:v>
                </c:pt>
                <c:pt idx="421">
                  <c:v>1991.9559999999999</c:v>
                </c:pt>
                <c:pt idx="422">
                  <c:v>1992.0409999999999</c:v>
                </c:pt>
                <c:pt idx="423">
                  <c:v>1992.126</c:v>
                </c:pt>
                <c:pt idx="424">
                  <c:v>1992.2049999999999</c:v>
                </c:pt>
                <c:pt idx="425">
                  <c:v>1992.29</c:v>
                </c:pt>
                <c:pt idx="426">
                  <c:v>1992.3720000000001</c:v>
                </c:pt>
                <c:pt idx="427">
                  <c:v>1992.4559999999999</c:v>
                </c:pt>
                <c:pt idx="428">
                  <c:v>1992.538</c:v>
                </c:pt>
                <c:pt idx="429">
                  <c:v>1992.623</c:v>
                </c:pt>
                <c:pt idx="430">
                  <c:v>1992.7080000000001</c:v>
                </c:pt>
                <c:pt idx="431">
                  <c:v>1992.79</c:v>
                </c:pt>
                <c:pt idx="432">
                  <c:v>1992.874</c:v>
                </c:pt>
                <c:pt idx="433">
                  <c:v>1992.9559999999999</c:v>
                </c:pt>
                <c:pt idx="434">
                  <c:v>1993.0409999999999</c:v>
                </c:pt>
                <c:pt idx="435">
                  <c:v>1993.126</c:v>
                </c:pt>
                <c:pt idx="436">
                  <c:v>1993.203</c:v>
                </c:pt>
                <c:pt idx="437">
                  <c:v>1993.288</c:v>
                </c:pt>
                <c:pt idx="438">
                  <c:v>1993.37</c:v>
                </c:pt>
                <c:pt idx="439">
                  <c:v>1993.4549999999999</c:v>
                </c:pt>
                <c:pt idx="440">
                  <c:v>1993.537</c:v>
                </c:pt>
                <c:pt idx="441">
                  <c:v>1993.6220000000001</c:v>
                </c:pt>
                <c:pt idx="442">
                  <c:v>1993.7070000000001</c:v>
                </c:pt>
                <c:pt idx="443">
                  <c:v>1993.789</c:v>
                </c:pt>
                <c:pt idx="444">
                  <c:v>1993.874</c:v>
                </c:pt>
                <c:pt idx="445">
                  <c:v>1993.9559999999999</c:v>
                </c:pt>
                <c:pt idx="446">
                  <c:v>1994.0409999999999</c:v>
                </c:pt>
                <c:pt idx="447">
                  <c:v>1994.126</c:v>
                </c:pt>
                <c:pt idx="448">
                  <c:v>1994.203</c:v>
                </c:pt>
                <c:pt idx="449">
                  <c:v>1994.288</c:v>
                </c:pt>
                <c:pt idx="450">
                  <c:v>1994.37</c:v>
                </c:pt>
                <c:pt idx="451">
                  <c:v>1994.4549999999999</c:v>
                </c:pt>
                <c:pt idx="452">
                  <c:v>1994.537</c:v>
                </c:pt>
                <c:pt idx="453">
                  <c:v>1994.6220000000001</c:v>
                </c:pt>
                <c:pt idx="454">
                  <c:v>1994.7070000000001</c:v>
                </c:pt>
                <c:pt idx="455">
                  <c:v>1994.789</c:v>
                </c:pt>
                <c:pt idx="456">
                  <c:v>1994.874</c:v>
                </c:pt>
                <c:pt idx="457">
                  <c:v>1994.9559999999999</c:v>
                </c:pt>
                <c:pt idx="458">
                  <c:v>1995.0409999999999</c:v>
                </c:pt>
                <c:pt idx="459">
                  <c:v>1995.126</c:v>
                </c:pt>
                <c:pt idx="460">
                  <c:v>1995.203</c:v>
                </c:pt>
                <c:pt idx="461">
                  <c:v>1995.288</c:v>
                </c:pt>
                <c:pt idx="462">
                  <c:v>1995.37</c:v>
                </c:pt>
                <c:pt idx="463">
                  <c:v>1995.4549999999999</c:v>
                </c:pt>
                <c:pt idx="464">
                  <c:v>1995.537</c:v>
                </c:pt>
                <c:pt idx="465">
                  <c:v>1995.6220000000001</c:v>
                </c:pt>
                <c:pt idx="466">
                  <c:v>1995.7070000000001</c:v>
                </c:pt>
                <c:pt idx="467">
                  <c:v>1995.789</c:v>
                </c:pt>
                <c:pt idx="468">
                  <c:v>1995.874</c:v>
                </c:pt>
                <c:pt idx="469">
                  <c:v>1995.9559999999999</c:v>
                </c:pt>
                <c:pt idx="470">
                  <c:v>1996.0409999999999</c:v>
                </c:pt>
                <c:pt idx="471">
                  <c:v>1996.126</c:v>
                </c:pt>
                <c:pt idx="472">
                  <c:v>1996.2049999999999</c:v>
                </c:pt>
                <c:pt idx="473">
                  <c:v>1996.29</c:v>
                </c:pt>
                <c:pt idx="474">
                  <c:v>1996.3720000000001</c:v>
                </c:pt>
                <c:pt idx="475">
                  <c:v>1996.4559999999999</c:v>
                </c:pt>
                <c:pt idx="476">
                  <c:v>1996.538</c:v>
                </c:pt>
                <c:pt idx="477">
                  <c:v>1996.623</c:v>
                </c:pt>
                <c:pt idx="478">
                  <c:v>1996.7080000000001</c:v>
                </c:pt>
                <c:pt idx="479">
                  <c:v>1996.79</c:v>
                </c:pt>
                <c:pt idx="480">
                  <c:v>1996.874</c:v>
                </c:pt>
                <c:pt idx="481">
                  <c:v>1996.9559999999999</c:v>
                </c:pt>
                <c:pt idx="482">
                  <c:v>1997.0409999999999</c:v>
                </c:pt>
                <c:pt idx="483">
                  <c:v>1997.126</c:v>
                </c:pt>
                <c:pt idx="484">
                  <c:v>1997.203</c:v>
                </c:pt>
                <c:pt idx="485">
                  <c:v>1997.288</c:v>
                </c:pt>
                <c:pt idx="486">
                  <c:v>1997.37</c:v>
                </c:pt>
                <c:pt idx="487">
                  <c:v>1997.4549999999999</c:v>
                </c:pt>
                <c:pt idx="488">
                  <c:v>1997.537</c:v>
                </c:pt>
                <c:pt idx="489">
                  <c:v>1997.6220000000001</c:v>
                </c:pt>
                <c:pt idx="490">
                  <c:v>1997.7070000000001</c:v>
                </c:pt>
                <c:pt idx="491">
                  <c:v>1997.789</c:v>
                </c:pt>
                <c:pt idx="492">
                  <c:v>1997.874</c:v>
                </c:pt>
                <c:pt idx="493">
                  <c:v>1997.9559999999999</c:v>
                </c:pt>
                <c:pt idx="494">
                  <c:v>1998.0409999999999</c:v>
                </c:pt>
                <c:pt idx="495">
                  <c:v>1998.126</c:v>
                </c:pt>
                <c:pt idx="496">
                  <c:v>1998.203</c:v>
                </c:pt>
                <c:pt idx="497">
                  <c:v>1998.288</c:v>
                </c:pt>
                <c:pt idx="498">
                  <c:v>1998.37</c:v>
                </c:pt>
                <c:pt idx="499">
                  <c:v>1998.4549999999999</c:v>
                </c:pt>
                <c:pt idx="500">
                  <c:v>1998.537</c:v>
                </c:pt>
                <c:pt idx="501">
                  <c:v>1998.6220000000001</c:v>
                </c:pt>
                <c:pt idx="502">
                  <c:v>1998.7070000000001</c:v>
                </c:pt>
                <c:pt idx="503">
                  <c:v>1998.789</c:v>
                </c:pt>
                <c:pt idx="504">
                  <c:v>1998.874</c:v>
                </c:pt>
                <c:pt idx="505">
                  <c:v>1998.9559999999999</c:v>
                </c:pt>
                <c:pt idx="506">
                  <c:v>1999.0409999999999</c:v>
                </c:pt>
                <c:pt idx="507">
                  <c:v>1999.126</c:v>
                </c:pt>
                <c:pt idx="508">
                  <c:v>1999.203</c:v>
                </c:pt>
                <c:pt idx="509">
                  <c:v>1999.288</c:v>
                </c:pt>
                <c:pt idx="510">
                  <c:v>1999.37</c:v>
                </c:pt>
                <c:pt idx="511">
                  <c:v>1999.4549999999999</c:v>
                </c:pt>
                <c:pt idx="512">
                  <c:v>1999.537</c:v>
                </c:pt>
                <c:pt idx="513">
                  <c:v>1999.6220000000001</c:v>
                </c:pt>
                <c:pt idx="514">
                  <c:v>1999.7070000000001</c:v>
                </c:pt>
                <c:pt idx="515">
                  <c:v>1999.789</c:v>
                </c:pt>
                <c:pt idx="516">
                  <c:v>1999.874</c:v>
                </c:pt>
                <c:pt idx="517">
                  <c:v>1999.9559999999999</c:v>
                </c:pt>
                <c:pt idx="518">
                  <c:v>2000.0409999999999</c:v>
                </c:pt>
                <c:pt idx="519">
                  <c:v>2000.126</c:v>
                </c:pt>
                <c:pt idx="520">
                  <c:v>2000.2049999999999</c:v>
                </c:pt>
                <c:pt idx="521">
                  <c:v>2000.29</c:v>
                </c:pt>
                <c:pt idx="522">
                  <c:v>2000.3720000000001</c:v>
                </c:pt>
                <c:pt idx="523">
                  <c:v>2000.4559999999999</c:v>
                </c:pt>
                <c:pt idx="524">
                  <c:v>2000.538</c:v>
                </c:pt>
                <c:pt idx="525">
                  <c:v>2000.623</c:v>
                </c:pt>
                <c:pt idx="526">
                  <c:v>2000.7080000000001</c:v>
                </c:pt>
                <c:pt idx="527">
                  <c:v>2000.79</c:v>
                </c:pt>
                <c:pt idx="528">
                  <c:v>2000.874</c:v>
                </c:pt>
                <c:pt idx="529">
                  <c:v>2000.9559999999999</c:v>
                </c:pt>
                <c:pt idx="530">
                  <c:v>2001.0409999999999</c:v>
                </c:pt>
                <c:pt idx="531">
                  <c:v>2001.126</c:v>
                </c:pt>
                <c:pt idx="532">
                  <c:v>2001.203</c:v>
                </c:pt>
                <c:pt idx="533">
                  <c:v>2001.288</c:v>
                </c:pt>
                <c:pt idx="534">
                  <c:v>2001.37</c:v>
                </c:pt>
                <c:pt idx="535">
                  <c:v>2001.4549999999999</c:v>
                </c:pt>
                <c:pt idx="536">
                  <c:v>2001.537</c:v>
                </c:pt>
                <c:pt idx="537">
                  <c:v>2001.6220000000001</c:v>
                </c:pt>
                <c:pt idx="538">
                  <c:v>2001.7070000000001</c:v>
                </c:pt>
                <c:pt idx="539">
                  <c:v>2001.789</c:v>
                </c:pt>
                <c:pt idx="540">
                  <c:v>2001.874</c:v>
                </c:pt>
                <c:pt idx="541">
                  <c:v>2001.9559999999999</c:v>
                </c:pt>
                <c:pt idx="542">
                  <c:v>2002.0409999999999</c:v>
                </c:pt>
                <c:pt idx="543">
                  <c:v>2002.126</c:v>
                </c:pt>
                <c:pt idx="544">
                  <c:v>2002.203</c:v>
                </c:pt>
                <c:pt idx="545">
                  <c:v>2002.288</c:v>
                </c:pt>
                <c:pt idx="546">
                  <c:v>2002.37</c:v>
                </c:pt>
                <c:pt idx="547">
                  <c:v>2002.4549999999999</c:v>
                </c:pt>
                <c:pt idx="548">
                  <c:v>2002.537</c:v>
                </c:pt>
                <c:pt idx="549">
                  <c:v>2002.6220000000001</c:v>
                </c:pt>
                <c:pt idx="550">
                  <c:v>2002.7070000000001</c:v>
                </c:pt>
                <c:pt idx="551">
                  <c:v>2002.789</c:v>
                </c:pt>
                <c:pt idx="552">
                  <c:v>2002.874</c:v>
                </c:pt>
                <c:pt idx="553">
                  <c:v>2002.9559999999999</c:v>
                </c:pt>
                <c:pt idx="554">
                  <c:v>2003.0409999999999</c:v>
                </c:pt>
                <c:pt idx="555">
                  <c:v>2003.126</c:v>
                </c:pt>
                <c:pt idx="556">
                  <c:v>2003.203</c:v>
                </c:pt>
                <c:pt idx="557">
                  <c:v>2003.288</c:v>
                </c:pt>
                <c:pt idx="558">
                  <c:v>2003.37</c:v>
                </c:pt>
                <c:pt idx="559">
                  <c:v>2003.4549999999999</c:v>
                </c:pt>
                <c:pt idx="560">
                  <c:v>2003.537</c:v>
                </c:pt>
                <c:pt idx="561">
                  <c:v>2003.6220000000001</c:v>
                </c:pt>
                <c:pt idx="562">
                  <c:v>2003.7070000000001</c:v>
                </c:pt>
                <c:pt idx="563">
                  <c:v>2003.789</c:v>
                </c:pt>
                <c:pt idx="564">
                  <c:v>2003.874</c:v>
                </c:pt>
                <c:pt idx="565">
                  <c:v>2003.9559999999999</c:v>
                </c:pt>
                <c:pt idx="566">
                  <c:v>2004.0409999999999</c:v>
                </c:pt>
                <c:pt idx="567">
                  <c:v>2004.126</c:v>
                </c:pt>
                <c:pt idx="568">
                  <c:v>2004.2049999999999</c:v>
                </c:pt>
                <c:pt idx="569">
                  <c:v>2004.29</c:v>
                </c:pt>
                <c:pt idx="570">
                  <c:v>2004.3720000000001</c:v>
                </c:pt>
                <c:pt idx="571">
                  <c:v>2004.4559999999999</c:v>
                </c:pt>
                <c:pt idx="572">
                  <c:v>2004.538</c:v>
                </c:pt>
                <c:pt idx="573">
                  <c:v>2004.623</c:v>
                </c:pt>
                <c:pt idx="574">
                  <c:v>2004.7080000000001</c:v>
                </c:pt>
                <c:pt idx="575">
                  <c:v>2004.79</c:v>
                </c:pt>
                <c:pt idx="576">
                  <c:v>2004.874</c:v>
                </c:pt>
                <c:pt idx="577">
                  <c:v>2004.9559999999999</c:v>
                </c:pt>
                <c:pt idx="578">
                  <c:v>2005.0409999999999</c:v>
                </c:pt>
                <c:pt idx="579">
                  <c:v>2005.126</c:v>
                </c:pt>
                <c:pt idx="580">
                  <c:v>2005.203</c:v>
                </c:pt>
                <c:pt idx="581">
                  <c:v>2005.288</c:v>
                </c:pt>
                <c:pt idx="582">
                  <c:v>2005.37</c:v>
                </c:pt>
                <c:pt idx="583">
                  <c:v>2005.4549999999999</c:v>
                </c:pt>
                <c:pt idx="584">
                  <c:v>2005.537</c:v>
                </c:pt>
                <c:pt idx="585">
                  <c:v>2005.6220000000001</c:v>
                </c:pt>
                <c:pt idx="586">
                  <c:v>2005.7070000000001</c:v>
                </c:pt>
                <c:pt idx="587">
                  <c:v>2005.789</c:v>
                </c:pt>
                <c:pt idx="588">
                  <c:v>2005.874</c:v>
                </c:pt>
                <c:pt idx="589">
                  <c:v>2005.9559999999999</c:v>
                </c:pt>
                <c:pt idx="590">
                  <c:v>2006.0409999999999</c:v>
                </c:pt>
                <c:pt idx="591">
                  <c:v>2006.126</c:v>
                </c:pt>
                <c:pt idx="592">
                  <c:v>2006.203</c:v>
                </c:pt>
                <c:pt idx="593">
                  <c:v>2006.288</c:v>
                </c:pt>
                <c:pt idx="594">
                  <c:v>2006.37</c:v>
                </c:pt>
                <c:pt idx="595">
                  <c:v>2006.4549999999999</c:v>
                </c:pt>
                <c:pt idx="596">
                  <c:v>2006.537</c:v>
                </c:pt>
                <c:pt idx="597">
                  <c:v>2006.6220000000001</c:v>
                </c:pt>
                <c:pt idx="598">
                  <c:v>2006.7070000000001</c:v>
                </c:pt>
                <c:pt idx="599">
                  <c:v>2006.789</c:v>
                </c:pt>
                <c:pt idx="600">
                  <c:v>2006.874</c:v>
                </c:pt>
                <c:pt idx="601">
                  <c:v>2006.9559999999999</c:v>
                </c:pt>
                <c:pt idx="602">
                  <c:v>2007.0409999999999</c:v>
                </c:pt>
                <c:pt idx="603">
                  <c:v>2007.126</c:v>
                </c:pt>
                <c:pt idx="604">
                  <c:v>2007.203</c:v>
                </c:pt>
                <c:pt idx="605">
                  <c:v>2007.288</c:v>
                </c:pt>
                <c:pt idx="606">
                  <c:v>2007.37</c:v>
                </c:pt>
                <c:pt idx="607">
                  <c:v>2007.4549999999999</c:v>
                </c:pt>
                <c:pt idx="608">
                  <c:v>2007.537</c:v>
                </c:pt>
                <c:pt idx="609">
                  <c:v>2007.6220000000001</c:v>
                </c:pt>
                <c:pt idx="610">
                  <c:v>2007.7070000000001</c:v>
                </c:pt>
                <c:pt idx="611">
                  <c:v>2007.789</c:v>
                </c:pt>
                <c:pt idx="612">
                  <c:v>2007.874</c:v>
                </c:pt>
                <c:pt idx="613">
                  <c:v>2007.9559999999999</c:v>
                </c:pt>
                <c:pt idx="614">
                  <c:v>2008.0409999999999</c:v>
                </c:pt>
                <c:pt idx="615">
                  <c:v>2008.126</c:v>
                </c:pt>
                <c:pt idx="616">
                  <c:v>2008.2049999999999</c:v>
                </c:pt>
                <c:pt idx="617">
                  <c:v>2008.29</c:v>
                </c:pt>
                <c:pt idx="618">
                  <c:v>2008.3720000000001</c:v>
                </c:pt>
                <c:pt idx="619">
                  <c:v>2008.4559999999999</c:v>
                </c:pt>
                <c:pt idx="620">
                  <c:v>2008.538</c:v>
                </c:pt>
                <c:pt idx="621">
                  <c:v>2008.623</c:v>
                </c:pt>
                <c:pt idx="622">
                  <c:v>2008.7080000000001</c:v>
                </c:pt>
                <c:pt idx="623">
                  <c:v>2008.79</c:v>
                </c:pt>
                <c:pt idx="624">
                  <c:v>2008.874</c:v>
                </c:pt>
                <c:pt idx="625">
                  <c:v>2008.9559999999999</c:v>
                </c:pt>
                <c:pt idx="626">
                  <c:v>2009.0409999999999</c:v>
                </c:pt>
                <c:pt idx="627">
                  <c:v>2009.126</c:v>
                </c:pt>
                <c:pt idx="628">
                  <c:v>2009.203</c:v>
                </c:pt>
                <c:pt idx="629">
                  <c:v>2009.288</c:v>
                </c:pt>
                <c:pt idx="630">
                  <c:v>2009.37</c:v>
                </c:pt>
                <c:pt idx="631">
                  <c:v>2009.4549999999999</c:v>
                </c:pt>
                <c:pt idx="632">
                  <c:v>2009.537</c:v>
                </c:pt>
                <c:pt idx="633">
                  <c:v>2009.6220000000001</c:v>
                </c:pt>
                <c:pt idx="634">
                  <c:v>2009.7070000000001</c:v>
                </c:pt>
                <c:pt idx="635">
                  <c:v>2009.789</c:v>
                </c:pt>
                <c:pt idx="636">
                  <c:v>2009.874</c:v>
                </c:pt>
                <c:pt idx="637">
                  <c:v>2009.9559999999999</c:v>
                </c:pt>
                <c:pt idx="638">
                  <c:v>2010.0409999999999</c:v>
                </c:pt>
                <c:pt idx="639">
                  <c:v>2010.126</c:v>
                </c:pt>
                <c:pt idx="640">
                  <c:v>2010.203</c:v>
                </c:pt>
                <c:pt idx="641">
                  <c:v>2010.288</c:v>
                </c:pt>
                <c:pt idx="642">
                  <c:v>2010.37</c:v>
                </c:pt>
                <c:pt idx="643">
                  <c:v>2010.4549999999999</c:v>
                </c:pt>
                <c:pt idx="644">
                  <c:v>2010.537</c:v>
                </c:pt>
                <c:pt idx="645">
                  <c:v>2010.6220000000001</c:v>
                </c:pt>
                <c:pt idx="646">
                  <c:v>2010.7070000000001</c:v>
                </c:pt>
                <c:pt idx="647">
                  <c:v>2010.789</c:v>
                </c:pt>
                <c:pt idx="648">
                  <c:v>2010.874</c:v>
                </c:pt>
                <c:pt idx="649">
                  <c:v>2010.9559999999999</c:v>
                </c:pt>
                <c:pt idx="650">
                  <c:v>2011.0409999999999</c:v>
                </c:pt>
                <c:pt idx="651">
                  <c:v>2011.126</c:v>
                </c:pt>
                <c:pt idx="652">
                  <c:v>2011.203</c:v>
                </c:pt>
                <c:pt idx="653">
                  <c:v>2011.288</c:v>
                </c:pt>
                <c:pt idx="654">
                  <c:v>2011.37</c:v>
                </c:pt>
                <c:pt idx="655">
                  <c:v>2011.4549999999999</c:v>
                </c:pt>
                <c:pt idx="656">
                  <c:v>2011.537</c:v>
                </c:pt>
                <c:pt idx="657">
                  <c:v>2011.6220000000001</c:v>
                </c:pt>
                <c:pt idx="658">
                  <c:v>2011.7070000000001</c:v>
                </c:pt>
                <c:pt idx="659">
                  <c:v>2011.789</c:v>
                </c:pt>
                <c:pt idx="660">
                  <c:v>2011.874</c:v>
                </c:pt>
                <c:pt idx="661">
                  <c:v>2011.9559999999999</c:v>
                </c:pt>
                <c:pt idx="662">
                  <c:v>2012.0409999999999</c:v>
                </c:pt>
                <c:pt idx="663">
                  <c:v>2012.126</c:v>
                </c:pt>
                <c:pt idx="664">
                  <c:v>2012.2049999999999</c:v>
                </c:pt>
                <c:pt idx="665">
                  <c:v>2012.29</c:v>
                </c:pt>
                <c:pt idx="666">
                  <c:v>2012.3720000000001</c:v>
                </c:pt>
                <c:pt idx="667">
                  <c:v>2012.4559999999999</c:v>
                </c:pt>
                <c:pt idx="668">
                  <c:v>2012.538</c:v>
                </c:pt>
                <c:pt idx="669">
                  <c:v>2012.623</c:v>
                </c:pt>
                <c:pt idx="670">
                  <c:v>2012.7080000000001</c:v>
                </c:pt>
                <c:pt idx="671">
                  <c:v>2012.79</c:v>
                </c:pt>
                <c:pt idx="672">
                  <c:v>2012.874</c:v>
                </c:pt>
                <c:pt idx="673">
                  <c:v>2012.9559999999999</c:v>
                </c:pt>
                <c:pt idx="674">
                  <c:v>2013.0409999999999</c:v>
                </c:pt>
                <c:pt idx="675">
                  <c:v>2013.126</c:v>
                </c:pt>
                <c:pt idx="676">
                  <c:v>2013.203</c:v>
                </c:pt>
                <c:pt idx="677">
                  <c:v>2013.288</c:v>
                </c:pt>
                <c:pt idx="678">
                  <c:v>2013.37</c:v>
                </c:pt>
                <c:pt idx="679">
                  <c:v>2013.4549999999999</c:v>
                </c:pt>
                <c:pt idx="680">
                  <c:v>2013.537</c:v>
                </c:pt>
                <c:pt idx="681">
                  <c:v>2013.6220000000001</c:v>
                </c:pt>
                <c:pt idx="682">
                  <c:v>2013.7070000000001</c:v>
                </c:pt>
                <c:pt idx="683">
                  <c:v>2013.789</c:v>
                </c:pt>
                <c:pt idx="684">
                  <c:v>2013.874</c:v>
                </c:pt>
                <c:pt idx="685">
                  <c:v>2013.9559999999999</c:v>
                </c:pt>
                <c:pt idx="686">
                  <c:v>2014.0409999999999</c:v>
                </c:pt>
                <c:pt idx="687">
                  <c:v>2014.126</c:v>
                </c:pt>
                <c:pt idx="688">
                  <c:v>2014.203</c:v>
                </c:pt>
                <c:pt idx="689">
                  <c:v>2014.288</c:v>
                </c:pt>
                <c:pt idx="690">
                  <c:v>2014.37</c:v>
                </c:pt>
                <c:pt idx="691">
                  <c:v>2014.4549999999999</c:v>
                </c:pt>
                <c:pt idx="692">
                  <c:v>2014.537</c:v>
                </c:pt>
                <c:pt idx="693">
                  <c:v>2014.6220000000001</c:v>
                </c:pt>
                <c:pt idx="694">
                  <c:v>2014.7070000000001</c:v>
                </c:pt>
                <c:pt idx="695">
                  <c:v>2014.789</c:v>
                </c:pt>
                <c:pt idx="696">
                  <c:v>2014.874</c:v>
                </c:pt>
                <c:pt idx="697">
                  <c:v>2014.9559999999999</c:v>
                </c:pt>
                <c:pt idx="698">
                  <c:v>2015.0409999999999</c:v>
                </c:pt>
                <c:pt idx="699">
                  <c:v>2015.126</c:v>
                </c:pt>
                <c:pt idx="700">
                  <c:v>2015.203</c:v>
                </c:pt>
                <c:pt idx="701">
                  <c:v>2015.288</c:v>
                </c:pt>
                <c:pt idx="702">
                  <c:v>2015.37</c:v>
                </c:pt>
                <c:pt idx="703">
                  <c:v>2015.4549999999999</c:v>
                </c:pt>
                <c:pt idx="704">
                  <c:v>2015.537</c:v>
                </c:pt>
                <c:pt idx="705">
                  <c:v>2015.6220000000001</c:v>
                </c:pt>
                <c:pt idx="706">
                  <c:v>2015.7070000000001</c:v>
                </c:pt>
                <c:pt idx="707">
                  <c:v>2015.789</c:v>
                </c:pt>
                <c:pt idx="708">
                  <c:v>2015.874</c:v>
                </c:pt>
                <c:pt idx="709">
                  <c:v>2015.9559999999999</c:v>
                </c:pt>
                <c:pt idx="710">
                  <c:v>2016.0409999999999</c:v>
                </c:pt>
                <c:pt idx="711">
                  <c:v>2016.126</c:v>
                </c:pt>
                <c:pt idx="712">
                  <c:v>2016.2049999999999</c:v>
                </c:pt>
                <c:pt idx="713">
                  <c:v>2016.29</c:v>
                </c:pt>
                <c:pt idx="714">
                  <c:v>2016.3720000000001</c:v>
                </c:pt>
                <c:pt idx="715">
                  <c:v>2016.4559999999999</c:v>
                </c:pt>
                <c:pt idx="716">
                  <c:v>2016.538</c:v>
                </c:pt>
                <c:pt idx="717">
                  <c:v>2016.623</c:v>
                </c:pt>
                <c:pt idx="718">
                  <c:v>2016.7080000000001</c:v>
                </c:pt>
                <c:pt idx="719">
                  <c:v>2016.79</c:v>
                </c:pt>
                <c:pt idx="720">
                  <c:v>2016.874</c:v>
                </c:pt>
                <c:pt idx="721">
                  <c:v>2016.9559999999999</c:v>
                </c:pt>
                <c:pt idx="722">
                  <c:v>2017.0409999999999</c:v>
                </c:pt>
                <c:pt idx="723">
                  <c:v>2017.126</c:v>
                </c:pt>
                <c:pt idx="724">
                  <c:v>2017.203</c:v>
                </c:pt>
                <c:pt idx="725">
                  <c:v>2017.288</c:v>
                </c:pt>
                <c:pt idx="726">
                  <c:v>2017.37</c:v>
                </c:pt>
                <c:pt idx="727">
                  <c:v>2017.4549999999999</c:v>
                </c:pt>
                <c:pt idx="728">
                  <c:v>2017.537</c:v>
                </c:pt>
                <c:pt idx="729">
                  <c:v>2017.6220000000001</c:v>
                </c:pt>
                <c:pt idx="730">
                  <c:v>2017.7070000000001</c:v>
                </c:pt>
                <c:pt idx="731">
                  <c:v>2017.789</c:v>
                </c:pt>
                <c:pt idx="732">
                  <c:v>2017.874</c:v>
                </c:pt>
                <c:pt idx="733">
                  <c:v>2017.9559999999999</c:v>
                </c:pt>
                <c:pt idx="734">
                  <c:v>2018.0409999999999</c:v>
                </c:pt>
                <c:pt idx="735">
                  <c:v>2018.126</c:v>
                </c:pt>
                <c:pt idx="736">
                  <c:v>2018.203</c:v>
                </c:pt>
                <c:pt idx="737">
                  <c:v>2018.288</c:v>
                </c:pt>
                <c:pt idx="738">
                  <c:v>2018.37</c:v>
                </c:pt>
                <c:pt idx="739">
                  <c:v>2018.4549999999999</c:v>
                </c:pt>
                <c:pt idx="740">
                  <c:v>2018.537</c:v>
                </c:pt>
                <c:pt idx="741">
                  <c:v>2018.6220000000001</c:v>
                </c:pt>
                <c:pt idx="742">
                  <c:v>2018.7070000000001</c:v>
                </c:pt>
                <c:pt idx="743">
                  <c:v>2018.789</c:v>
                </c:pt>
                <c:pt idx="744">
                  <c:v>2018.874</c:v>
                </c:pt>
                <c:pt idx="745">
                  <c:v>2018.9559999999999</c:v>
                </c:pt>
                <c:pt idx="746">
                  <c:v>2019.0409999999999</c:v>
                </c:pt>
                <c:pt idx="747">
                  <c:v>2019.126</c:v>
                </c:pt>
                <c:pt idx="748">
                  <c:v>2019.203</c:v>
                </c:pt>
                <c:pt idx="749">
                  <c:v>2019.288</c:v>
                </c:pt>
                <c:pt idx="750">
                  <c:v>2019.37</c:v>
                </c:pt>
                <c:pt idx="751">
                  <c:v>2019.4549999999999</c:v>
                </c:pt>
                <c:pt idx="752">
                  <c:v>2019.537</c:v>
                </c:pt>
                <c:pt idx="753">
                  <c:v>2019.6220000000001</c:v>
                </c:pt>
                <c:pt idx="754">
                  <c:v>2019.7070000000001</c:v>
                </c:pt>
                <c:pt idx="755">
                  <c:v>2019.789</c:v>
                </c:pt>
                <c:pt idx="756">
                  <c:v>2019.874</c:v>
                </c:pt>
                <c:pt idx="757">
                  <c:v>2019.9559999999999</c:v>
                </c:pt>
                <c:pt idx="758">
                  <c:v>2020.0409999999999</c:v>
                </c:pt>
                <c:pt idx="759">
                  <c:v>2020.126</c:v>
                </c:pt>
                <c:pt idx="760">
                  <c:v>2020.2049999999999</c:v>
                </c:pt>
                <c:pt idx="761">
                  <c:v>2020.29</c:v>
                </c:pt>
                <c:pt idx="762">
                  <c:v>2020.3720000000001</c:v>
                </c:pt>
                <c:pt idx="763">
                  <c:v>2020.4559999999999</c:v>
                </c:pt>
                <c:pt idx="764">
                  <c:v>2020.538</c:v>
                </c:pt>
                <c:pt idx="765">
                  <c:v>2020.623</c:v>
                </c:pt>
                <c:pt idx="766">
                  <c:v>2020.7080000000001</c:v>
                </c:pt>
                <c:pt idx="767">
                  <c:v>2020.79</c:v>
                </c:pt>
              </c:numCache>
            </c:numRef>
          </c:xVal>
          <c:yVal>
            <c:numRef>
              <c:f>monthly_summary!$Y$8:$Y$777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76">
                  <c:v>7.8000000000000014E-3</c:v>
                </c:pt>
                <c:pt idx="77">
                  <c:v>7.4999999999999928E-3</c:v>
                </c:pt>
                <c:pt idx="78">
                  <c:v>7.1999999999999981E-3</c:v>
                </c:pt>
                <c:pt idx="79">
                  <c:v>6.9999999999999923E-3</c:v>
                </c:pt>
                <c:pt idx="80">
                  <c:v>6.8999999999999895E-3</c:v>
                </c:pt>
                <c:pt idx="81">
                  <c:v>6.7000000000000115E-3</c:v>
                </c:pt>
                <c:pt idx="82">
                  <c:v>6.5000000000000058E-3</c:v>
                </c:pt>
                <c:pt idx="83">
                  <c:v>6.3E-3</c:v>
                </c:pt>
                <c:pt idx="84">
                  <c:v>5.9999999999999915E-3</c:v>
                </c:pt>
                <c:pt idx="85">
                  <c:v>5.9000000000000025E-3</c:v>
                </c:pt>
                <c:pt idx="86">
                  <c:v>5.8000000000000135E-3</c:v>
                </c:pt>
                <c:pt idx="87">
                  <c:v>5.6000000000000077E-3</c:v>
                </c:pt>
                <c:pt idx="88">
                  <c:v>5.5999999999999939E-3</c:v>
                </c:pt>
                <c:pt idx="89">
                  <c:v>5.59999999999998E-3</c:v>
                </c:pt>
                <c:pt idx="90">
                  <c:v>5.5999999999999939E-3</c:v>
                </c:pt>
                <c:pt idx="91">
                  <c:v>5.6999999999999829E-3</c:v>
                </c:pt>
                <c:pt idx="92">
                  <c:v>5.8999999999999886E-3</c:v>
                </c:pt>
                <c:pt idx="93">
                  <c:v>6.2000000000000111E-3</c:v>
                </c:pt>
                <c:pt idx="94">
                  <c:v>6.399999999999989E-3</c:v>
                </c:pt>
                <c:pt idx="95">
                  <c:v>6.6999999999999837E-3</c:v>
                </c:pt>
                <c:pt idx="96">
                  <c:v>7.0000000000000062E-3</c:v>
                </c:pt>
                <c:pt idx="97">
                  <c:v>7.3000000000000009E-3</c:v>
                </c:pt>
                <c:pt idx="98">
                  <c:v>7.7000000000000124E-3</c:v>
                </c:pt>
                <c:pt idx="99">
                  <c:v>8.0000000000000071E-3</c:v>
                </c:pt>
                <c:pt idx="100">
                  <c:v>8.4000000000000186E-3</c:v>
                </c:pt>
                <c:pt idx="101">
                  <c:v>8.8000000000000023E-3</c:v>
                </c:pt>
                <c:pt idx="102">
                  <c:v>9.199999999999986E-3</c:v>
                </c:pt>
                <c:pt idx="103">
                  <c:v>9.7000000000000142E-3</c:v>
                </c:pt>
                <c:pt idx="104">
                  <c:v>1.0199999999999987E-2</c:v>
                </c:pt>
                <c:pt idx="105">
                  <c:v>1.0599999999999998E-2</c:v>
                </c:pt>
                <c:pt idx="106">
                  <c:v>1.1099999999999999E-2</c:v>
                </c:pt>
                <c:pt idx="107">
                  <c:v>1.150000000000001E-2</c:v>
                </c:pt>
                <c:pt idx="108">
                  <c:v>1.21E-2</c:v>
                </c:pt>
                <c:pt idx="109">
                  <c:v>1.2499999999999983E-2</c:v>
                </c:pt>
                <c:pt idx="110">
                  <c:v>1.2999999999999984E-2</c:v>
                </c:pt>
                <c:pt idx="111">
                  <c:v>1.3499999999999984E-2</c:v>
                </c:pt>
                <c:pt idx="112">
                  <c:v>1.4000000000000012E-2</c:v>
                </c:pt>
                <c:pt idx="113">
                  <c:v>1.4500000000000013E-2</c:v>
                </c:pt>
                <c:pt idx="114">
                  <c:v>1.4999999999999986E-2</c:v>
                </c:pt>
                <c:pt idx="115">
                  <c:v>1.5600000000000003E-2</c:v>
                </c:pt>
                <c:pt idx="116">
                  <c:v>1.6100000000000003E-2</c:v>
                </c:pt>
                <c:pt idx="117">
                  <c:v>1.6600000000000004E-2</c:v>
                </c:pt>
                <c:pt idx="118">
                  <c:v>1.6999999999999987E-2</c:v>
                </c:pt>
                <c:pt idx="119">
                  <c:v>1.7399999999999999E-2</c:v>
                </c:pt>
                <c:pt idx="120">
                  <c:v>1.7899999999999999E-2</c:v>
                </c:pt>
                <c:pt idx="121">
                  <c:v>1.8200000000000022E-2</c:v>
                </c:pt>
                <c:pt idx="122">
                  <c:v>1.8599999999999978E-2</c:v>
                </c:pt>
                <c:pt idx="123">
                  <c:v>1.9000000000000017E-2</c:v>
                </c:pt>
                <c:pt idx="124">
                  <c:v>1.9300000000000012E-2</c:v>
                </c:pt>
                <c:pt idx="125">
                  <c:v>1.9799999999999984E-2</c:v>
                </c:pt>
                <c:pt idx="126">
                  <c:v>2.0099999999999979E-2</c:v>
                </c:pt>
                <c:pt idx="127">
                  <c:v>2.0300000000000012E-2</c:v>
                </c:pt>
                <c:pt idx="128">
                  <c:v>2.0600000000000007E-2</c:v>
                </c:pt>
                <c:pt idx="129">
                  <c:v>2.0900000000000002E-2</c:v>
                </c:pt>
                <c:pt idx="130">
                  <c:v>2.0999999999999991E-2</c:v>
                </c:pt>
                <c:pt idx="131">
                  <c:v>2.1100000000000008E-2</c:v>
                </c:pt>
                <c:pt idx="132">
                  <c:v>2.1299999999999986E-2</c:v>
                </c:pt>
                <c:pt idx="133">
                  <c:v>2.1400000000000002E-2</c:v>
                </c:pt>
                <c:pt idx="134">
                  <c:v>2.1500000000000019E-2</c:v>
                </c:pt>
                <c:pt idx="135">
                  <c:v>2.1600000000000008E-2</c:v>
                </c:pt>
                <c:pt idx="136">
                  <c:v>2.1799999999999986E-2</c:v>
                </c:pt>
                <c:pt idx="137">
                  <c:v>2.1999999999999992E-2</c:v>
                </c:pt>
                <c:pt idx="138">
                  <c:v>2.2100000000000009E-2</c:v>
                </c:pt>
                <c:pt idx="139">
                  <c:v>2.2300000000000014E-2</c:v>
                </c:pt>
                <c:pt idx="140">
                  <c:v>2.2600000000000009E-2</c:v>
                </c:pt>
                <c:pt idx="141">
                  <c:v>2.2699999999999998E-2</c:v>
                </c:pt>
                <c:pt idx="142">
                  <c:v>2.2999999999999993E-2</c:v>
                </c:pt>
                <c:pt idx="143">
                  <c:v>2.3199999999999998E-2</c:v>
                </c:pt>
                <c:pt idx="144">
                  <c:v>2.3400000000000004E-2</c:v>
                </c:pt>
                <c:pt idx="145">
                  <c:v>2.360000000000001E-2</c:v>
                </c:pt>
                <c:pt idx="146">
                  <c:v>2.3699999999999999E-2</c:v>
                </c:pt>
                <c:pt idx="147">
                  <c:v>2.3799999999999988E-2</c:v>
                </c:pt>
                <c:pt idx="148">
                  <c:v>2.3900000000000005E-2</c:v>
                </c:pt>
                <c:pt idx="149">
                  <c:v>2.3999999999999994E-2</c:v>
                </c:pt>
                <c:pt idx="150">
                  <c:v>2.3999999999999994E-2</c:v>
                </c:pt>
                <c:pt idx="151">
                  <c:v>2.410000000000001E-2</c:v>
                </c:pt>
                <c:pt idx="152">
                  <c:v>2.410000000000001E-2</c:v>
                </c:pt>
                <c:pt idx="153">
                  <c:v>2.410000000000001E-2</c:v>
                </c:pt>
                <c:pt idx="154">
                  <c:v>2.410000000000001E-2</c:v>
                </c:pt>
                <c:pt idx="155">
                  <c:v>2.410000000000001E-2</c:v>
                </c:pt>
                <c:pt idx="156">
                  <c:v>2.3999999999999994E-2</c:v>
                </c:pt>
                <c:pt idx="157">
                  <c:v>2.3900000000000005E-2</c:v>
                </c:pt>
                <c:pt idx="158">
                  <c:v>2.3799999999999988E-2</c:v>
                </c:pt>
                <c:pt idx="159">
                  <c:v>2.3599999999999982E-2</c:v>
                </c:pt>
                <c:pt idx="160">
                  <c:v>2.3399999999999976E-2</c:v>
                </c:pt>
                <c:pt idx="161">
                  <c:v>2.3199999999999998E-2</c:v>
                </c:pt>
                <c:pt idx="162">
                  <c:v>2.3100000000000009E-2</c:v>
                </c:pt>
                <c:pt idx="163">
                  <c:v>2.2900000000000004E-2</c:v>
                </c:pt>
                <c:pt idx="164">
                  <c:v>2.2699999999999998E-2</c:v>
                </c:pt>
                <c:pt idx="165">
                  <c:v>2.250000000000002E-2</c:v>
                </c:pt>
                <c:pt idx="166">
                  <c:v>2.2300000000000014E-2</c:v>
                </c:pt>
                <c:pt idx="167">
                  <c:v>2.2100000000000009E-2</c:v>
                </c:pt>
                <c:pt idx="168">
                  <c:v>2.1900000000000003E-2</c:v>
                </c:pt>
                <c:pt idx="169">
                  <c:v>2.159999999999998E-2</c:v>
                </c:pt>
                <c:pt idx="170">
                  <c:v>2.1300000000000013E-2</c:v>
                </c:pt>
                <c:pt idx="171">
                  <c:v>2.0900000000000002E-2</c:v>
                </c:pt>
                <c:pt idx="172">
                  <c:v>2.0700000000000024E-2</c:v>
                </c:pt>
                <c:pt idx="173">
                  <c:v>2.0400000000000001E-2</c:v>
                </c:pt>
                <c:pt idx="174">
                  <c:v>2.0100000000000007E-2</c:v>
                </c:pt>
                <c:pt idx="175">
                  <c:v>1.9800000000000012E-2</c:v>
                </c:pt>
                <c:pt idx="176">
                  <c:v>1.9600000000000006E-2</c:v>
                </c:pt>
                <c:pt idx="177">
                  <c:v>1.9299999999999984E-2</c:v>
                </c:pt>
                <c:pt idx="178">
                  <c:v>1.89E-2</c:v>
                </c:pt>
                <c:pt idx="179">
                  <c:v>1.8699999999999994E-2</c:v>
                </c:pt>
                <c:pt idx="180">
                  <c:v>1.8199999999999994E-2</c:v>
                </c:pt>
                <c:pt idx="181">
                  <c:v>1.7799999999999983E-2</c:v>
                </c:pt>
                <c:pt idx="182">
                  <c:v>1.7399999999999999E-2</c:v>
                </c:pt>
                <c:pt idx="183">
                  <c:v>1.7000000000000015E-2</c:v>
                </c:pt>
                <c:pt idx="184">
                  <c:v>1.6600000000000004E-2</c:v>
                </c:pt>
                <c:pt idx="185">
                  <c:v>1.6199999999999992E-2</c:v>
                </c:pt>
                <c:pt idx="186">
                  <c:v>1.5800000000000008E-2</c:v>
                </c:pt>
                <c:pt idx="187">
                  <c:v>1.5499999999999986E-2</c:v>
                </c:pt>
                <c:pt idx="188">
                  <c:v>1.5199999999999991E-2</c:v>
                </c:pt>
                <c:pt idx="189">
                  <c:v>1.4899999999999997E-2</c:v>
                </c:pt>
                <c:pt idx="190">
                  <c:v>1.4600000000000002E-2</c:v>
                </c:pt>
                <c:pt idx="191">
                  <c:v>1.4300000000000007E-2</c:v>
                </c:pt>
                <c:pt idx="192">
                  <c:v>1.4000000000000012E-2</c:v>
                </c:pt>
                <c:pt idx="193">
                  <c:v>1.3700000000000018E-2</c:v>
                </c:pt>
                <c:pt idx="194">
                  <c:v>1.3400000000000023E-2</c:v>
                </c:pt>
                <c:pt idx="195">
                  <c:v>1.3100000000000001E-2</c:v>
                </c:pt>
                <c:pt idx="196">
                  <c:v>1.2899999999999995E-2</c:v>
                </c:pt>
                <c:pt idx="197">
                  <c:v>1.26E-2</c:v>
                </c:pt>
                <c:pt idx="198">
                  <c:v>1.2300000000000005E-2</c:v>
                </c:pt>
                <c:pt idx="199">
                  <c:v>1.2000000000000011E-2</c:v>
                </c:pt>
                <c:pt idx="200">
                  <c:v>1.1800000000000005E-2</c:v>
                </c:pt>
                <c:pt idx="201">
                  <c:v>1.1599999999999999E-2</c:v>
                </c:pt>
                <c:pt idx="202">
                  <c:v>1.1300000000000004E-2</c:v>
                </c:pt>
                <c:pt idx="203">
                  <c:v>1.1099999999999999E-2</c:v>
                </c:pt>
                <c:pt idx="204">
                  <c:v>1.0799999999999976E-2</c:v>
                </c:pt>
                <c:pt idx="205">
                  <c:v>1.0500000000000009E-2</c:v>
                </c:pt>
                <c:pt idx="206">
                  <c:v>1.0300000000000004E-2</c:v>
                </c:pt>
                <c:pt idx="207">
                  <c:v>1.0099999999999998E-2</c:v>
                </c:pt>
                <c:pt idx="208">
                  <c:v>9.8000000000000032E-3</c:v>
                </c:pt>
                <c:pt idx="209">
                  <c:v>9.5999999999999974E-3</c:v>
                </c:pt>
                <c:pt idx="210">
                  <c:v>9.3000000000000027E-3</c:v>
                </c:pt>
                <c:pt idx="211">
                  <c:v>9.000000000000008E-3</c:v>
                </c:pt>
                <c:pt idx="212">
                  <c:v>8.8000000000000023E-3</c:v>
                </c:pt>
                <c:pt idx="213">
                  <c:v>8.5000000000000075E-3</c:v>
                </c:pt>
                <c:pt idx="214">
                  <c:v>8.2000000000000128E-3</c:v>
                </c:pt>
                <c:pt idx="215">
                  <c:v>7.8000000000000014E-3</c:v>
                </c:pt>
                <c:pt idx="216">
                  <c:v>7.4999999999999789E-3</c:v>
                </c:pt>
                <c:pt idx="217">
                  <c:v>7.0999999999999952E-3</c:v>
                </c:pt>
                <c:pt idx="218">
                  <c:v>6.6999999999999837E-3</c:v>
                </c:pt>
                <c:pt idx="219">
                  <c:v>6.399999999999989E-3</c:v>
                </c:pt>
                <c:pt idx="220">
                  <c:v>6.1000000000000221E-3</c:v>
                </c:pt>
                <c:pt idx="221">
                  <c:v>5.6999999999999829E-3</c:v>
                </c:pt>
                <c:pt idx="222">
                  <c:v>5.4000000000000159E-3</c:v>
                </c:pt>
                <c:pt idx="223">
                  <c:v>5.0999999999999934E-3</c:v>
                </c:pt>
                <c:pt idx="224">
                  <c:v>4.7000000000000097E-3</c:v>
                </c:pt>
                <c:pt idx="225">
                  <c:v>4.400000000000015E-3</c:v>
                </c:pt>
                <c:pt idx="226">
                  <c:v>4.0999999999999925E-3</c:v>
                </c:pt>
                <c:pt idx="227">
                  <c:v>3.7999999999999978E-3</c:v>
                </c:pt>
                <c:pt idx="228">
                  <c:v>3.3999999999999864E-3</c:v>
                </c:pt>
                <c:pt idx="229">
                  <c:v>3.0999999999999917E-3</c:v>
                </c:pt>
                <c:pt idx="230">
                  <c:v>2.7000000000000079E-3</c:v>
                </c:pt>
                <c:pt idx="231">
                  <c:v>2.4000000000000132E-3</c:v>
                </c:pt>
                <c:pt idx="232">
                  <c:v>2.2000000000000075E-3</c:v>
                </c:pt>
                <c:pt idx="233">
                  <c:v>1.899999999999985E-3</c:v>
                </c:pt>
                <c:pt idx="234">
                  <c:v>1.7000000000000071E-3</c:v>
                </c:pt>
                <c:pt idx="235">
                  <c:v>1.5000000000000013E-3</c:v>
                </c:pt>
                <c:pt idx="236">
                  <c:v>1.3999999999999846E-3</c:v>
                </c:pt>
                <c:pt idx="237">
                  <c:v>1.2000000000000066E-3</c:v>
                </c:pt>
                <c:pt idx="238">
                  <c:v>1.0000000000000009E-3</c:v>
                </c:pt>
                <c:pt idx="239">
                  <c:v>1.0000000000000009E-3</c:v>
                </c:pt>
                <c:pt idx="240">
                  <c:v>7.9999999999999516E-4</c:v>
                </c:pt>
                <c:pt idx="241">
                  <c:v>7.0000000000000617E-4</c:v>
                </c:pt>
                <c:pt idx="242">
                  <c:v>6.0000000000001719E-4</c:v>
                </c:pt>
                <c:pt idx="243">
                  <c:v>5.0000000000000044E-4</c:v>
                </c:pt>
                <c:pt idx="244">
                  <c:v>5.9999999999998943E-4</c:v>
                </c:pt>
                <c:pt idx="245">
                  <c:v>5.9999999999998943E-4</c:v>
                </c:pt>
                <c:pt idx="246">
                  <c:v>5.9999999999998943E-4</c:v>
                </c:pt>
                <c:pt idx="247">
                  <c:v>7.0000000000000617E-4</c:v>
                </c:pt>
                <c:pt idx="248">
                  <c:v>7.9999999999999516E-4</c:v>
                </c:pt>
                <c:pt idx="249">
                  <c:v>7.9999999999999516E-4</c:v>
                </c:pt>
                <c:pt idx="250">
                  <c:v>8.9999999999998415E-4</c:v>
                </c:pt>
                <c:pt idx="251">
                  <c:v>1.0000000000000009E-3</c:v>
                </c:pt>
                <c:pt idx="252">
                  <c:v>1.0999999999999899E-3</c:v>
                </c:pt>
                <c:pt idx="253">
                  <c:v>1.0999999999999899E-3</c:v>
                </c:pt>
                <c:pt idx="254">
                  <c:v>1.2000000000000344E-3</c:v>
                </c:pt>
                <c:pt idx="255">
                  <c:v>1.2000000000000344E-3</c:v>
                </c:pt>
                <c:pt idx="256">
                  <c:v>1.1999999999999789E-3</c:v>
                </c:pt>
                <c:pt idx="257">
                  <c:v>1.0999999999999899E-3</c:v>
                </c:pt>
                <c:pt idx="258">
                  <c:v>1.0000000000000009E-3</c:v>
                </c:pt>
                <c:pt idx="259">
                  <c:v>1.0000000000000009E-3</c:v>
                </c:pt>
                <c:pt idx="260">
                  <c:v>1.0000000000000009E-3</c:v>
                </c:pt>
                <c:pt idx="261">
                  <c:v>9.000000000000119E-4</c:v>
                </c:pt>
                <c:pt idx="262">
                  <c:v>7.999999999999674E-4</c:v>
                </c:pt>
                <c:pt idx="263">
                  <c:v>5.0000000000000044E-4</c:v>
                </c:pt>
                <c:pt idx="264">
                  <c:v>3.0000000000002247E-4</c:v>
                </c:pt>
                <c:pt idx="265">
                  <c:v>0</c:v>
                </c:pt>
                <c:pt idx="266">
                  <c:v>-3.0000000000002247E-4</c:v>
                </c:pt>
                <c:pt idx="267">
                  <c:v>-5.0000000000000044E-4</c:v>
                </c:pt>
                <c:pt idx="268">
                  <c:v>-6.9999999999997842E-4</c:v>
                </c:pt>
                <c:pt idx="269">
                  <c:v>-9.000000000000119E-4</c:v>
                </c:pt>
                <c:pt idx="270">
                  <c:v>-1.0000000000000009E-3</c:v>
                </c:pt>
                <c:pt idx="271">
                  <c:v>-1.1999999999999789E-3</c:v>
                </c:pt>
                <c:pt idx="272">
                  <c:v>-1.2999999999999678E-3</c:v>
                </c:pt>
                <c:pt idx="273">
                  <c:v>-1.4000000000000123E-3</c:v>
                </c:pt>
                <c:pt idx="274">
                  <c:v>-1.5999999999999903E-3</c:v>
                </c:pt>
                <c:pt idx="275">
                  <c:v>-1.7999999999999683E-3</c:v>
                </c:pt>
                <c:pt idx="276">
                  <c:v>-2.0000000000000018E-3</c:v>
                </c:pt>
                <c:pt idx="277">
                  <c:v>-2.0999999999999908E-3</c:v>
                </c:pt>
                <c:pt idx="278">
                  <c:v>-2.2999999999999687E-3</c:v>
                </c:pt>
                <c:pt idx="279">
                  <c:v>-2.2999999999999687E-3</c:v>
                </c:pt>
                <c:pt idx="280">
                  <c:v>-2.4000000000000132E-3</c:v>
                </c:pt>
                <c:pt idx="281">
                  <c:v>-2.4000000000000132E-3</c:v>
                </c:pt>
                <c:pt idx="282">
                  <c:v>-2.2999999999999687E-3</c:v>
                </c:pt>
                <c:pt idx="283">
                  <c:v>-2.0999999999999908E-3</c:v>
                </c:pt>
                <c:pt idx="284">
                  <c:v>-2.0999999999999908E-3</c:v>
                </c:pt>
                <c:pt idx="285">
                  <c:v>-2.0000000000000018E-3</c:v>
                </c:pt>
                <c:pt idx="286">
                  <c:v>-1.7999999999999683E-3</c:v>
                </c:pt>
                <c:pt idx="287">
                  <c:v>-1.7000000000000348E-3</c:v>
                </c:pt>
                <c:pt idx="288">
                  <c:v>-1.5999999999999903E-3</c:v>
                </c:pt>
                <c:pt idx="289">
                  <c:v>-1.5000000000000013E-3</c:v>
                </c:pt>
                <c:pt idx="290">
                  <c:v>-1.3000000000000234E-3</c:v>
                </c:pt>
                <c:pt idx="291">
                  <c:v>-1.0999999999999899E-3</c:v>
                </c:pt>
                <c:pt idx="292">
                  <c:v>-1.0000000000000009E-3</c:v>
                </c:pt>
                <c:pt idx="293">
                  <c:v>-7.999999999999674E-4</c:v>
                </c:pt>
                <c:pt idx="294">
                  <c:v>-5.9999999999998943E-4</c:v>
                </c:pt>
                <c:pt idx="295">
                  <c:v>-4.0000000000001146E-4</c:v>
                </c:pt>
                <c:pt idx="296">
                  <c:v>-2.0000000000003348E-4</c:v>
                </c:pt>
                <c:pt idx="297">
                  <c:v>0</c:v>
                </c:pt>
                <c:pt idx="298">
                  <c:v>2.0000000000003348E-4</c:v>
                </c:pt>
                <c:pt idx="299">
                  <c:v>3.9999999999995595E-4</c:v>
                </c:pt>
                <c:pt idx="300">
                  <c:v>6.9999999999997842E-4</c:v>
                </c:pt>
                <c:pt idx="301">
                  <c:v>1.0000000000000009E-3</c:v>
                </c:pt>
                <c:pt idx="302">
                  <c:v>1.3000000000000234E-3</c:v>
                </c:pt>
                <c:pt idx="303">
                  <c:v>1.6999999999999793E-3</c:v>
                </c:pt>
                <c:pt idx="304">
                  <c:v>2.0999999999999908E-3</c:v>
                </c:pt>
                <c:pt idx="305">
                  <c:v>2.4000000000000132E-3</c:v>
                </c:pt>
                <c:pt idx="306">
                  <c:v>2.7999999999999692E-3</c:v>
                </c:pt>
                <c:pt idx="307">
                  <c:v>3.0999999999999917E-3</c:v>
                </c:pt>
                <c:pt idx="308">
                  <c:v>3.4999999999999476E-3</c:v>
                </c:pt>
                <c:pt idx="309">
                  <c:v>3.8000000000000256E-3</c:v>
                </c:pt>
                <c:pt idx="310">
                  <c:v>4.0999999999999925E-3</c:v>
                </c:pt>
                <c:pt idx="311">
                  <c:v>4.500000000000004E-3</c:v>
                </c:pt>
                <c:pt idx="312">
                  <c:v>4.8000000000000265E-3</c:v>
                </c:pt>
                <c:pt idx="313">
                  <c:v>5.0999999999999934E-3</c:v>
                </c:pt>
                <c:pt idx="314">
                  <c:v>5.2999999999999714E-3</c:v>
                </c:pt>
                <c:pt idx="315">
                  <c:v>5.6999999999999829E-3</c:v>
                </c:pt>
                <c:pt idx="316">
                  <c:v>6.0000000000000053E-3</c:v>
                </c:pt>
                <c:pt idx="317">
                  <c:v>6.4000000000000168E-3</c:v>
                </c:pt>
                <c:pt idx="318">
                  <c:v>6.7000000000000393E-3</c:v>
                </c:pt>
                <c:pt idx="319">
                  <c:v>7.0999999999999952E-3</c:v>
                </c:pt>
                <c:pt idx="320">
                  <c:v>7.5000000000000067E-3</c:v>
                </c:pt>
                <c:pt idx="321">
                  <c:v>7.8999999999999626E-3</c:v>
                </c:pt>
                <c:pt idx="322">
                  <c:v>8.4000000000000186E-3</c:v>
                </c:pt>
                <c:pt idx="323">
                  <c:v>8.7999999999999745E-3</c:v>
                </c:pt>
                <c:pt idx="324">
                  <c:v>9.3000000000000305E-3</c:v>
                </c:pt>
                <c:pt idx="325">
                  <c:v>9.6999999999999864E-3</c:v>
                </c:pt>
                <c:pt idx="326">
                  <c:v>1.0299999999999976E-2</c:v>
                </c:pt>
                <c:pt idx="327">
                  <c:v>1.0800000000000032E-2</c:v>
                </c:pt>
                <c:pt idx="328">
                  <c:v>1.1300000000000032E-2</c:v>
                </c:pt>
                <c:pt idx="329">
                  <c:v>1.1799999999999977E-2</c:v>
                </c:pt>
                <c:pt idx="330">
                  <c:v>1.2199999999999989E-2</c:v>
                </c:pt>
                <c:pt idx="331">
                  <c:v>1.26E-2</c:v>
                </c:pt>
                <c:pt idx="332">
                  <c:v>1.3200000000000045E-2</c:v>
                </c:pt>
                <c:pt idx="333">
                  <c:v>1.3600000000000001E-2</c:v>
                </c:pt>
                <c:pt idx="334">
                  <c:v>1.4000000000000012E-2</c:v>
                </c:pt>
                <c:pt idx="335">
                  <c:v>1.4400000000000024E-2</c:v>
                </c:pt>
                <c:pt idx="336">
                  <c:v>1.479999999999998E-2</c:v>
                </c:pt>
                <c:pt idx="337">
                  <c:v>1.5199999999999991E-2</c:v>
                </c:pt>
                <c:pt idx="338">
                  <c:v>1.5600000000000003E-2</c:v>
                </c:pt>
                <c:pt idx="339">
                  <c:v>1.6100000000000003E-2</c:v>
                </c:pt>
                <c:pt idx="340">
                  <c:v>1.6600000000000004E-2</c:v>
                </c:pt>
                <c:pt idx="341">
                  <c:v>1.7000000000000015E-2</c:v>
                </c:pt>
                <c:pt idx="342">
                  <c:v>1.7399999999999971E-2</c:v>
                </c:pt>
                <c:pt idx="343">
                  <c:v>1.7699999999999994E-2</c:v>
                </c:pt>
                <c:pt idx="344">
                  <c:v>1.8100000000000005E-2</c:v>
                </c:pt>
                <c:pt idx="345">
                  <c:v>1.8300000000000038E-2</c:v>
                </c:pt>
                <c:pt idx="346">
                  <c:v>1.8600000000000005E-2</c:v>
                </c:pt>
                <c:pt idx="347">
                  <c:v>1.8799999999999983E-2</c:v>
                </c:pt>
                <c:pt idx="348">
                  <c:v>1.9100000000000006E-2</c:v>
                </c:pt>
                <c:pt idx="349">
                  <c:v>1.9300000000000039E-2</c:v>
                </c:pt>
                <c:pt idx="350">
                  <c:v>1.9500000000000017E-2</c:v>
                </c:pt>
                <c:pt idx="351">
                  <c:v>1.980000000000004E-2</c:v>
                </c:pt>
                <c:pt idx="352">
                  <c:v>2.0000000000000018E-2</c:v>
                </c:pt>
                <c:pt idx="353">
                  <c:v>2.0299999999999985E-2</c:v>
                </c:pt>
                <c:pt idx="354">
                  <c:v>2.0400000000000029E-2</c:v>
                </c:pt>
                <c:pt idx="355">
                  <c:v>2.0600000000000007E-2</c:v>
                </c:pt>
                <c:pt idx="356">
                  <c:v>2.0799999999999985E-2</c:v>
                </c:pt>
                <c:pt idx="357">
                  <c:v>2.1000000000000019E-2</c:v>
                </c:pt>
                <c:pt idx="358">
                  <c:v>2.1100000000000008E-2</c:v>
                </c:pt>
                <c:pt idx="359">
                  <c:v>2.1100000000000008E-2</c:v>
                </c:pt>
                <c:pt idx="360">
                  <c:v>2.1100000000000008E-2</c:v>
                </c:pt>
                <c:pt idx="361">
                  <c:v>2.1199999999999997E-2</c:v>
                </c:pt>
                <c:pt idx="362">
                  <c:v>2.1100000000000008E-2</c:v>
                </c:pt>
                <c:pt idx="363">
                  <c:v>2.1099999999999952E-2</c:v>
                </c:pt>
                <c:pt idx="364">
                  <c:v>2.1099999999999952E-2</c:v>
                </c:pt>
                <c:pt idx="365">
                  <c:v>2.0999999999999963E-2</c:v>
                </c:pt>
                <c:pt idx="366">
                  <c:v>2.090000000000003E-2</c:v>
                </c:pt>
                <c:pt idx="367">
                  <c:v>2.0699999999999996E-2</c:v>
                </c:pt>
                <c:pt idx="368">
                  <c:v>2.0500000000000018E-2</c:v>
                </c:pt>
                <c:pt idx="369">
                  <c:v>2.0299999999999985E-2</c:v>
                </c:pt>
                <c:pt idx="370">
                  <c:v>1.9900000000000029E-2</c:v>
                </c:pt>
                <c:pt idx="371">
                  <c:v>1.9599999999999951E-2</c:v>
                </c:pt>
                <c:pt idx="372">
                  <c:v>1.9100000000000006E-2</c:v>
                </c:pt>
                <c:pt idx="373">
                  <c:v>1.8800000000000039E-2</c:v>
                </c:pt>
                <c:pt idx="374">
                  <c:v>1.8199999999999994E-2</c:v>
                </c:pt>
                <c:pt idx="375">
                  <c:v>1.7699999999999994E-2</c:v>
                </c:pt>
                <c:pt idx="376">
                  <c:v>1.7199999999999993E-2</c:v>
                </c:pt>
                <c:pt idx="377">
                  <c:v>1.6600000000000004E-2</c:v>
                </c:pt>
                <c:pt idx="378">
                  <c:v>1.6100000000000003E-2</c:v>
                </c:pt>
                <c:pt idx="379">
                  <c:v>1.5499999999999958E-2</c:v>
                </c:pt>
                <c:pt idx="380">
                  <c:v>1.4800000000000035E-2</c:v>
                </c:pt>
                <c:pt idx="381">
                  <c:v>1.4100000000000001E-2</c:v>
                </c:pt>
                <c:pt idx="382">
                  <c:v>1.3399999999999967E-2</c:v>
                </c:pt>
                <c:pt idx="383">
                  <c:v>1.26E-2</c:v>
                </c:pt>
                <c:pt idx="384">
                  <c:v>1.1800000000000033E-2</c:v>
                </c:pt>
                <c:pt idx="385">
                  <c:v>1.100000000000001E-2</c:v>
                </c:pt>
                <c:pt idx="386">
                  <c:v>1.0299999999999976E-2</c:v>
                </c:pt>
                <c:pt idx="387">
                  <c:v>9.5999999999999974E-3</c:v>
                </c:pt>
                <c:pt idx="388">
                  <c:v>8.900000000000019E-3</c:v>
                </c:pt>
                <c:pt idx="389">
                  <c:v>8.1999999999999851E-3</c:v>
                </c:pt>
                <c:pt idx="390">
                  <c:v>7.5000000000000067E-3</c:v>
                </c:pt>
                <c:pt idx="391">
                  <c:v>6.7999999999999727E-3</c:v>
                </c:pt>
                <c:pt idx="392">
                  <c:v>6.0000000000000053E-3</c:v>
                </c:pt>
                <c:pt idx="393">
                  <c:v>5.3999999999999604E-3</c:v>
                </c:pt>
                <c:pt idx="394">
                  <c:v>4.599999999999993E-3</c:v>
                </c:pt>
                <c:pt idx="395">
                  <c:v>3.8999999999999591E-3</c:v>
                </c:pt>
                <c:pt idx="396">
                  <c:v>3.2000000000000361E-3</c:v>
                </c:pt>
                <c:pt idx="397">
                  <c:v>2.5999999999999912E-3</c:v>
                </c:pt>
                <c:pt idx="398">
                  <c:v>1.9000000000000128E-3</c:v>
                </c:pt>
                <c:pt idx="399">
                  <c:v>1.2999999999999956E-3</c:v>
                </c:pt>
                <c:pt idx="400">
                  <c:v>7.0000000000000617E-4</c:v>
                </c:pt>
                <c:pt idx="401">
                  <c:v>1.0000000000001674E-4</c:v>
                </c:pt>
                <c:pt idx="402">
                  <c:v>-5.0000000000000044E-4</c:v>
                </c:pt>
                <c:pt idx="403">
                  <c:v>-1.0999999999999899E-3</c:v>
                </c:pt>
                <c:pt idx="404">
                  <c:v>-1.6000000000000181E-3</c:v>
                </c:pt>
                <c:pt idx="405">
                  <c:v>-2.1999999999999797E-3</c:v>
                </c:pt>
                <c:pt idx="406">
                  <c:v>-2.7000000000000079E-3</c:v>
                </c:pt>
                <c:pt idx="407">
                  <c:v>-3.1999999999999806E-3</c:v>
                </c:pt>
                <c:pt idx="408">
                  <c:v>-3.6000000000000199E-3</c:v>
                </c:pt>
                <c:pt idx="409">
                  <c:v>-4.0000000000000036E-3</c:v>
                </c:pt>
                <c:pt idx="410">
                  <c:v>-4.3999999999999873E-3</c:v>
                </c:pt>
                <c:pt idx="411">
                  <c:v>-4.599999999999993E-3</c:v>
                </c:pt>
                <c:pt idx="412">
                  <c:v>-4.8999999999999877E-3</c:v>
                </c:pt>
                <c:pt idx="413">
                  <c:v>-5.0999999999999934E-3</c:v>
                </c:pt>
                <c:pt idx="414">
                  <c:v>-5.1999999999999824E-3</c:v>
                </c:pt>
                <c:pt idx="415">
                  <c:v>-5.1999999999999824E-3</c:v>
                </c:pt>
                <c:pt idx="416">
                  <c:v>-5.2999999999999992E-3</c:v>
                </c:pt>
                <c:pt idx="417">
                  <c:v>-5.2000000000000102E-3</c:v>
                </c:pt>
                <c:pt idx="418">
                  <c:v>-5.2000000000000102E-3</c:v>
                </c:pt>
                <c:pt idx="419">
                  <c:v>-5.0000000000000044E-3</c:v>
                </c:pt>
                <c:pt idx="420">
                  <c:v>-4.7999999999999987E-3</c:v>
                </c:pt>
                <c:pt idx="421">
                  <c:v>-4.6000000000000207E-3</c:v>
                </c:pt>
                <c:pt idx="422">
                  <c:v>-4.3999999999999873E-3</c:v>
                </c:pt>
                <c:pt idx="423">
                  <c:v>-4.0999999999999925E-3</c:v>
                </c:pt>
                <c:pt idx="424">
                  <c:v>-3.7999999999999978E-3</c:v>
                </c:pt>
                <c:pt idx="425">
                  <c:v>-3.2999999999999974E-3</c:v>
                </c:pt>
                <c:pt idx="426">
                  <c:v>-2.9000000000000137E-3</c:v>
                </c:pt>
                <c:pt idx="427">
                  <c:v>-2.3999999999999855E-3</c:v>
                </c:pt>
                <c:pt idx="428">
                  <c:v>-2.0000000000000018E-3</c:v>
                </c:pt>
                <c:pt idx="429">
                  <c:v>-1.5000000000000013E-3</c:v>
                </c:pt>
                <c:pt idx="430">
                  <c:v>-1.0000000000000009E-3</c:v>
                </c:pt>
                <c:pt idx="431">
                  <c:v>-3.999999999999837E-4</c:v>
                </c:pt>
                <c:pt idx="432">
                  <c:v>1.9999999999997797E-4</c:v>
                </c:pt>
                <c:pt idx="433">
                  <c:v>9.000000000000119E-4</c:v>
                </c:pt>
                <c:pt idx="434">
                  <c:v>1.5999999999999903E-3</c:v>
                </c:pt>
                <c:pt idx="435">
                  <c:v>2.2000000000000075E-3</c:v>
                </c:pt>
                <c:pt idx="436">
                  <c:v>3.0000000000000027E-3</c:v>
                </c:pt>
                <c:pt idx="437">
                  <c:v>3.7999999999999978E-3</c:v>
                </c:pt>
                <c:pt idx="438">
                  <c:v>4.6000000000000207E-3</c:v>
                </c:pt>
                <c:pt idx="439">
                  <c:v>5.4000000000000159E-3</c:v>
                </c:pt>
                <c:pt idx="440">
                  <c:v>6.0999999999999943E-3</c:v>
                </c:pt>
                <c:pt idx="441">
                  <c:v>6.9000000000000172E-3</c:v>
                </c:pt>
                <c:pt idx="442">
                  <c:v>7.6999999999999846E-3</c:v>
                </c:pt>
                <c:pt idx="443">
                  <c:v>8.4999999999999798E-3</c:v>
                </c:pt>
                <c:pt idx="444">
                  <c:v>9.199999999999986E-3</c:v>
                </c:pt>
                <c:pt idx="445">
                  <c:v>1.0000000000000009E-2</c:v>
                </c:pt>
                <c:pt idx="446">
                  <c:v>1.0700000000000015E-2</c:v>
                </c:pt>
                <c:pt idx="447">
                  <c:v>1.1399999999999993E-2</c:v>
                </c:pt>
                <c:pt idx="448">
                  <c:v>1.21E-2</c:v>
                </c:pt>
                <c:pt idx="449">
                  <c:v>1.2800000000000006E-2</c:v>
                </c:pt>
                <c:pt idx="450">
                  <c:v>1.3500000000000012E-2</c:v>
                </c:pt>
                <c:pt idx="451">
                  <c:v>1.4100000000000001E-2</c:v>
                </c:pt>
                <c:pt idx="452">
                  <c:v>1.4699999999999991E-2</c:v>
                </c:pt>
                <c:pt idx="453">
                  <c:v>1.529999999999998E-2</c:v>
                </c:pt>
                <c:pt idx="454">
                  <c:v>1.5799999999999981E-2</c:v>
                </c:pt>
                <c:pt idx="455">
                  <c:v>1.6300000000000037E-2</c:v>
                </c:pt>
                <c:pt idx="456">
                  <c:v>1.6800000000000037E-2</c:v>
                </c:pt>
                <c:pt idx="457">
                  <c:v>1.7199999999999993E-2</c:v>
                </c:pt>
                <c:pt idx="458">
                  <c:v>1.7600000000000005E-2</c:v>
                </c:pt>
                <c:pt idx="459">
                  <c:v>1.7900000000000027E-2</c:v>
                </c:pt>
                <c:pt idx="460">
                  <c:v>1.8100000000000005E-2</c:v>
                </c:pt>
                <c:pt idx="461">
                  <c:v>1.8100000000000005E-2</c:v>
                </c:pt>
                <c:pt idx="462">
                  <c:v>1.8200000000000049E-2</c:v>
                </c:pt>
                <c:pt idx="463">
                  <c:v>1.8199999999999994E-2</c:v>
                </c:pt>
                <c:pt idx="464">
                  <c:v>1.8099999999999949E-2</c:v>
                </c:pt>
                <c:pt idx="465">
                  <c:v>1.8099999999999949E-2</c:v>
                </c:pt>
                <c:pt idx="466">
                  <c:v>1.8000000000000016E-2</c:v>
                </c:pt>
                <c:pt idx="467">
                  <c:v>1.7900000000000027E-2</c:v>
                </c:pt>
                <c:pt idx="468">
                  <c:v>1.7799999999999983E-2</c:v>
                </c:pt>
                <c:pt idx="469">
                  <c:v>1.7699999999999994E-2</c:v>
                </c:pt>
                <c:pt idx="470">
                  <c:v>1.7399999999999971E-2</c:v>
                </c:pt>
                <c:pt idx="471">
                  <c:v>1.7299999999999982E-2</c:v>
                </c:pt>
                <c:pt idx="472">
                  <c:v>1.7000000000000015E-2</c:v>
                </c:pt>
                <c:pt idx="473">
                  <c:v>1.6699999999999993E-2</c:v>
                </c:pt>
                <c:pt idx="474">
                  <c:v>1.639999999999997E-2</c:v>
                </c:pt>
                <c:pt idx="475">
                  <c:v>1.6100000000000003E-2</c:v>
                </c:pt>
                <c:pt idx="476">
                  <c:v>1.5600000000000003E-2</c:v>
                </c:pt>
                <c:pt idx="477">
                  <c:v>1.5000000000000013E-2</c:v>
                </c:pt>
                <c:pt idx="478">
                  <c:v>1.4499999999999957E-2</c:v>
                </c:pt>
                <c:pt idx="479">
                  <c:v>1.3999999999999957E-2</c:v>
                </c:pt>
                <c:pt idx="480">
                  <c:v>1.3500000000000012E-2</c:v>
                </c:pt>
                <c:pt idx="481">
                  <c:v>1.2900000000000023E-2</c:v>
                </c:pt>
                <c:pt idx="482">
                  <c:v>1.2399999999999967E-2</c:v>
                </c:pt>
                <c:pt idx="483">
                  <c:v>1.1900000000000022E-2</c:v>
                </c:pt>
                <c:pt idx="484">
                  <c:v>1.1199999999999988E-2</c:v>
                </c:pt>
                <c:pt idx="485">
                  <c:v>1.0599999999999998E-2</c:v>
                </c:pt>
                <c:pt idx="486">
                  <c:v>9.9000000000000199E-3</c:v>
                </c:pt>
                <c:pt idx="487">
                  <c:v>9.099999999999997E-3</c:v>
                </c:pt>
                <c:pt idx="488">
                  <c:v>8.3000000000000296E-3</c:v>
                </c:pt>
                <c:pt idx="489">
                  <c:v>7.4000000000000177E-3</c:v>
                </c:pt>
                <c:pt idx="490">
                  <c:v>6.5999999999999948E-3</c:v>
                </c:pt>
                <c:pt idx="491">
                  <c:v>5.7999999999999718E-3</c:v>
                </c:pt>
                <c:pt idx="492">
                  <c:v>5.0999999999999934E-3</c:v>
                </c:pt>
                <c:pt idx="493">
                  <c:v>4.400000000000015E-3</c:v>
                </c:pt>
                <c:pt idx="494">
                  <c:v>3.8000000000000256E-3</c:v>
                </c:pt>
                <c:pt idx="495">
                  <c:v>3.0999999999999917E-3</c:v>
                </c:pt>
                <c:pt idx="496">
                  <c:v>2.5000000000000022E-3</c:v>
                </c:pt>
                <c:pt idx="497">
                  <c:v>1.8999999999999573E-3</c:v>
                </c:pt>
                <c:pt idx="498">
                  <c:v>1.4000000000000123E-3</c:v>
                </c:pt>
                <c:pt idx="499">
                  <c:v>9.000000000000119E-4</c:v>
                </c:pt>
                <c:pt idx="500">
                  <c:v>4.0000000000001146E-4</c:v>
                </c:pt>
                <c:pt idx="501">
                  <c:v>-9.9999999999988987E-5</c:v>
                </c:pt>
                <c:pt idx="502">
                  <c:v>-5.0000000000000044E-4</c:v>
                </c:pt>
                <c:pt idx="503">
                  <c:v>-7.999999999999674E-4</c:v>
                </c:pt>
                <c:pt idx="504">
                  <c:v>-1.0000000000000009E-3</c:v>
                </c:pt>
                <c:pt idx="505">
                  <c:v>-1.0999999999999899E-3</c:v>
                </c:pt>
                <c:pt idx="506">
                  <c:v>-1.3000000000000234E-3</c:v>
                </c:pt>
                <c:pt idx="507">
                  <c:v>-1.4000000000000123E-3</c:v>
                </c:pt>
                <c:pt idx="508">
                  <c:v>-1.5000000000000013E-3</c:v>
                </c:pt>
                <c:pt idx="509">
                  <c:v>-1.5999999999999903E-3</c:v>
                </c:pt>
                <c:pt idx="510">
                  <c:v>-1.5999999999999903E-3</c:v>
                </c:pt>
                <c:pt idx="511">
                  <c:v>-1.7000000000000348E-3</c:v>
                </c:pt>
                <c:pt idx="512">
                  <c:v>-1.5999999999999903E-3</c:v>
                </c:pt>
                <c:pt idx="513">
                  <c:v>-1.6999999999999793E-3</c:v>
                </c:pt>
                <c:pt idx="514">
                  <c:v>-1.7000000000000348E-3</c:v>
                </c:pt>
                <c:pt idx="515">
                  <c:v>-1.7000000000000348E-3</c:v>
                </c:pt>
                <c:pt idx="516">
                  <c:v>-1.7000000000000348E-3</c:v>
                </c:pt>
                <c:pt idx="517">
                  <c:v>-1.5999999999999903E-3</c:v>
                </c:pt>
                <c:pt idx="518">
                  <c:v>-1.5000000000000013E-3</c:v>
                </c:pt>
                <c:pt idx="519">
                  <c:v>-1.4000000000000123E-3</c:v>
                </c:pt>
                <c:pt idx="520">
                  <c:v>-1.2000000000000344E-3</c:v>
                </c:pt>
                <c:pt idx="521">
                  <c:v>-9.9999999999994538E-4</c:v>
                </c:pt>
                <c:pt idx="522">
                  <c:v>-7.999999999999674E-4</c:v>
                </c:pt>
                <c:pt idx="523">
                  <c:v>-5.9999999999998943E-4</c:v>
                </c:pt>
                <c:pt idx="524">
                  <c:v>-4.0000000000001146E-4</c:v>
                </c:pt>
                <c:pt idx="525">
                  <c:v>-9.9999999999988987E-5</c:v>
                </c:pt>
                <c:pt idx="526">
                  <c:v>9.9999999999988987E-5</c:v>
                </c:pt>
                <c:pt idx="527">
                  <c:v>4.0000000000001146E-4</c:v>
                </c:pt>
                <c:pt idx="528">
                  <c:v>7.0000000000003393E-4</c:v>
                </c:pt>
                <c:pt idx="529">
                  <c:v>1.1000000000000454E-3</c:v>
                </c:pt>
                <c:pt idx="530">
                  <c:v>1.3999999999999568E-3</c:v>
                </c:pt>
                <c:pt idx="531">
                  <c:v>1.8999999999999573E-3</c:v>
                </c:pt>
                <c:pt idx="532">
                  <c:v>2.1999999999999797E-3</c:v>
                </c:pt>
                <c:pt idx="533">
                  <c:v>2.5999999999999912E-3</c:v>
                </c:pt>
                <c:pt idx="534">
                  <c:v>3.1999999999999806E-3</c:v>
                </c:pt>
                <c:pt idx="535">
                  <c:v>3.5999999999999921E-3</c:v>
                </c:pt>
                <c:pt idx="536">
                  <c:v>4.1000000000000481E-3</c:v>
                </c:pt>
                <c:pt idx="537">
                  <c:v>4.599999999999993E-3</c:v>
                </c:pt>
                <c:pt idx="538">
                  <c:v>5.0999999999999934E-3</c:v>
                </c:pt>
                <c:pt idx="539">
                  <c:v>5.6999999999999829E-3</c:v>
                </c:pt>
                <c:pt idx="540">
                  <c:v>6.1999999999999833E-3</c:v>
                </c:pt>
                <c:pt idx="541">
                  <c:v>6.7999999999999727E-3</c:v>
                </c:pt>
                <c:pt idx="542">
                  <c:v>7.4000000000000177E-3</c:v>
                </c:pt>
                <c:pt idx="543">
                  <c:v>8.0000000000000071E-3</c:v>
                </c:pt>
                <c:pt idx="544">
                  <c:v>8.5999999999999965E-3</c:v>
                </c:pt>
                <c:pt idx="545">
                  <c:v>9.2000000000000415E-3</c:v>
                </c:pt>
                <c:pt idx="546">
                  <c:v>9.7999999999999754E-3</c:v>
                </c:pt>
                <c:pt idx="547">
                  <c:v>1.040000000000002E-2</c:v>
                </c:pt>
                <c:pt idx="548">
                  <c:v>1.100000000000001E-2</c:v>
                </c:pt>
                <c:pt idx="549">
                  <c:v>1.1499999999999955E-2</c:v>
                </c:pt>
                <c:pt idx="550">
                  <c:v>1.21E-2</c:v>
                </c:pt>
                <c:pt idx="551">
                  <c:v>1.2800000000000034E-2</c:v>
                </c:pt>
                <c:pt idx="552">
                  <c:v>1.3299999999999979E-2</c:v>
                </c:pt>
                <c:pt idx="553">
                  <c:v>1.3899999999999968E-2</c:v>
                </c:pt>
                <c:pt idx="554">
                  <c:v>1.4500000000000013E-2</c:v>
                </c:pt>
                <c:pt idx="555">
                  <c:v>1.4900000000000024E-2</c:v>
                </c:pt>
                <c:pt idx="556">
                  <c:v>1.529999999999998E-2</c:v>
                </c:pt>
                <c:pt idx="557">
                  <c:v>1.5600000000000003E-2</c:v>
                </c:pt>
                <c:pt idx="558">
                  <c:v>1.6000000000000014E-2</c:v>
                </c:pt>
                <c:pt idx="559">
                  <c:v>1.6199999999999992E-2</c:v>
                </c:pt>
                <c:pt idx="560">
                  <c:v>1.6400000000000026E-2</c:v>
                </c:pt>
                <c:pt idx="561">
                  <c:v>1.6699999999999993E-2</c:v>
                </c:pt>
                <c:pt idx="562">
                  <c:v>1.6900000000000026E-2</c:v>
                </c:pt>
                <c:pt idx="563">
                  <c:v>1.7100000000000004E-2</c:v>
                </c:pt>
                <c:pt idx="564">
                  <c:v>1.7200000000000049E-2</c:v>
                </c:pt>
                <c:pt idx="565">
                  <c:v>1.7300000000000038E-2</c:v>
                </c:pt>
                <c:pt idx="566">
                  <c:v>1.7400000000000027E-2</c:v>
                </c:pt>
                <c:pt idx="567">
                  <c:v>1.7400000000000027E-2</c:v>
                </c:pt>
                <c:pt idx="568">
                  <c:v>1.7299999999999982E-2</c:v>
                </c:pt>
                <c:pt idx="569">
                  <c:v>1.7199999999999993E-2</c:v>
                </c:pt>
                <c:pt idx="570">
                  <c:v>1.7100000000000004E-2</c:v>
                </c:pt>
                <c:pt idx="571">
                  <c:v>1.7000000000000015E-2</c:v>
                </c:pt>
                <c:pt idx="572">
                  <c:v>1.6900000000000026E-2</c:v>
                </c:pt>
                <c:pt idx="573">
                  <c:v>1.6800000000000037E-2</c:v>
                </c:pt>
                <c:pt idx="574">
                  <c:v>1.6600000000000004E-2</c:v>
                </c:pt>
                <c:pt idx="575">
                  <c:v>1.6500000000000015E-2</c:v>
                </c:pt>
                <c:pt idx="576">
                  <c:v>1.639999999999997E-2</c:v>
                </c:pt>
                <c:pt idx="577">
                  <c:v>1.6300000000000037E-2</c:v>
                </c:pt>
                <c:pt idx="578">
                  <c:v>1.6199999999999992E-2</c:v>
                </c:pt>
                <c:pt idx="579">
                  <c:v>1.6199999999999992E-2</c:v>
                </c:pt>
                <c:pt idx="580">
                  <c:v>1.6299999999999981E-2</c:v>
                </c:pt>
                <c:pt idx="581">
                  <c:v>1.639999999999997E-2</c:v>
                </c:pt>
                <c:pt idx="582">
                  <c:v>1.639999999999997E-2</c:v>
                </c:pt>
                <c:pt idx="583">
                  <c:v>1.6600000000000004E-2</c:v>
                </c:pt>
                <c:pt idx="584">
                  <c:v>1.6900000000000026E-2</c:v>
                </c:pt>
                <c:pt idx="585">
                  <c:v>1.7100000000000004E-2</c:v>
                </c:pt>
                <c:pt idx="586">
                  <c:v>1.7399999999999971E-2</c:v>
                </c:pt>
                <c:pt idx="587">
                  <c:v>1.7699999999999994E-2</c:v>
                </c:pt>
                <c:pt idx="588">
                  <c:v>1.7900000000000027E-2</c:v>
                </c:pt>
                <c:pt idx="589">
                  <c:v>1.8199999999999994E-2</c:v>
                </c:pt>
                <c:pt idx="590">
                  <c:v>1.8399999999999972E-2</c:v>
                </c:pt>
                <c:pt idx="591">
                  <c:v>1.8600000000000005E-2</c:v>
                </c:pt>
                <c:pt idx="592">
                  <c:v>1.8899999999999972E-2</c:v>
                </c:pt>
                <c:pt idx="593">
                  <c:v>1.9100000000000006E-2</c:v>
                </c:pt>
                <c:pt idx="594">
                  <c:v>1.9299999999999984E-2</c:v>
                </c:pt>
                <c:pt idx="595">
                  <c:v>1.9500000000000017E-2</c:v>
                </c:pt>
                <c:pt idx="596">
                  <c:v>1.9600000000000006E-2</c:v>
                </c:pt>
                <c:pt idx="597">
                  <c:v>1.980000000000004E-2</c:v>
                </c:pt>
                <c:pt idx="598">
                  <c:v>2.0000000000000018E-2</c:v>
                </c:pt>
                <c:pt idx="599">
                  <c:v>2.030000000000004E-2</c:v>
                </c:pt>
                <c:pt idx="600">
                  <c:v>2.0500000000000018E-2</c:v>
                </c:pt>
                <c:pt idx="601">
                  <c:v>2.0800000000000041E-2</c:v>
                </c:pt>
                <c:pt idx="602">
                  <c:v>2.1000000000000019E-2</c:v>
                </c:pt>
                <c:pt idx="603">
                  <c:v>2.140000000000003E-2</c:v>
                </c:pt>
                <c:pt idx="604">
                  <c:v>2.1600000000000008E-2</c:v>
                </c:pt>
                <c:pt idx="605">
                  <c:v>2.1899999999999975E-2</c:v>
                </c:pt>
                <c:pt idx="606">
                  <c:v>2.2100000000000009E-2</c:v>
                </c:pt>
                <c:pt idx="607">
                  <c:v>2.250000000000002E-2</c:v>
                </c:pt>
                <c:pt idx="608">
                  <c:v>2.2799999999999987E-2</c:v>
                </c:pt>
                <c:pt idx="609">
                  <c:v>2.3199999999999998E-2</c:v>
                </c:pt>
                <c:pt idx="610">
                  <c:v>2.360000000000001E-2</c:v>
                </c:pt>
                <c:pt idx="611">
                  <c:v>2.4000000000000021E-2</c:v>
                </c:pt>
                <c:pt idx="612">
                  <c:v>2.4399999999999977E-2</c:v>
                </c:pt>
                <c:pt idx="613">
                  <c:v>2.47E-2</c:v>
                </c:pt>
                <c:pt idx="614">
                  <c:v>2.52E-2</c:v>
                </c:pt>
                <c:pt idx="615">
                  <c:v>2.5500000000000023E-2</c:v>
                </c:pt>
                <c:pt idx="616">
                  <c:v>2.6000000000000023E-2</c:v>
                </c:pt>
                <c:pt idx="617">
                  <c:v>2.6200000000000001E-2</c:v>
                </c:pt>
                <c:pt idx="618">
                  <c:v>2.6600000000000013E-2</c:v>
                </c:pt>
                <c:pt idx="619">
                  <c:v>2.6899999999999979E-2</c:v>
                </c:pt>
                <c:pt idx="620">
                  <c:v>2.7100000000000013E-2</c:v>
                </c:pt>
                <c:pt idx="621">
                  <c:v>2.739999999999998E-2</c:v>
                </c:pt>
                <c:pt idx="622">
                  <c:v>2.7500000000000024E-2</c:v>
                </c:pt>
                <c:pt idx="623">
                  <c:v>2.7700000000000002E-2</c:v>
                </c:pt>
                <c:pt idx="624">
                  <c:v>2.7799999999999991E-2</c:v>
                </c:pt>
                <c:pt idx="625">
                  <c:v>2.7800000000000047E-2</c:v>
                </c:pt>
                <c:pt idx="626">
                  <c:v>2.7799999999999991E-2</c:v>
                </c:pt>
                <c:pt idx="627">
                  <c:v>2.7600000000000013E-2</c:v>
                </c:pt>
                <c:pt idx="628">
                  <c:v>2.7500000000000024E-2</c:v>
                </c:pt>
                <c:pt idx="629">
                  <c:v>2.739999999999998E-2</c:v>
                </c:pt>
                <c:pt idx="630">
                  <c:v>2.7100000000000013E-2</c:v>
                </c:pt>
                <c:pt idx="631">
                  <c:v>2.679999999999999E-2</c:v>
                </c:pt>
                <c:pt idx="632">
                  <c:v>2.6600000000000013E-2</c:v>
                </c:pt>
                <c:pt idx="633">
                  <c:v>2.629999999999999E-2</c:v>
                </c:pt>
                <c:pt idx="634">
                  <c:v>2.5900000000000034E-2</c:v>
                </c:pt>
                <c:pt idx="635">
                  <c:v>2.5700000000000001E-2</c:v>
                </c:pt>
                <c:pt idx="636">
                  <c:v>2.5299999999999989E-2</c:v>
                </c:pt>
                <c:pt idx="637">
                  <c:v>2.4899999999999978E-2</c:v>
                </c:pt>
                <c:pt idx="638">
                  <c:v>2.4600000000000011E-2</c:v>
                </c:pt>
                <c:pt idx="639">
                  <c:v>2.410000000000001E-2</c:v>
                </c:pt>
                <c:pt idx="640">
                  <c:v>2.360000000000001E-2</c:v>
                </c:pt>
                <c:pt idx="641">
                  <c:v>2.3100000000000009E-2</c:v>
                </c:pt>
                <c:pt idx="642">
                  <c:v>2.250000000000002E-2</c:v>
                </c:pt>
                <c:pt idx="643">
                  <c:v>2.1800000000000042E-2</c:v>
                </c:pt>
                <c:pt idx="644">
                  <c:v>2.1199999999999997E-2</c:v>
                </c:pt>
                <c:pt idx="645">
                  <c:v>2.0500000000000018E-2</c:v>
                </c:pt>
                <c:pt idx="646">
                  <c:v>1.9699999999999995E-2</c:v>
                </c:pt>
                <c:pt idx="647">
                  <c:v>1.8899999999999972E-2</c:v>
                </c:pt>
                <c:pt idx="648">
                  <c:v>1.8100000000000005E-2</c:v>
                </c:pt>
                <c:pt idx="649">
                  <c:v>1.7399999999999971E-2</c:v>
                </c:pt>
                <c:pt idx="650">
                  <c:v>1.6600000000000004E-2</c:v>
                </c:pt>
                <c:pt idx="651">
                  <c:v>1.5699999999999992E-2</c:v>
                </c:pt>
                <c:pt idx="652">
                  <c:v>1.5000000000000013E-2</c:v>
                </c:pt>
                <c:pt idx="653">
                  <c:v>1.419999999999999E-2</c:v>
                </c:pt>
                <c:pt idx="654">
                  <c:v>1.3400000000000023E-2</c:v>
                </c:pt>
                <c:pt idx="655">
                  <c:v>1.2500000000000011E-2</c:v>
                </c:pt>
                <c:pt idx="656">
                  <c:v>1.1599999999999999E-2</c:v>
                </c:pt>
                <c:pt idx="657">
                  <c:v>1.0599999999999998E-2</c:v>
                </c:pt>
                <c:pt idx="658">
                  <c:v>9.6999999999999864E-3</c:v>
                </c:pt>
                <c:pt idx="659">
                  <c:v>8.6999999999999855E-3</c:v>
                </c:pt>
                <c:pt idx="660">
                  <c:v>7.8000000000000291E-3</c:v>
                </c:pt>
                <c:pt idx="661">
                  <c:v>6.8999999999999617E-3</c:v>
                </c:pt>
                <c:pt idx="662">
                  <c:v>5.9000000000000163E-3</c:v>
                </c:pt>
                <c:pt idx="663">
                  <c:v>5.0000000000000044E-3</c:v>
                </c:pt>
                <c:pt idx="664">
                  <c:v>4.1999999999999815E-3</c:v>
                </c:pt>
                <c:pt idx="665">
                  <c:v>3.4000000000000141E-3</c:v>
                </c:pt>
                <c:pt idx="666">
                  <c:v>2.5000000000000022E-3</c:v>
                </c:pt>
                <c:pt idx="667">
                  <c:v>1.7000000000000348E-3</c:v>
                </c:pt>
                <c:pt idx="668">
                  <c:v>1.0000000000000009E-3</c:v>
                </c:pt>
                <c:pt idx="669">
                  <c:v>4.0000000000001146E-4</c:v>
                </c:pt>
                <c:pt idx="670">
                  <c:v>-1.9999999999997797E-4</c:v>
                </c:pt>
                <c:pt idx="671">
                  <c:v>-7.999999999999674E-4</c:v>
                </c:pt>
                <c:pt idx="672">
                  <c:v>-1.3000000000000234E-3</c:v>
                </c:pt>
                <c:pt idx="673">
                  <c:v>-1.9000000000000128E-3</c:v>
                </c:pt>
                <c:pt idx="674">
                  <c:v>-2.2999999999999687E-3</c:v>
                </c:pt>
                <c:pt idx="675">
                  <c:v>-2.8000000000000247E-3</c:v>
                </c:pt>
                <c:pt idx="676">
                  <c:v>-3.2999999999999696E-3</c:v>
                </c:pt>
                <c:pt idx="677">
                  <c:v>-3.6999999999999811E-3</c:v>
                </c:pt>
                <c:pt idx="678">
                  <c:v>-4.1999999999999815E-3</c:v>
                </c:pt>
                <c:pt idx="679">
                  <c:v>-4.500000000000004E-3</c:v>
                </c:pt>
                <c:pt idx="680">
                  <c:v>-4.7000000000000375E-3</c:v>
                </c:pt>
                <c:pt idx="681">
                  <c:v>-5.0999999999999934E-3</c:v>
                </c:pt>
                <c:pt idx="682">
                  <c:v>-5.4000000000000159E-3</c:v>
                </c:pt>
                <c:pt idx="683">
                  <c:v>-5.7000000000000384E-3</c:v>
                </c:pt>
                <c:pt idx="684">
                  <c:v>-5.7999999999999718E-3</c:v>
                </c:pt>
                <c:pt idx="685">
                  <c:v>-5.8999999999999608E-3</c:v>
                </c:pt>
                <c:pt idx="686">
                  <c:v>-5.9999999999999498E-3</c:v>
                </c:pt>
                <c:pt idx="687">
                  <c:v>-5.9999999999999498E-3</c:v>
                </c:pt>
                <c:pt idx="688">
                  <c:v>-5.9999999999999498E-3</c:v>
                </c:pt>
                <c:pt idx="689">
                  <c:v>-5.7999999999999718E-3</c:v>
                </c:pt>
                <c:pt idx="690">
                  <c:v>-5.5999999999999939E-3</c:v>
                </c:pt>
                <c:pt idx="691">
                  <c:v>-5.3000000000000269E-3</c:v>
                </c:pt>
                <c:pt idx="692">
                  <c:v>-5.0999999999999934E-3</c:v>
                </c:pt>
                <c:pt idx="693">
                  <c:v>-4.8000000000000265E-3</c:v>
                </c:pt>
                <c:pt idx="694">
                  <c:v>-4.500000000000004E-3</c:v>
                </c:pt>
                <c:pt idx="695">
                  <c:v>-4.1999999999999815E-3</c:v>
                </c:pt>
                <c:pt idx="696">
                  <c:v>-3.9000000000000146E-3</c:v>
                </c:pt>
                <c:pt idx="697">
                  <c:v>-3.5000000000000031E-3</c:v>
                </c:pt>
                <c:pt idx="698">
                  <c:v>-3.0000000000000027E-3</c:v>
                </c:pt>
                <c:pt idx="699">
                  <c:v>-2.6000000000000467E-3</c:v>
                </c:pt>
                <c:pt idx="700">
                  <c:v>-2.1999999999999797E-3</c:v>
                </c:pt>
                <c:pt idx="701">
                  <c:v>-1.8000000000000238E-3</c:v>
                </c:pt>
                <c:pt idx="702">
                  <c:v>-1.4000000000000123E-3</c:v>
                </c:pt>
                <c:pt idx="703">
                  <c:v>-1.1999999999999789E-3</c:v>
                </c:pt>
                <c:pt idx="704">
                  <c:v>-1.0000000000000009E-3</c:v>
                </c:pt>
                <c:pt idx="705">
                  <c:v>-5.9999999999998943E-4</c:v>
                </c:pt>
                <c:pt idx="706">
                  <c:v>-4.0000000000001146E-4</c:v>
                </c:pt>
                <c:pt idx="707">
                  <c:v>-1.9999999999997797E-4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E-8648-88A7-18E1F465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01104"/>
        <c:axId val="1637685664"/>
      </c:scatterChart>
      <c:valAx>
        <c:axId val="16393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85664"/>
        <c:crosses val="autoZero"/>
        <c:crossBetween val="midCat"/>
      </c:valAx>
      <c:valAx>
        <c:axId val="1637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1-year running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monthly_summary!$U$9</c:f>
              <c:strCache>
                <c:ptCount val="1"/>
                <c:pt idx="0">
                  <c:v>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monthly_summary!$I$8:$I$777</c:f>
              <c:numCache>
                <c:formatCode>General</c:formatCode>
                <c:ptCount val="770"/>
                <c:pt idx="16">
                  <c:v>1958.203</c:v>
                </c:pt>
                <c:pt idx="17">
                  <c:v>1958.288</c:v>
                </c:pt>
                <c:pt idx="18">
                  <c:v>1958.37</c:v>
                </c:pt>
                <c:pt idx="19">
                  <c:v>1958.4549999999999</c:v>
                </c:pt>
                <c:pt idx="20">
                  <c:v>1958.537</c:v>
                </c:pt>
                <c:pt idx="21">
                  <c:v>1958.6220000000001</c:v>
                </c:pt>
                <c:pt idx="22">
                  <c:v>1958.7070000000001</c:v>
                </c:pt>
                <c:pt idx="23">
                  <c:v>1958.789</c:v>
                </c:pt>
                <c:pt idx="24">
                  <c:v>1958.874</c:v>
                </c:pt>
                <c:pt idx="25">
                  <c:v>1958.9559999999999</c:v>
                </c:pt>
                <c:pt idx="26">
                  <c:v>1959.0409999999999</c:v>
                </c:pt>
                <c:pt idx="27">
                  <c:v>1959.126</c:v>
                </c:pt>
                <c:pt idx="28">
                  <c:v>1959.203</c:v>
                </c:pt>
                <c:pt idx="29">
                  <c:v>1959.288</c:v>
                </c:pt>
                <c:pt idx="30">
                  <c:v>1959.37</c:v>
                </c:pt>
                <c:pt idx="31">
                  <c:v>1959.4549999999999</c:v>
                </c:pt>
                <c:pt idx="32">
                  <c:v>1959.537</c:v>
                </c:pt>
                <c:pt idx="33">
                  <c:v>1959.6220000000001</c:v>
                </c:pt>
                <c:pt idx="34">
                  <c:v>1959.7070000000001</c:v>
                </c:pt>
                <c:pt idx="35">
                  <c:v>1959.789</c:v>
                </c:pt>
                <c:pt idx="36">
                  <c:v>1959.874</c:v>
                </c:pt>
                <c:pt idx="37">
                  <c:v>1959.9559999999999</c:v>
                </c:pt>
                <c:pt idx="38">
                  <c:v>1960.0409999999999</c:v>
                </c:pt>
                <c:pt idx="39">
                  <c:v>1960.126</c:v>
                </c:pt>
                <c:pt idx="40">
                  <c:v>1960.2049999999999</c:v>
                </c:pt>
                <c:pt idx="41">
                  <c:v>1960.29</c:v>
                </c:pt>
                <c:pt idx="42">
                  <c:v>1960.3720000000001</c:v>
                </c:pt>
                <c:pt idx="43">
                  <c:v>1960.4559999999999</c:v>
                </c:pt>
                <c:pt idx="44">
                  <c:v>1960.538</c:v>
                </c:pt>
                <c:pt idx="45">
                  <c:v>1960.623</c:v>
                </c:pt>
                <c:pt idx="46">
                  <c:v>1960.7080000000001</c:v>
                </c:pt>
                <c:pt idx="47">
                  <c:v>1960.79</c:v>
                </c:pt>
                <c:pt idx="48">
                  <c:v>1960.874</c:v>
                </c:pt>
                <c:pt idx="49">
                  <c:v>1960.9559999999999</c:v>
                </c:pt>
                <c:pt idx="50">
                  <c:v>1961.0409999999999</c:v>
                </c:pt>
                <c:pt idx="51">
                  <c:v>1961.126</c:v>
                </c:pt>
                <c:pt idx="52">
                  <c:v>1961.203</c:v>
                </c:pt>
                <c:pt idx="53">
                  <c:v>1961.288</c:v>
                </c:pt>
                <c:pt idx="54">
                  <c:v>1961.37</c:v>
                </c:pt>
                <c:pt idx="55">
                  <c:v>1961.4549999999999</c:v>
                </c:pt>
                <c:pt idx="56">
                  <c:v>1961.537</c:v>
                </c:pt>
                <c:pt idx="57">
                  <c:v>1961.6220000000001</c:v>
                </c:pt>
                <c:pt idx="58">
                  <c:v>1961.7070000000001</c:v>
                </c:pt>
                <c:pt idx="59">
                  <c:v>1961.789</c:v>
                </c:pt>
                <c:pt idx="60">
                  <c:v>1961.874</c:v>
                </c:pt>
                <c:pt idx="61">
                  <c:v>1961.9559999999999</c:v>
                </c:pt>
                <c:pt idx="62">
                  <c:v>1962.0409999999999</c:v>
                </c:pt>
                <c:pt idx="63">
                  <c:v>1962.126</c:v>
                </c:pt>
                <c:pt idx="64">
                  <c:v>1962.203</c:v>
                </c:pt>
                <c:pt idx="65">
                  <c:v>1962.288</c:v>
                </c:pt>
                <c:pt idx="66">
                  <c:v>1962.37</c:v>
                </c:pt>
                <c:pt idx="67">
                  <c:v>1962.4549999999999</c:v>
                </c:pt>
                <c:pt idx="68">
                  <c:v>1962.537</c:v>
                </c:pt>
                <c:pt idx="69">
                  <c:v>1962.6220000000001</c:v>
                </c:pt>
                <c:pt idx="70">
                  <c:v>1962.7070000000001</c:v>
                </c:pt>
                <c:pt idx="71">
                  <c:v>1962.789</c:v>
                </c:pt>
                <c:pt idx="72">
                  <c:v>1962.874</c:v>
                </c:pt>
                <c:pt idx="73">
                  <c:v>1962.9559999999999</c:v>
                </c:pt>
                <c:pt idx="74">
                  <c:v>1963.0409999999999</c:v>
                </c:pt>
                <c:pt idx="75">
                  <c:v>1963.126</c:v>
                </c:pt>
                <c:pt idx="76">
                  <c:v>1963.203</c:v>
                </c:pt>
                <c:pt idx="77">
                  <c:v>1963.288</c:v>
                </c:pt>
                <c:pt idx="78">
                  <c:v>1963.37</c:v>
                </c:pt>
                <c:pt idx="79">
                  <c:v>1963.4549999999999</c:v>
                </c:pt>
                <c:pt idx="80">
                  <c:v>1963.537</c:v>
                </c:pt>
                <c:pt idx="81">
                  <c:v>1963.6220000000001</c:v>
                </c:pt>
                <c:pt idx="82">
                  <c:v>1963.7070000000001</c:v>
                </c:pt>
                <c:pt idx="83">
                  <c:v>1963.789</c:v>
                </c:pt>
                <c:pt idx="84">
                  <c:v>1963.874</c:v>
                </c:pt>
                <c:pt idx="85">
                  <c:v>1963.9559999999999</c:v>
                </c:pt>
                <c:pt idx="86">
                  <c:v>1964.0409999999999</c:v>
                </c:pt>
                <c:pt idx="87">
                  <c:v>1964.126</c:v>
                </c:pt>
                <c:pt idx="88">
                  <c:v>1964.2049999999999</c:v>
                </c:pt>
                <c:pt idx="89">
                  <c:v>1964.29</c:v>
                </c:pt>
                <c:pt idx="90">
                  <c:v>1964.3720000000001</c:v>
                </c:pt>
                <c:pt idx="91">
                  <c:v>1964.4559999999999</c:v>
                </c:pt>
                <c:pt idx="92">
                  <c:v>1964.538</c:v>
                </c:pt>
                <c:pt idx="93">
                  <c:v>1964.623</c:v>
                </c:pt>
                <c:pt idx="94">
                  <c:v>1964.7080000000001</c:v>
                </c:pt>
                <c:pt idx="95">
                  <c:v>1964.79</c:v>
                </c:pt>
                <c:pt idx="96">
                  <c:v>1964.874</c:v>
                </c:pt>
                <c:pt idx="97">
                  <c:v>1964.9559999999999</c:v>
                </c:pt>
                <c:pt idx="98">
                  <c:v>1965.0409999999999</c:v>
                </c:pt>
                <c:pt idx="99">
                  <c:v>1965.126</c:v>
                </c:pt>
                <c:pt idx="100">
                  <c:v>1965.203</c:v>
                </c:pt>
                <c:pt idx="101">
                  <c:v>1965.288</c:v>
                </c:pt>
                <c:pt idx="102">
                  <c:v>1965.37</c:v>
                </c:pt>
                <c:pt idx="103">
                  <c:v>1965.4549999999999</c:v>
                </c:pt>
                <c:pt idx="104">
                  <c:v>1965.537</c:v>
                </c:pt>
                <c:pt idx="105">
                  <c:v>1965.6220000000001</c:v>
                </c:pt>
                <c:pt idx="106">
                  <c:v>1965.7070000000001</c:v>
                </c:pt>
                <c:pt idx="107">
                  <c:v>1965.789</c:v>
                </c:pt>
                <c:pt idx="108">
                  <c:v>1965.874</c:v>
                </c:pt>
                <c:pt idx="109">
                  <c:v>1965.9559999999999</c:v>
                </c:pt>
                <c:pt idx="110">
                  <c:v>1966.0409999999999</c:v>
                </c:pt>
                <c:pt idx="111">
                  <c:v>1966.126</c:v>
                </c:pt>
                <c:pt idx="112">
                  <c:v>1966.203</c:v>
                </c:pt>
                <c:pt idx="113">
                  <c:v>1966.288</c:v>
                </c:pt>
                <c:pt idx="114">
                  <c:v>1966.37</c:v>
                </c:pt>
                <c:pt idx="115">
                  <c:v>1966.4549999999999</c:v>
                </c:pt>
                <c:pt idx="116">
                  <c:v>1966.537</c:v>
                </c:pt>
                <c:pt idx="117">
                  <c:v>1966.6220000000001</c:v>
                </c:pt>
                <c:pt idx="118">
                  <c:v>1966.7070000000001</c:v>
                </c:pt>
                <c:pt idx="119">
                  <c:v>1966.789</c:v>
                </c:pt>
                <c:pt idx="120">
                  <c:v>1966.874</c:v>
                </c:pt>
                <c:pt idx="121">
                  <c:v>1966.9559999999999</c:v>
                </c:pt>
                <c:pt idx="122">
                  <c:v>1967.0409999999999</c:v>
                </c:pt>
                <c:pt idx="123">
                  <c:v>1967.126</c:v>
                </c:pt>
                <c:pt idx="124">
                  <c:v>1967.203</c:v>
                </c:pt>
                <c:pt idx="125">
                  <c:v>1967.288</c:v>
                </c:pt>
                <c:pt idx="126">
                  <c:v>1967.37</c:v>
                </c:pt>
                <c:pt idx="127">
                  <c:v>1967.4549999999999</c:v>
                </c:pt>
                <c:pt idx="128">
                  <c:v>1967.537</c:v>
                </c:pt>
                <c:pt idx="129">
                  <c:v>1967.6220000000001</c:v>
                </c:pt>
                <c:pt idx="130">
                  <c:v>1967.7070000000001</c:v>
                </c:pt>
                <c:pt idx="131">
                  <c:v>1967.789</c:v>
                </c:pt>
                <c:pt idx="132">
                  <c:v>1967.874</c:v>
                </c:pt>
                <c:pt idx="133">
                  <c:v>1967.9559999999999</c:v>
                </c:pt>
                <c:pt idx="134">
                  <c:v>1968.0409999999999</c:v>
                </c:pt>
                <c:pt idx="135">
                  <c:v>1968.126</c:v>
                </c:pt>
                <c:pt idx="136">
                  <c:v>1968.2049999999999</c:v>
                </c:pt>
                <c:pt idx="137">
                  <c:v>1968.29</c:v>
                </c:pt>
                <c:pt idx="138">
                  <c:v>1968.3720000000001</c:v>
                </c:pt>
                <c:pt idx="139">
                  <c:v>1968.4559999999999</c:v>
                </c:pt>
                <c:pt idx="140">
                  <c:v>1968.538</c:v>
                </c:pt>
                <c:pt idx="141">
                  <c:v>1968.623</c:v>
                </c:pt>
                <c:pt idx="142">
                  <c:v>1968.7080000000001</c:v>
                </c:pt>
                <c:pt idx="143">
                  <c:v>1968.79</c:v>
                </c:pt>
                <c:pt idx="144">
                  <c:v>1968.874</c:v>
                </c:pt>
                <c:pt idx="145">
                  <c:v>1968.9559999999999</c:v>
                </c:pt>
                <c:pt idx="146">
                  <c:v>1969.0409999999999</c:v>
                </c:pt>
                <c:pt idx="147">
                  <c:v>1969.126</c:v>
                </c:pt>
                <c:pt idx="148">
                  <c:v>1969.203</c:v>
                </c:pt>
                <c:pt idx="149">
                  <c:v>1969.288</c:v>
                </c:pt>
                <c:pt idx="150">
                  <c:v>1969.37</c:v>
                </c:pt>
                <c:pt idx="151">
                  <c:v>1969.4549999999999</c:v>
                </c:pt>
                <c:pt idx="152">
                  <c:v>1969.537</c:v>
                </c:pt>
                <c:pt idx="153">
                  <c:v>1969.6220000000001</c:v>
                </c:pt>
                <c:pt idx="154">
                  <c:v>1969.7070000000001</c:v>
                </c:pt>
                <c:pt idx="155">
                  <c:v>1969.789</c:v>
                </c:pt>
                <c:pt idx="156">
                  <c:v>1969.874</c:v>
                </c:pt>
                <c:pt idx="157">
                  <c:v>1969.9559999999999</c:v>
                </c:pt>
                <c:pt idx="158">
                  <c:v>1970.0409999999999</c:v>
                </c:pt>
                <c:pt idx="159">
                  <c:v>1970.126</c:v>
                </c:pt>
                <c:pt idx="160">
                  <c:v>1970.203</c:v>
                </c:pt>
                <c:pt idx="161">
                  <c:v>1970.288</c:v>
                </c:pt>
                <c:pt idx="162">
                  <c:v>1970.37</c:v>
                </c:pt>
                <c:pt idx="163">
                  <c:v>1970.4549999999999</c:v>
                </c:pt>
                <c:pt idx="164">
                  <c:v>1970.537</c:v>
                </c:pt>
                <c:pt idx="165">
                  <c:v>1970.6220000000001</c:v>
                </c:pt>
                <c:pt idx="166">
                  <c:v>1970.7070000000001</c:v>
                </c:pt>
                <c:pt idx="167">
                  <c:v>1970.789</c:v>
                </c:pt>
                <c:pt idx="168">
                  <c:v>1970.874</c:v>
                </c:pt>
                <c:pt idx="169">
                  <c:v>1970.9559999999999</c:v>
                </c:pt>
                <c:pt idx="170">
                  <c:v>1971.0409999999999</c:v>
                </c:pt>
                <c:pt idx="171">
                  <c:v>1971.126</c:v>
                </c:pt>
                <c:pt idx="172">
                  <c:v>1971.203</c:v>
                </c:pt>
                <c:pt idx="173">
                  <c:v>1971.288</c:v>
                </c:pt>
                <c:pt idx="174">
                  <c:v>1971.37</c:v>
                </c:pt>
                <c:pt idx="175">
                  <c:v>1971.4549999999999</c:v>
                </c:pt>
                <c:pt idx="176">
                  <c:v>1971.537</c:v>
                </c:pt>
                <c:pt idx="177">
                  <c:v>1971.6220000000001</c:v>
                </c:pt>
                <c:pt idx="178">
                  <c:v>1971.7070000000001</c:v>
                </c:pt>
                <c:pt idx="179">
                  <c:v>1971.789</c:v>
                </c:pt>
                <c:pt idx="180">
                  <c:v>1971.874</c:v>
                </c:pt>
                <c:pt idx="181">
                  <c:v>1971.9559999999999</c:v>
                </c:pt>
                <c:pt idx="182">
                  <c:v>1972.0409999999999</c:v>
                </c:pt>
                <c:pt idx="183">
                  <c:v>1972.126</c:v>
                </c:pt>
                <c:pt idx="184">
                  <c:v>1972.2049999999999</c:v>
                </c:pt>
                <c:pt idx="185">
                  <c:v>1972.29</c:v>
                </c:pt>
                <c:pt idx="186">
                  <c:v>1972.3720000000001</c:v>
                </c:pt>
                <c:pt idx="187">
                  <c:v>1972.4559999999999</c:v>
                </c:pt>
                <c:pt idx="188">
                  <c:v>1972.538</c:v>
                </c:pt>
                <c:pt idx="189">
                  <c:v>1972.623</c:v>
                </c:pt>
                <c:pt idx="190">
                  <c:v>1972.7080000000001</c:v>
                </c:pt>
                <c:pt idx="191">
                  <c:v>1972.79</c:v>
                </c:pt>
                <c:pt idx="192">
                  <c:v>1972.874</c:v>
                </c:pt>
                <c:pt idx="193">
                  <c:v>1972.9559999999999</c:v>
                </c:pt>
                <c:pt idx="194">
                  <c:v>1973.0409999999999</c:v>
                </c:pt>
                <c:pt idx="195">
                  <c:v>1973.126</c:v>
                </c:pt>
                <c:pt idx="196">
                  <c:v>1973.203</c:v>
                </c:pt>
                <c:pt idx="197">
                  <c:v>1973.288</c:v>
                </c:pt>
                <c:pt idx="198">
                  <c:v>1973.37</c:v>
                </c:pt>
                <c:pt idx="199">
                  <c:v>1973.4549999999999</c:v>
                </c:pt>
                <c:pt idx="200">
                  <c:v>1973.537</c:v>
                </c:pt>
                <c:pt idx="201">
                  <c:v>1973.6220000000001</c:v>
                </c:pt>
                <c:pt idx="202">
                  <c:v>1973.7070000000001</c:v>
                </c:pt>
                <c:pt idx="203">
                  <c:v>1973.789</c:v>
                </c:pt>
                <c:pt idx="204">
                  <c:v>1973.874</c:v>
                </c:pt>
                <c:pt idx="205">
                  <c:v>1973.9559999999999</c:v>
                </c:pt>
                <c:pt idx="206">
                  <c:v>1974.0409999999999</c:v>
                </c:pt>
                <c:pt idx="207">
                  <c:v>1974.126</c:v>
                </c:pt>
                <c:pt idx="208">
                  <c:v>1974.203</c:v>
                </c:pt>
                <c:pt idx="209">
                  <c:v>1974.288</c:v>
                </c:pt>
                <c:pt idx="210">
                  <c:v>1974.37</c:v>
                </c:pt>
                <c:pt idx="211">
                  <c:v>1974.4549999999999</c:v>
                </c:pt>
                <c:pt idx="212">
                  <c:v>1974.537</c:v>
                </c:pt>
                <c:pt idx="213">
                  <c:v>1974.6220000000001</c:v>
                </c:pt>
                <c:pt idx="214">
                  <c:v>1974.7070000000001</c:v>
                </c:pt>
                <c:pt idx="215">
                  <c:v>1974.789</c:v>
                </c:pt>
                <c:pt idx="216">
                  <c:v>1974.874</c:v>
                </c:pt>
                <c:pt idx="217">
                  <c:v>1974.9559999999999</c:v>
                </c:pt>
                <c:pt idx="218">
                  <c:v>1975.0409999999999</c:v>
                </c:pt>
                <c:pt idx="219">
                  <c:v>1975.126</c:v>
                </c:pt>
                <c:pt idx="220">
                  <c:v>1975.203</c:v>
                </c:pt>
                <c:pt idx="221">
                  <c:v>1975.288</c:v>
                </c:pt>
                <c:pt idx="222">
                  <c:v>1975.37</c:v>
                </c:pt>
                <c:pt idx="223">
                  <c:v>1975.4549999999999</c:v>
                </c:pt>
                <c:pt idx="224">
                  <c:v>1975.537</c:v>
                </c:pt>
                <c:pt idx="225">
                  <c:v>1975.6220000000001</c:v>
                </c:pt>
                <c:pt idx="226">
                  <c:v>1975.7070000000001</c:v>
                </c:pt>
                <c:pt idx="227">
                  <c:v>1975.789</c:v>
                </c:pt>
                <c:pt idx="228">
                  <c:v>1975.874</c:v>
                </c:pt>
                <c:pt idx="229">
                  <c:v>1975.9559999999999</c:v>
                </c:pt>
                <c:pt idx="230">
                  <c:v>1976.0409999999999</c:v>
                </c:pt>
                <c:pt idx="231">
                  <c:v>1976.126</c:v>
                </c:pt>
                <c:pt idx="232">
                  <c:v>1976.2049999999999</c:v>
                </c:pt>
                <c:pt idx="233">
                  <c:v>1976.29</c:v>
                </c:pt>
                <c:pt idx="234">
                  <c:v>1976.3720000000001</c:v>
                </c:pt>
                <c:pt idx="235">
                  <c:v>1976.4559999999999</c:v>
                </c:pt>
                <c:pt idx="236">
                  <c:v>1976.538</c:v>
                </c:pt>
                <c:pt idx="237">
                  <c:v>1976.623</c:v>
                </c:pt>
                <c:pt idx="238">
                  <c:v>1976.7080000000001</c:v>
                </c:pt>
                <c:pt idx="239">
                  <c:v>1976.79</c:v>
                </c:pt>
                <c:pt idx="240">
                  <c:v>1976.874</c:v>
                </c:pt>
                <c:pt idx="241">
                  <c:v>1976.9559999999999</c:v>
                </c:pt>
                <c:pt idx="242">
                  <c:v>1977.0409999999999</c:v>
                </c:pt>
                <c:pt idx="243">
                  <c:v>1977.126</c:v>
                </c:pt>
                <c:pt idx="244">
                  <c:v>1977.203</c:v>
                </c:pt>
                <c:pt idx="245">
                  <c:v>1977.288</c:v>
                </c:pt>
                <c:pt idx="246">
                  <c:v>1977.37</c:v>
                </c:pt>
                <c:pt idx="247">
                  <c:v>1977.4549999999999</c:v>
                </c:pt>
                <c:pt idx="248">
                  <c:v>1977.537</c:v>
                </c:pt>
                <c:pt idx="249">
                  <c:v>1977.6220000000001</c:v>
                </c:pt>
                <c:pt idx="250">
                  <c:v>1977.7070000000001</c:v>
                </c:pt>
                <c:pt idx="251">
                  <c:v>1977.789</c:v>
                </c:pt>
                <c:pt idx="252">
                  <c:v>1977.874</c:v>
                </c:pt>
                <c:pt idx="253">
                  <c:v>1977.9559999999999</c:v>
                </c:pt>
                <c:pt idx="254">
                  <c:v>1978.0409999999999</c:v>
                </c:pt>
                <c:pt idx="255">
                  <c:v>1978.126</c:v>
                </c:pt>
                <c:pt idx="256">
                  <c:v>1978.203</c:v>
                </c:pt>
                <c:pt idx="257">
                  <c:v>1978.288</c:v>
                </c:pt>
                <c:pt idx="258">
                  <c:v>1978.37</c:v>
                </c:pt>
                <c:pt idx="259">
                  <c:v>1978.4549999999999</c:v>
                </c:pt>
                <c:pt idx="260">
                  <c:v>1978.537</c:v>
                </c:pt>
                <c:pt idx="261">
                  <c:v>1978.6220000000001</c:v>
                </c:pt>
                <c:pt idx="262">
                  <c:v>1978.7070000000001</c:v>
                </c:pt>
                <c:pt idx="263">
                  <c:v>1978.789</c:v>
                </c:pt>
                <c:pt idx="264">
                  <c:v>1978.874</c:v>
                </c:pt>
                <c:pt idx="265">
                  <c:v>1978.9559999999999</c:v>
                </c:pt>
                <c:pt idx="266">
                  <c:v>1979.0409999999999</c:v>
                </c:pt>
                <c:pt idx="267">
                  <c:v>1979.126</c:v>
                </c:pt>
                <c:pt idx="268">
                  <c:v>1979.203</c:v>
                </c:pt>
                <c:pt idx="269">
                  <c:v>1979.288</c:v>
                </c:pt>
                <c:pt idx="270">
                  <c:v>1979.37</c:v>
                </c:pt>
                <c:pt idx="271">
                  <c:v>1979.4549999999999</c:v>
                </c:pt>
                <c:pt idx="272">
                  <c:v>1979.537</c:v>
                </c:pt>
                <c:pt idx="273">
                  <c:v>1979.6220000000001</c:v>
                </c:pt>
                <c:pt idx="274">
                  <c:v>1979.7070000000001</c:v>
                </c:pt>
                <c:pt idx="275">
                  <c:v>1979.789</c:v>
                </c:pt>
                <c:pt idx="276">
                  <c:v>1979.874</c:v>
                </c:pt>
                <c:pt idx="277">
                  <c:v>1979.9559999999999</c:v>
                </c:pt>
                <c:pt idx="278">
                  <c:v>1980.0409999999999</c:v>
                </c:pt>
                <c:pt idx="279">
                  <c:v>1980.126</c:v>
                </c:pt>
                <c:pt idx="280">
                  <c:v>1980.2049999999999</c:v>
                </c:pt>
                <c:pt idx="281">
                  <c:v>1980.29</c:v>
                </c:pt>
                <c:pt idx="282">
                  <c:v>1980.3720000000001</c:v>
                </c:pt>
                <c:pt idx="283">
                  <c:v>1980.4559999999999</c:v>
                </c:pt>
                <c:pt idx="284">
                  <c:v>1980.538</c:v>
                </c:pt>
                <c:pt idx="285">
                  <c:v>1980.623</c:v>
                </c:pt>
                <c:pt idx="286">
                  <c:v>1980.7080000000001</c:v>
                </c:pt>
                <c:pt idx="287">
                  <c:v>1980.79</c:v>
                </c:pt>
                <c:pt idx="288">
                  <c:v>1980.874</c:v>
                </c:pt>
                <c:pt idx="289">
                  <c:v>1980.9559999999999</c:v>
                </c:pt>
                <c:pt idx="290">
                  <c:v>1981.0409999999999</c:v>
                </c:pt>
                <c:pt idx="291">
                  <c:v>1981.126</c:v>
                </c:pt>
                <c:pt idx="292">
                  <c:v>1981.203</c:v>
                </c:pt>
                <c:pt idx="293">
                  <c:v>1981.288</c:v>
                </c:pt>
                <c:pt idx="294">
                  <c:v>1981.37</c:v>
                </c:pt>
                <c:pt idx="295">
                  <c:v>1981.4549999999999</c:v>
                </c:pt>
                <c:pt idx="296">
                  <c:v>1981.537</c:v>
                </c:pt>
                <c:pt idx="297">
                  <c:v>1981.6220000000001</c:v>
                </c:pt>
                <c:pt idx="298">
                  <c:v>1981.7070000000001</c:v>
                </c:pt>
                <c:pt idx="299">
                  <c:v>1981.789</c:v>
                </c:pt>
                <c:pt idx="300">
                  <c:v>1981.874</c:v>
                </c:pt>
                <c:pt idx="301">
                  <c:v>1981.9559999999999</c:v>
                </c:pt>
                <c:pt idx="302">
                  <c:v>1982.0409999999999</c:v>
                </c:pt>
                <c:pt idx="303">
                  <c:v>1982.126</c:v>
                </c:pt>
                <c:pt idx="304">
                  <c:v>1982.203</c:v>
                </c:pt>
                <c:pt idx="305">
                  <c:v>1982.288</c:v>
                </c:pt>
                <c:pt idx="306">
                  <c:v>1982.37</c:v>
                </c:pt>
                <c:pt idx="307">
                  <c:v>1982.4549999999999</c:v>
                </c:pt>
                <c:pt idx="308">
                  <c:v>1982.537</c:v>
                </c:pt>
                <c:pt idx="309">
                  <c:v>1982.6220000000001</c:v>
                </c:pt>
                <c:pt idx="310">
                  <c:v>1982.7070000000001</c:v>
                </c:pt>
                <c:pt idx="311">
                  <c:v>1982.789</c:v>
                </c:pt>
                <c:pt idx="312">
                  <c:v>1982.874</c:v>
                </c:pt>
                <c:pt idx="313">
                  <c:v>1982.9559999999999</c:v>
                </c:pt>
                <c:pt idx="314">
                  <c:v>1983.0409999999999</c:v>
                </c:pt>
                <c:pt idx="315">
                  <c:v>1983.126</c:v>
                </c:pt>
                <c:pt idx="316">
                  <c:v>1983.203</c:v>
                </c:pt>
                <c:pt idx="317">
                  <c:v>1983.288</c:v>
                </c:pt>
                <c:pt idx="318">
                  <c:v>1983.37</c:v>
                </c:pt>
                <c:pt idx="319">
                  <c:v>1983.4549999999999</c:v>
                </c:pt>
                <c:pt idx="320">
                  <c:v>1983.537</c:v>
                </c:pt>
                <c:pt idx="321">
                  <c:v>1983.6220000000001</c:v>
                </c:pt>
                <c:pt idx="322">
                  <c:v>1983.7070000000001</c:v>
                </c:pt>
                <c:pt idx="323">
                  <c:v>1983.789</c:v>
                </c:pt>
                <c:pt idx="324">
                  <c:v>1983.874</c:v>
                </c:pt>
                <c:pt idx="325">
                  <c:v>1983.9559999999999</c:v>
                </c:pt>
                <c:pt idx="326">
                  <c:v>1984.0409999999999</c:v>
                </c:pt>
                <c:pt idx="327">
                  <c:v>1984.126</c:v>
                </c:pt>
                <c:pt idx="328">
                  <c:v>1984.2049999999999</c:v>
                </c:pt>
                <c:pt idx="329">
                  <c:v>1984.29</c:v>
                </c:pt>
                <c:pt idx="330">
                  <c:v>1984.3720000000001</c:v>
                </c:pt>
                <c:pt idx="331">
                  <c:v>1984.4559999999999</c:v>
                </c:pt>
                <c:pt idx="332">
                  <c:v>1984.538</c:v>
                </c:pt>
                <c:pt idx="333">
                  <c:v>1984.623</c:v>
                </c:pt>
                <c:pt idx="334">
                  <c:v>1984.7080000000001</c:v>
                </c:pt>
                <c:pt idx="335">
                  <c:v>1984.79</c:v>
                </c:pt>
                <c:pt idx="336">
                  <c:v>1984.874</c:v>
                </c:pt>
                <c:pt idx="337">
                  <c:v>1984.9559999999999</c:v>
                </c:pt>
                <c:pt idx="338">
                  <c:v>1985.0409999999999</c:v>
                </c:pt>
                <c:pt idx="339">
                  <c:v>1985.126</c:v>
                </c:pt>
                <c:pt idx="340">
                  <c:v>1985.203</c:v>
                </c:pt>
                <c:pt idx="341">
                  <c:v>1985.288</c:v>
                </c:pt>
                <c:pt idx="342">
                  <c:v>1985.37</c:v>
                </c:pt>
                <c:pt idx="343">
                  <c:v>1985.4549999999999</c:v>
                </c:pt>
                <c:pt idx="344">
                  <c:v>1985.537</c:v>
                </c:pt>
                <c:pt idx="345">
                  <c:v>1985.6220000000001</c:v>
                </c:pt>
                <c:pt idx="346">
                  <c:v>1985.7070000000001</c:v>
                </c:pt>
                <c:pt idx="347">
                  <c:v>1985.789</c:v>
                </c:pt>
                <c:pt idx="348">
                  <c:v>1985.874</c:v>
                </c:pt>
                <c:pt idx="349">
                  <c:v>1985.9559999999999</c:v>
                </c:pt>
                <c:pt idx="350">
                  <c:v>1986.0409999999999</c:v>
                </c:pt>
                <c:pt idx="351">
                  <c:v>1986.126</c:v>
                </c:pt>
                <c:pt idx="352">
                  <c:v>1986.203</c:v>
                </c:pt>
                <c:pt idx="353">
                  <c:v>1986.288</c:v>
                </c:pt>
                <c:pt idx="354">
                  <c:v>1986.37</c:v>
                </c:pt>
                <c:pt idx="355">
                  <c:v>1986.4549999999999</c:v>
                </c:pt>
                <c:pt idx="356">
                  <c:v>1986.537</c:v>
                </c:pt>
                <c:pt idx="357">
                  <c:v>1986.6220000000001</c:v>
                </c:pt>
                <c:pt idx="358">
                  <c:v>1986.7070000000001</c:v>
                </c:pt>
                <c:pt idx="359">
                  <c:v>1986.789</c:v>
                </c:pt>
                <c:pt idx="360">
                  <c:v>1986.874</c:v>
                </c:pt>
                <c:pt idx="361">
                  <c:v>1986.9559999999999</c:v>
                </c:pt>
                <c:pt idx="362">
                  <c:v>1987.0409999999999</c:v>
                </c:pt>
                <c:pt idx="363">
                  <c:v>1987.126</c:v>
                </c:pt>
                <c:pt idx="364">
                  <c:v>1987.203</c:v>
                </c:pt>
                <c:pt idx="365">
                  <c:v>1987.288</c:v>
                </c:pt>
                <c:pt idx="366">
                  <c:v>1987.37</c:v>
                </c:pt>
                <c:pt idx="367">
                  <c:v>1987.4549999999999</c:v>
                </c:pt>
                <c:pt idx="368">
                  <c:v>1987.537</c:v>
                </c:pt>
                <c:pt idx="369">
                  <c:v>1987.6220000000001</c:v>
                </c:pt>
                <c:pt idx="370">
                  <c:v>1987.7070000000001</c:v>
                </c:pt>
                <c:pt idx="371">
                  <c:v>1987.789</c:v>
                </c:pt>
                <c:pt idx="372">
                  <c:v>1987.874</c:v>
                </c:pt>
                <c:pt idx="373">
                  <c:v>1987.9559999999999</c:v>
                </c:pt>
                <c:pt idx="374">
                  <c:v>1988.0409999999999</c:v>
                </c:pt>
                <c:pt idx="375">
                  <c:v>1988.126</c:v>
                </c:pt>
                <c:pt idx="376">
                  <c:v>1988.2049999999999</c:v>
                </c:pt>
                <c:pt idx="377">
                  <c:v>1988.29</c:v>
                </c:pt>
                <c:pt idx="378">
                  <c:v>1988.3720000000001</c:v>
                </c:pt>
                <c:pt idx="379">
                  <c:v>1988.4559999999999</c:v>
                </c:pt>
                <c:pt idx="380">
                  <c:v>1988.538</c:v>
                </c:pt>
                <c:pt idx="381">
                  <c:v>1988.623</c:v>
                </c:pt>
                <c:pt idx="382">
                  <c:v>1988.7080000000001</c:v>
                </c:pt>
                <c:pt idx="383">
                  <c:v>1988.79</c:v>
                </c:pt>
                <c:pt idx="384">
                  <c:v>1988.874</c:v>
                </c:pt>
                <c:pt idx="385">
                  <c:v>1988.9559999999999</c:v>
                </c:pt>
                <c:pt idx="386">
                  <c:v>1989.0409999999999</c:v>
                </c:pt>
                <c:pt idx="387">
                  <c:v>1989.126</c:v>
                </c:pt>
                <c:pt idx="388">
                  <c:v>1989.203</c:v>
                </c:pt>
                <c:pt idx="389">
                  <c:v>1989.288</c:v>
                </c:pt>
                <c:pt idx="390">
                  <c:v>1989.37</c:v>
                </c:pt>
                <c:pt idx="391">
                  <c:v>1989.4549999999999</c:v>
                </c:pt>
                <c:pt idx="392">
                  <c:v>1989.537</c:v>
                </c:pt>
                <c:pt idx="393">
                  <c:v>1989.6220000000001</c:v>
                </c:pt>
                <c:pt idx="394">
                  <c:v>1989.7070000000001</c:v>
                </c:pt>
                <c:pt idx="395">
                  <c:v>1989.789</c:v>
                </c:pt>
                <c:pt idx="396">
                  <c:v>1989.874</c:v>
                </c:pt>
                <c:pt idx="397">
                  <c:v>1989.9559999999999</c:v>
                </c:pt>
                <c:pt idx="398">
                  <c:v>1990.0409999999999</c:v>
                </c:pt>
                <c:pt idx="399">
                  <c:v>1990.126</c:v>
                </c:pt>
                <c:pt idx="400">
                  <c:v>1990.203</c:v>
                </c:pt>
                <c:pt idx="401">
                  <c:v>1990.288</c:v>
                </c:pt>
                <c:pt idx="402">
                  <c:v>1990.37</c:v>
                </c:pt>
                <c:pt idx="403">
                  <c:v>1990.4549999999999</c:v>
                </c:pt>
                <c:pt idx="404">
                  <c:v>1990.537</c:v>
                </c:pt>
                <c:pt idx="405">
                  <c:v>1990.6220000000001</c:v>
                </c:pt>
                <c:pt idx="406">
                  <c:v>1990.7070000000001</c:v>
                </c:pt>
                <c:pt idx="407">
                  <c:v>1990.789</c:v>
                </c:pt>
                <c:pt idx="408">
                  <c:v>1990.874</c:v>
                </c:pt>
                <c:pt idx="409">
                  <c:v>1990.9559999999999</c:v>
                </c:pt>
                <c:pt idx="410">
                  <c:v>1991.0409999999999</c:v>
                </c:pt>
                <c:pt idx="411">
                  <c:v>1991.126</c:v>
                </c:pt>
                <c:pt idx="412">
                  <c:v>1991.203</c:v>
                </c:pt>
                <c:pt idx="413">
                  <c:v>1991.288</c:v>
                </c:pt>
                <c:pt idx="414">
                  <c:v>1991.37</c:v>
                </c:pt>
                <c:pt idx="415">
                  <c:v>1991.4549999999999</c:v>
                </c:pt>
                <c:pt idx="416">
                  <c:v>1991.537</c:v>
                </c:pt>
                <c:pt idx="417">
                  <c:v>1991.6220000000001</c:v>
                </c:pt>
                <c:pt idx="418">
                  <c:v>1991.7070000000001</c:v>
                </c:pt>
                <c:pt idx="419">
                  <c:v>1991.789</c:v>
                </c:pt>
                <c:pt idx="420">
                  <c:v>1991.874</c:v>
                </c:pt>
                <c:pt idx="421">
                  <c:v>1991.9559999999999</c:v>
                </c:pt>
                <c:pt idx="422">
                  <c:v>1992.0409999999999</c:v>
                </c:pt>
                <c:pt idx="423">
                  <c:v>1992.126</c:v>
                </c:pt>
                <c:pt idx="424">
                  <c:v>1992.2049999999999</c:v>
                </c:pt>
                <c:pt idx="425">
                  <c:v>1992.29</c:v>
                </c:pt>
                <c:pt idx="426">
                  <c:v>1992.3720000000001</c:v>
                </c:pt>
                <c:pt idx="427">
                  <c:v>1992.4559999999999</c:v>
                </c:pt>
                <c:pt idx="428">
                  <c:v>1992.538</c:v>
                </c:pt>
                <c:pt idx="429">
                  <c:v>1992.623</c:v>
                </c:pt>
                <c:pt idx="430">
                  <c:v>1992.7080000000001</c:v>
                </c:pt>
                <c:pt idx="431">
                  <c:v>1992.79</c:v>
                </c:pt>
                <c:pt idx="432">
                  <c:v>1992.874</c:v>
                </c:pt>
                <c:pt idx="433">
                  <c:v>1992.9559999999999</c:v>
                </c:pt>
                <c:pt idx="434">
                  <c:v>1993.0409999999999</c:v>
                </c:pt>
                <c:pt idx="435">
                  <c:v>1993.126</c:v>
                </c:pt>
                <c:pt idx="436">
                  <c:v>1993.203</c:v>
                </c:pt>
                <c:pt idx="437">
                  <c:v>1993.288</c:v>
                </c:pt>
                <c:pt idx="438">
                  <c:v>1993.37</c:v>
                </c:pt>
                <c:pt idx="439">
                  <c:v>1993.4549999999999</c:v>
                </c:pt>
                <c:pt idx="440">
                  <c:v>1993.537</c:v>
                </c:pt>
                <c:pt idx="441">
                  <c:v>1993.6220000000001</c:v>
                </c:pt>
                <c:pt idx="442">
                  <c:v>1993.7070000000001</c:v>
                </c:pt>
                <c:pt idx="443">
                  <c:v>1993.789</c:v>
                </c:pt>
                <c:pt idx="444">
                  <c:v>1993.874</c:v>
                </c:pt>
                <c:pt idx="445">
                  <c:v>1993.9559999999999</c:v>
                </c:pt>
                <c:pt idx="446">
                  <c:v>1994.0409999999999</c:v>
                </c:pt>
                <c:pt idx="447">
                  <c:v>1994.126</c:v>
                </c:pt>
                <c:pt idx="448">
                  <c:v>1994.203</c:v>
                </c:pt>
                <c:pt idx="449">
                  <c:v>1994.288</c:v>
                </c:pt>
                <c:pt idx="450">
                  <c:v>1994.37</c:v>
                </c:pt>
                <c:pt idx="451">
                  <c:v>1994.4549999999999</c:v>
                </c:pt>
                <c:pt idx="452">
                  <c:v>1994.537</c:v>
                </c:pt>
                <c:pt idx="453">
                  <c:v>1994.6220000000001</c:v>
                </c:pt>
                <c:pt idx="454">
                  <c:v>1994.7070000000001</c:v>
                </c:pt>
                <c:pt idx="455">
                  <c:v>1994.789</c:v>
                </c:pt>
                <c:pt idx="456">
                  <c:v>1994.874</c:v>
                </c:pt>
                <c:pt idx="457">
                  <c:v>1994.9559999999999</c:v>
                </c:pt>
                <c:pt idx="458">
                  <c:v>1995.0409999999999</c:v>
                </c:pt>
                <c:pt idx="459">
                  <c:v>1995.126</c:v>
                </c:pt>
                <c:pt idx="460">
                  <c:v>1995.203</c:v>
                </c:pt>
                <c:pt idx="461">
                  <c:v>1995.288</c:v>
                </c:pt>
                <c:pt idx="462">
                  <c:v>1995.37</c:v>
                </c:pt>
                <c:pt idx="463">
                  <c:v>1995.4549999999999</c:v>
                </c:pt>
                <c:pt idx="464">
                  <c:v>1995.537</c:v>
                </c:pt>
                <c:pt idx="465">
                  <c:v>1995.6220000000001</c:v>
                </c:pt>
                <c:pt idx="466">
                  <c:v>1995.7070000000001</c:v>
                </c:pt>
                <c:pt idx="467">
                  <c:v>1995.789</c:v>
                </c:pt>
                <c:pt idx="468">
                  <c:v>1995.874</c:v>
                </c:pt>
                <c:pt idx="469">
                  <c:v>1995.9559999999999</c:v>
                </c:pt>
                <c:pt idx="470">
                  <c:v>1996.0409999999999</c:v>
                </c:pt>
                <c:pt idx="471">
                  <c:v>1996.126</c:v>
                </c:pt>
                <c:pt idx="472">
                  <c:v>1996.2049999999999</c:v>
                </c:pt>
                <c:pt idx="473">
                  <c:v>1996.29</c:v>
                </c:pt>
                <c:pt idx="474">
                  <c:v>1996.3720000000001</c:v>
                </c:pt>
                <c:pt idx="475">
                  <c:v>1996.4559999999999</c:v>
                </c:pt>
                <c:pt idx="476">
                  <c:v>1996.538</c:v>
                </c:pt>
                <c:pt idx="477">
                  <c:v>1996.623</c:v>
                </c:pt>
                <c:pt idx="478">
                  <c:v>1996.7080000000001</c:v>
                </c:pt>
                <c:pt idx="479">
                  <c:v>1996.79</c:v>
                </c:pt>
                <c:pt idx="480">
                  <c:v>1996.874</c:v>
                </c:pt>
                <c:pt idx="481">
                  <c:v>1996.9559999999999</c:v>
                </c:pt>
                <c:pt idx="482">
                  <c:v>1997.0409999999999</c:v>
                </c:pt>
                <c:pt idx="483">
                  <c:v>1997.126</c:v>
                </c:pt>
                <c:pt idx="484">
                  <c:v>1997.203</c:v>
                </c:pt>
                <c:pt idx="485">
                  <c:v>1997.288</c:v>
                </c:pt>
                <c:pt idx="486">
                  <c:v>1997.37</c:v>
                </c:pt>
                <c:pt idx="487">
                  <c:v>1997.4549999999999</c:v>
                </c:pt>
                <c:pt idx="488">
                  <c:v>1997.537</c:v>
                </c:pt>
                <c:pt idx="489">
                  <c:v>1997.6220000000001</c:v>
                </c:pt>
                <c:pt idx="490">
                  <c:v>1997.7070000000001</c:v>
                </c:pt>
                <c:pt idx="491">
                  <c:v>1997.789</c:v>
                </c:pt>
                <c:pt idx="492">
                  <c:v>1997.874</c:v>
                </c:pt>
                <c:pt idx="493">
                  <c:v>1997.9559999999999</c:v>
                </c:pt>
                <c:pt idx="494">
                  <c:v>1998.0409999999999</c:v>
                </c:pt>
                <c:pt idx="495">
                  <c:v>1998.126</c:v>
                </c:pt>
                <c:pt idx="496">
                  <c:v>1998.203</c:v>
                </c:pt>
                <c:pt idx="497">
                  <c:v>1998.288</c:v>
                </c:pt>
                <c:pt idx="498">
                  <c:v>1998.37</c:v>
                </c:pt>
                <c:pt idx="499">
                  <c:v>1998.4549999999999</c:v>
                </c:pt>
                <c:pt idx="500">
                  <c:v>1998.537</c:v>
                </c:pt>
                <c:pt idx="501">
                  <c:v>1998.6220000000001</c:v>
                </c:pt>
                <c:pt idx="502">
                  <c:v>1998.7070000000001</c:v>
                </c:pt>
                <c:pt idx="503">
                  <c:v>1998.789</c:v>
                </c:pt>
                <c:pt idx="504">
                  <c:v>1998.874</c:v>
                </c:pt>
                <c:pt idx="505">
                  <c:v>1998.9559999999999</c:v>
                </c:pt>
                <c:pt idx="506">
                  <c:v>1999.0409999999999</c:v>
                </c:pt>
                <c:pt idx="507">
                  <c:v>1999.126</c:v>
                </c:pt>
                <c:pt idx="508">
                  <c:v>1999.203</c:v>
                </c:pt>
                <c:pt idx="509">
                  <c:v>1999.288</c:v>
                </c:pt>
                <c:pt idx="510">
                  <c:v>1999.37</c:v>
                </c:pt>
                <c:pt idx="511">
                  <c:v>1999.4549999999999</c:v>
                </c:pt>
                <c:pt idx="512">
                  <c:v>1999.537</c:v>
                </c:pt>
                <c:pt idx="513">
                  <c:v>1999.6220000000001</c:v>
                </c:pt>
                <c:pt idx="514">
                  <c:v>1999.7070000000001</c:v>
                </c:pt>
                <c:pt idx="515">
                  <c:v>1999.789</c:v>
                </c:pt>
                <c:pt idx="516">
                  <c:v>1999.874</c:v>
                </c:pt>
                <c:pt idx="517">
                  <c:v>1999.9559999999999</c:v>
                </c:pt>
                <c:pt idx="518">
                  <c:v>2000.0409999999999</c:v>
                </c:pt>
                <c:pt idx="519">
                  <c:v>2000.126</c:v>
                </c:pt>
                <c:pt idx="520">
                  <c:v>2000.2049999999999</c:v>
                </c:pt>
                <c:pt idx="521">
                  <c:v>2000.29</c:v>
                </c:pt>
                <c:pt idx="522">
                  <c:v>2000.3720000000001</c:v>
                </c:pt>
                <c:pt idx="523">
                  <c:v>2000.4559999999999</c:v>
                </c:pt>
                <c:pt idx="524">
                  <c:v>2000.538</c:v>
                </c:pt>
                <c:pt idx="525">
                  <c:v>2000.623</c:v>
                </c:pt>
                <c:pt idx="526">
                  <c:v>2000.7080000000001</c:v>
                </c:pt>
                <c:pt idx="527">
                  <c:v>2000.79</c:v>
                </c:pt>
                <c:pt idx="528">
                  <c:v>2000.874</c:v>
                </c:pt>
                <c:pt idx="529">
                  <c:v>2000.9559999999999</c:v>
                </c:pt>
                <c:pt idx="530">
                  <c:v>2001.0409999999999</c:v>
                </c:pt>
                <c:pt idx="531">
                  <c:v>2001.126</c:v>
                </c:pt>
                <c:pt idx="532">
                  <c:v>2001.203</c:v>
                </c:pt>
                <c:pt idx="533">
                  <c:v>2001.288</c:v>
                </c:pt>
                <c:pt idx="534">
                  <c:v>2001.37</c:v>
                </c:pt>
                <c:pt idx="535">
                  <c:v>2001.4549999999999</c:v>
                </c:pt>
                <c:pt idx="536">
                  <c:v>2001.537</c:v>
                </c:pt>
                <c:pt idx="537">
                  <c:v>2001.6220000000001</c:v>
                </c:pt>
                <c:pt idx="538">
                  <c:v>2001.7070000000001</c:v>
                </c:pt>
                <c:pt idx="539">
                  <c:v>2001.789</c:v>
                </c:pt>
                <c:pt idx="540">
                  <c:v>2001.874</c:v>
                </c:pt>
                <c:pt idx="541">
                  <c:v>2001.9559999999999</c:v>
                </c:pt>
                <c:pt idx="542">
                  <c:v>2002.0409999999999</c:v>
                </c:pt>
                <c:pt idx="543">
                  <c:v>2002.126</c:v>
                </c:pt>
                <c:pt idx="544">
                  <c:v>2002.203</c:v>
                </c:pt>
                <c:pt idx="545">
                  <c:v>2002.288</c:v>
                </c:pt>
                <c:pt idx="546">
                  <c:v>2002.37</c:v>
                </c:pt>
                <c:pt idx="547">
                  <c:v>2002.4549999999999</c:v>
                </c:pt>
                <c:pt idx="548">
                  <c:v>2002.537</c:v>
                </c:pt>
                <c:pt idx="549">
                  <c:v>2002.6220000000001</c:v>
                </c:pt>
                <c:pt idx="550">
                  <c:v>2002.7070000000001</c:v>
                </c:pt>
                <c:pt idx="551">
                  <c:v>2002.789</c:v>
                </c:pt>
                <c:pt idx="552">
                  <c:v>2002.874</c:v>
                </c:pt>
                <c:pt idx="553">
                  <c:v>2002.9559999999999</c:v>
                </c:pt>
                <c:pt idx="554">
                  <c:v>2003.0409999999999</c:v>
                </c:pt>
                <c:pt idx="555">
                  <c:v>2003.126</c:v>
                </c:pt>
                <c:pt idx="556">
                  <c:v>2003.203</c:v>
                </c:pt>
                <c:pt idx="557">
                  <c:v>2003.288</c:v>
                </c:pt>
                <c:pt idx="558">
                  <c:v>2003.37</c:v>
                </c:pt>
                <c:pt idx="559">
                  <c:v>2003.4549999999999</c:v>
                </c:pt>
                <c:pt idx="560">
                  <c:v>2003.537</c:v>
                </c:pt>
                <c:pt idx="561">
                  <c:v>2003.6220000000001</c:v>
                </c:pt>
                <c:pt idx="562">
                  <c:v>2003.7070000000001</c:v>
                </c:pt>
                <c:pt idx="563">
                  <c:v>2003.789</c:v>
                </c:pt>
                <c:pt idx="564">
                  <c:v>2003.874</c:v>
                </c:pt>
                <c:pt idx="565">
                  <c:v>2003.9559999999999</c:v>
                </c:pt>
                <c:pt idx="566">
                  <c:v>2004.0409999999999</c:v>
                </c:pt>
                <c:pt idx="567">
                  <c:v>2004.126</c:v>
                </c:pt>
                <c:pt idx="568">
                  <c:v>2004.2049999999999</c:v>
                </c:pt>
                <c:pt idx="569">
                  <c:v>2004.29</c:v>
                </c:pt>
                <c:pt idx="570">
                  <c:v>2004.3720000000001</c:v>
                </c:pt>
                <c:pt idx="571">
                  <c:v>2004.4559999999999</c:v>
                </c:pt>
                <c:pt idx="572">
                  <c:v>2004.538</c:v>
                </c:pt>
                <c:pt idx="573">
                  <c:v>2004.623</c:v>
                </c:pt>
                <c:pt idx="574">
                  <c:v>2004.7080000000001</c:v>
                </c:pt>
                <c:pt idx="575">
                  <c:v>2004.79</c:v>
                </c:pt>
                <c:pt idx="576">
                  <c:v>2004.874</c:v>
                </c:pt>
                <c:pt idx="577">
                  <c:v>2004.9559999999999</c:v>
                </c:pt>
                <c:pt idx="578">
                  <c:v>2005.0409999999999</c:v>
                </c:pt>
                <c:pt idx="579">
                  <c:v>2005.126</c:v>
                </c:pt>
                <c:pt idx="580">
                  <c:v>2005.203</c:v>
                </c:pt>
                <c:pt idx="581">
                  <c:v>2005.288</c:v>
                </c:pt>
                <c:pt idx="582">
                  <c:v>2005.37</c:v>
                </c:pt>
                <c:pt idx="583">
                  <c:v>2005.4549999999999</c:v>
                </c:pt>
                <c:pt idx="584">
                  <c:v>2005.537</c:v>
                </c:pt>
                <c:pt idx="585">
                  <c:v>2005.6220000000001</c:v>
                </c:pt>
                <c:pt idx="586">
                  <c:v>2005.7070000000001</c:v>
                </c:pt>
                <c:pt idx="587">
                  <c:v>2005.789</c:v>
                </c:pt>
                <c:pt idx="588">
                  <c:v>2005.874</c:v>
                </c:pt>
                <c:pt idx="589">
                  <c:v>2005.9559999999999</c:v>
                </c:pt>
                <c:pt idx="590">
                  <c:v>2006.0409999999999</c:v>
                </c:pt>
                <c:pt idx="591">
                  <c:v>2006.126</c:v>
                </c:pt>
                <c:pt idx="592">
                  <c:v>2006.203</c:v>
                </c:pt>
                <c:pt idx="593">
                  <c:v>2006.288</c:v>
                </c:pt>
                <c:pt idx="594">
                  <c:v>2006.37</c:v>
                </c:pt>
                <c:pt idx="595">
                  <c:v>2006.4549999999999</c:v>
                </c:pt>
                <c:pt idx="596">
                  <c:v>2006.537</c:v>
                </c:pt>
                <c:pt idx="597">
                  <c:v>2006.6220000000001</c:v>
                </c:pt>
                <c:pt idx="598">
                  <c:v>2006.7070000000001</c:v>
                </c:pt>
                <c:pt idx="599">
                  <c:v>2006.789</c:v>
                </c:pt>
                <c:pt idx="600">
                  <c:v>2006.874</c:v>
                </c:pt>
                <c:pt idx="601">
                  <c:v>2006.9559999999999</c:v>
                </c:pt>
                <c:pt idx="602">
                  <c:v>2007.0409999999999</c:v>
                </c:pt>
                <c:pt idx="603">
                  <c:v>2007.126</c:v>
                </c:pt>
                <c:pt idx="604">
                  <c:v>2007.203</c:v>
                </c:pt>
                <c:pt idx="605">
                  <c:v>2007.288</c:v>
                </c:pt>
                <c:pt idx="606">
                  <c:v>2007.37</c:v>
                </c:pt>
                <c:pt idx="607">
                  <c:v>2007.4549999999999</c:v>
                </c:pt>
                <c:pt idx="608">
                  <c:v>2007.537</c:v>
                </c:pt>
                <c:pt idx="609">
                  <c:v>2007.6220000000001</c:v>
                </c:pt>
                <c:pt idx="610">
                  <c:v>2007.7070000000001</c:v>
                </c:pt>
                <c:pt idx="611">
                  <c:v>2007.789</c:v>
                </c:pt>
                <c:pt idx="612">
                  <c:v>2007.874</c:v>
                </c:pt>
                <c:pt idx="613">
                  <c:v>2007.9559999999999</c:v>
                </c:pt>
                <c:pt idx="614">
                  <c:v>2008.0409999999999</c:v>
                </c:pt>
                <c:pt idx="615">
                  <c:v>2008.126</c:v>
                </c:pt>
                <c:pt idx="616">
                  <c:v>2008.2049999999999</c:v>
                </c:pt>
                <c:pt idx="617">
                  <c:v>2008.29</c:v>
                </c:pt>
                <c:pt idx="618">
                  <c:v>2008.3720000000001</c:v>
                </c:pt>
                <c:pt idx="619">
                  <c:v>2008.4559999999999</c:v>
                </c:pt>
                <c:pt idx="620">
                  <c:v>2008.538</c:v>
                </c:pt>
                <c:pt idx="621">
                  <c:v>2008.623</c:v>
                </c:pt>
                <c:pt idx="622">
                  <c:v>2008.7080000000001</c:v>
                </c:pt>
                <c:pt idx="623">
                  <c:v>2008.79</c:v>
                </c:pt>
                <c:pt idx="624">
                  <c:v>2008.874</c:v>
                </c:pt>
                <c:pt idx="625">
                  <c:v>2008.9559999999999</c:v>
                </c:pt>
                <c:pt idx="626">
                  <c:v>2009.0409999999999</c:v>
                </c:pt>
                <c:pt idx="627">
                  <c:v>2009.126</c:v>
                </c:pt>
                <c:pt idx="628">
                  <c:v>2009.203</c:v>
                </c:pt>
                <c:pt idx="629">
                  <c:v>2009.288</c:v>
                </c:pt>
                <c:pt idx="630">
                  <c:v>2009.37</c:v>
                </c:pt>
                <c:pt idx="631">
                  <c:v>2009.4549999999999</c:v>
                </c:pt>
                <c:pt idx="632">
                  <c:v>2009.537</c:v>
                </c:pt>
                <c:pt idx="633">
                  <c:v>2009.6220000000001</c:v>
                </c:pt>
                <c:pt idx="634">
                  <c:v>2009.7070000000001</c:v>
                </c:pt>
                <c:pt idx="635">
                  <c:v>2009.789</c:v>
                </c:pt>
                <c:pt idx="636">
                  <c:v>2009.874</c:v>
                </c:pt>
                <c:pt idx="637">
                  <c:v>2009.9559999999999</c:v>
                </c:pt>
                <c:pt idx="638">
                  <c:v>2010.0409999999999</c:v>
                </c:pt>
                <c:pt idx="639">
                  <c:v>2010.126</c:v>
                </c:pt>
                <c:pt idx="640">
                  <c:v>2010.203</c:v>
                </c:pt>
                <c:pt idx="641">
                  <c:v>2010.288</c:v>
                </c:pt>
                <c:pt idx="642">
                  <c:v>2010.37</c:v>
                </c:pt>
                <c:pt idx="643">
                  <c:v>2010.4549999999999</c:v>
                </c:pt>
                <c:pt idx="644">
                  <c:v>2010.537</c:v>
                </c:pt>
                <c:pt idx="645">
                  <c:v>2010.6220000000001</c:v>
                </c:pt>
                <c:pt idx="646">
                  <c:v>2010.7070000000001</c:v>
                </c:pt>
                <c:pt idx="647">
                  <c:v>2010.789</c:v>
                </c:pt>
                <c:pt idx="648">
                  <c:v>2010.874</c:v>
                </c:pt>
                <c:pt idx="649">
                  <c:v>2010.9559999999999</c:v>
                </c:pt>
                <c:pt idx="650">
                  <c:v>2011.0409999999999</c:v>
                </c:pt>
                <c:pt idx="651">
                  <c:v>2011.126</c:v>
                </c:pt>
                <c:pt idx="652">
                  <c:v>2011.203</c:v>
                </c:pt>
                <c:pt idx="653">
                  <c:v>2011.288</c:v>
                </c:pt>
                <c:pt idx="654">
                  <c:v>2011.37</c:v>
                </c:pt>
                <c:pt idx="655">
                  <c:v>2011.4549999999999</c:v>
                </c:pt>
                <c:pt idx="656">
                  <c:v>2011.537</c:v>
                </c:pt>
                <c:pt idx="657">
                  <c:v>2011.6220000000001</c:v>
                </c:pt>
                <c:pt idx="658">
                  <c:v>2011.7070000000001</c:v>
                </c:pt>
                <c:pt idx="659">
                  <c:v>2011.789</c:v>
                </c:pt>
                <c:pt idx="660">
                  <c:v>2011.874</c:v>
                </c:pt>
                <c:pt idx="661">
                  <c:v>2011.9559999999999</c:v>
                </c:pt>
                <c:pt idx="662">
                  <c:v>2012.0409999999999</c:v>
                </c:pt>
                <c:pt idx="663">
                  <c:v>2012.126</c:v>
                </c:pt>
                <c:pt idx="664">
                  <c:v>2012.2049999999999</c:v>
                </c:pt>
                <c:pt idx="665">
                  <c:v>2012.29</c:v>
                </c:pt>
                <c:pt idx="666">
                  <c:v>2012.3720000000001</c:v>
                </c:pt>
                <c:pt idx="667">
                  <c:v>2012.4559999999999</c:v>
                </c:pt>
                <c:pt idx="668">
                  <c:v>2012.538</c:v>
                </c:pt>
                <c:pt idx="669">
                  <c:v>2012.623</c:v>
                </c:pt>
                <c:pt idx="670">
                  <c:v>2012.7080000000001</c:v>
                </c:pt>
                <c:pt idx="671">
                  <c:v>2012.79</c:v>
                </c:pt>
                <c:pt idx="672">
                  <c:v>2012.874</c:v>
                </c:pt>
                <c:pt idx="673">
                  <c:v>2012.9559999999999</c:v>
                </c:pt>
                <c:pt idx="674">
                  <c:v>2013.0409999999999</c:v>
                </c:pt>
                <c:pt idx="675">
                  <c:v>2013.126</c:v>
                </c:pt>
                <c:pt idx="676">
                  <c:v>2013.203</c:v>
                </c:pt>
                <c:pt idx="677">
                  <c:v>2013.288</c:v>
                </c:pt>
                <c:pt idx="678">
                  <c:v>2013.37</c:v>
                </c:pt>
                <c:pt idx="679">
                  <c:v>2013.4549999999999</c:v>
                </c:pt>
                <c:pt idx="680">
                  <c:v>2013.537</c:v>
                </c:pt>
                <c:pt idx="681">
                  <c:v>2013.6220000000001</c:v>
                </c:pt>
                <c:pt idx="682">
                  <c:v>2013.7070000000001</c:v>
                </c:pt>
                <c:pt idx="683">
                  <c:v>2013.789</c:v>
                </c:pt>
                <c:pt idx="684">
                  <c:v>2013.874</c:v>
                </c:pt>
                <c:pt idx="685">
                  <c:v>2013.9559999999999</c:v>
                </c:pt>
                <c:pt idx="686">
                  <c:v>2014.0409999999999</c:v>
                </c:pt>
                <c:pt idx="687">
                  <c:v>2014.126</c:v>
                </c:pt>
                <c:pt idx="688">
                  <c:v>2014.203</c:v>
                </c:pt>
                <c:pt idx="689">
                  <c:v>2014.288</c:v>
                </c:pt>
                <c:pt idx="690">
                  <c:v>2014.37</c:v>
                </c:pt>
                <c:pt idx="691">
                  <c:v>2014.4549999999999</c:v>
                </c:pt>
                <c:pt idx="692">
                  <c:v>2014.537</c:v>
                </c:pt>
                <c:pt idx="693">
                  <c:v>2014.6220000000001</c:v>
                </c:pt>
                <c:pt idx="694">
                  <c:v>2014.7070000000001</c:v>
                </c:pt>
                <c:pt idx="695">
                  <c:v>2014.789</c:v>
                </c:pt>
                <c:pt idx="696">
                  <c:v>2014.874</c:v>
                </c:pt>
                <c:pt idx="697">
                  <c:v>2014.9559999999999</c:v>
                </c:pt>
                <c:pt idx="698">
                  <c:v>2015.0409999999999</c:v>
                </c:pt>
                <c:pt idx="699">
                  <c:v>2015.126</c:v>
                </c:pt>
                <c:pt idx="700">
                  <c:v>2015.203</c:v>
                </c:pt>
                <c:pt idx="701">
                  <c:v>2015.288</c:v>
                </c:pt>
                <c:pt idx="702">
                  <c:v>2015.37</c:v>
                </c:pt>
                <c:pt idx="703">
                  <c:v>2015.4549999999999</c:v>
                </c:pt>
                <c:pt idx="704">
                  <c:v>2015.537</c:v>
                </c:pt>
                <c:pt idx="705">
                  <c:v>2015.6220000000001</c:v>
                </c:pt>
                <c:pt idx="706">
                  <c:v>2015.7070000000001</c:v>
                </c:pt>
                <c:pt idx="707">
                  <c:v>2015.789</c:v>
                </c:pt>
                <c:pt idx="708">
                  <c:v>2015.874</c:v>
                </c:pt>
                <c:pt idx="709">
                  <c:v>2015.9559999999999</c:v>
                </c:pt>
                <c:pt idx="710">
                  <c:v>2016.0409999999999</c:v>
                </c:pt>
                <c:pt idx="711">
                  <c:v>2016.126</c:v>
                </c:pt>
                <c:pt idx="712">
                  <c:v>2016.2049999999999</c:v>
                </c:pt>
                <c:pt idx="713">
                  <c:v>2016.29</c:v>
                </c:pt>
                <c:pt idx="714">
                  <c:v>2016.3720000000001</c:v>
                </c:pt>
                <c:pt idx="715">
                  <c:v>2016.4559999999999</c:v>
                </c:pt>
                <c:pt idx="716">
                  <c:v>2016.538</c:v>
                </c:pt>
                <c:pt idx="717">
                  <c:v>2016.623</c:v>
                </c:pt>
                <c:pt idx="718">
                  <c:v>2016.7080000000001</c:v>
                </c:pt>
                <c:pt idx="719">
                  <c:v>2016.79</c:v>
                </c:pt>
                <c:pt idx="720">
                  <c:v>2016.874</c:v>
                </c:pt>
                <c:pt idx="721">
                  <c:v>2016.9559999999999</c:v>
                </c:pt>
                <c:pt idx="722">
                  <c:v>2017.0409999999999</c:v>
                </c:pt>
                <c:pt idx="723">
                  <c:v>2017.126</c:v>
                </c:pt>
                <c:pt idx="724">
                  <c:v>2017.203</c:v>
                </c:pt>
                <c:pt idx="725">
                  <c:v>2017.288</c:v>
                </c:pt>
                <c:pt idx="726">
                  <c:v>2017.37</c:v>
                </c:pt>
                <c:pt idx="727">
                  <c:v>2017.4549999999999</c:v>
                </c:pt>
                <c:pt idx="728">
                  <c:v>2017.537</c:v>
                </c:pt>
                <c:pt idx="729">
                  <c:v>2017.6220000000001</c:v>
                </c:pt>
                <c:pt idx="730">
                  <c:v>2017.7070000000001</c:v>
                </c:pt>
                <c:pt idx="731">
                  <c:v>2017.789</c:v>
                </c:pt>
                <c:pt idx="732">
                  <c:v>2017.874</c:v>
                </c:pt>
                <c:pt idx="733">
                  <c:v>2017.9559999999999</c:v>
                </c:pt>
                <c:pt idx="734">
                  <c:v>2018.0409999999999</c:v>
                </c:pt>
                <c:pt idx="735">
                  <c:v>2018.126</c:v>
                </c:pt>
                <c:pt idx="736">
                  <c:v>2018.203</c:v>
                </c:pt>
                <c:pt idx="737">
                  <c:v>2018.288</c:v>
                </c:pt>
                <c:pt idx="738">
                  <c:v>2018.37</c:v>
                </c:pt>
                <c:pt idx="739">
                  <c:v>2018.4549999999999</c:v>
                </c:pt>
                <c:pt idx="740">
                  <c:v>2018.537</c:v>
                </c:pt>
                <c:pt idx="741">
                  <c:v>2018.6220000000001</c:v>
                </c:pt>
                <c:pt idx="742">
                  <c:v>2018.7070000000001</c:v>
                </c:pt>
                <c:pt idx="743">
                  <c:v>2018.789</c:v>
                </c:pt>
                <c:pt idx="744">
                  <c:v>2018.874</c:v>
                </c:pt>
                <c:pt idx="745">
                  <c:v>2018.9559999999999</c:v>
                </c:pt>
                <c:pt idx="746">
                  <c:v>2019.0409999999999</c:v>
                </c:pt>
                <c:pt idx="747">
                  <c:v>2019.126</c:v>
                </c:pt>
                <c:pt idx="748">
                  <c:v>2019.203</c:v>
                </c:pt>
                <c:pt idx="749">
                  <c:v>2019.288</c:v>
                </c:pt>
                <c:pt idx="750">
                  <c:v>2019.37</c:v>
                </c:pt>
                <c:pt idx="751">
                  <c:v>2019.4549999999999</c:v>
                </c:pt>
                <c:pt idx="752">
                  <c:v>2019.537</c:v>
                </c:pt>
                <c:pt idx="753">
                  <c:v>2019.6220000000001</c:v>
                </c:pt>
                <c:pt idx="754">
                  <c:v>2019.7070000000001</c:v>
                </c:pt>
                <c:pt idx="755">
                  <c:v>2019.789</c:v>
                </c:pt>
                <c:pt idx="756">
                  <c:v>2019.874</c:v>
                </c:pt>
                <c:pt idx="757">
                  <c:v>2019.9559999999999</c:v>
                </c:pt>
                <c:pt idx="758">
                  <c:v>2020.0409999999999</c:v>
                </c:pt>
                <c:pt idx="759">
                  <c:v>2020.126</c:v>
                </c:pt>
                <c:pt idx="760">
                  <c:v>2020.2049999999999</c:v>
                </c:pt>
                <c:pt idx="761">
                  <c:v>2020.29</c:v>
                </c:pt>
                <c:pt idx="762">
                  <c:v>2020.3720000000001</c:v>
                </c:pt>
                <c:pt idx="763">
                  <c:v>2020.4559999999999</c:v>
                </c:pt>
                <c:pt idx="764">
                  <c:v>2020.538</c:v>
                </c:pt>
                <c:pt idx="765">
                  <c:v>2020.623</c:v>
                </c:pt>
                <c:pt idx="766">
                  <c:v>2020.7080000000001</c:v>
                </c:pt>
                <c:pt idx="767">
                  <c:v>2020.79</c:v>
                </c:pt>
              </c:numCache>
            </c:numRef>
          </c:xVal>
          <c:yVal>
            <c:numRef>
              <c:f>monthly_summary!$S$8:$S$777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8">
                  <c:v>0.14144999999999999</c:v>
                </c:pt>
                <c:pt idx="29">
                  <c:v>0.14344999999999999</c:v>
                </c:pt>
                <c:pt idx="30">
                  <c:v>0.14750000000000002</c:v>
                </c:pt>
                <c:pt idx="31">
                  <c:v>0.15384999999999999</c:v>
                </c:pt>
                <c:pt idx="32">
                  <c:v>0.1613</c:v>
                </c:pt>
                <c:pt idx="33">
                  <c:v>0.16820000000000002</c:v>
                </c:pt>
                <c:pt idx="34">
                  <c:v>0.17249999999999999</c:v>
                </c:pt>
                <c:pt idx="35">
                  <c:v>0.1729</c:v>
                </c:pt>
                <c:pt idx="36">
                  <c:v>0.17025000000000001</c:v>
                </c:pt>
                <c:pt idx="37">
                  <c:v>0.16565000000000002</c:v>
                </c:pt>
                <c:pt idx="38">
                  <c:v>0.15984999999999999</c:v>
                </c:pt>
                <c:pt idx="39">
                  <c:v>0.15334999999999999</c:v>
                </c:pt>
                <c:pt idx="40">
                  <c:v>0.1454</c:v>
                </c:pt>
                <c:pt idx="41">
                  <c:v>0.13700000000000001</c:v>
                </c:pt>
                <c:pt idx="42">
                  <c:v>0.12985000000000002</c:v>
                </c:pt>
                <c:pt idx="43">
                  <c:v>0.12415</c:v>
                </c:pt>
                <c:pt idx="44">
                  <c:v>0.11965000000000001</c:v>
                </c:pt>
                <c:pt idx="45">
                  <c:v>0.11645</c:v>
                </c:pt>
                <c:pt idx="46">
                  <c:v>0.1152</c:v>
                </c:pt>
                <c:pt idx="47">
                  <c:v>0.11549999999999999</c:v>
                </c:pt>
                <c:pt idx="48">
                  <c:v>0.11635000000000001</c:v>
                </c:pt>
                <c:pt idx="49">
                  <c:v>0.11735</c:v>
                </c:pt>
                <c:pt idx="50">
                  <c:v>0.11855</c:v>
                </c:pt>
                <c:pt idx="51">
                  <c:v>0.12059999999999998</c:v>
                </c:pt>
                <c:pt idx="52">
                  <c:v>0.12359999999999999</c:v>
                </c:pt>
                <c:pt idx="53">
                  <c:v>0.12705</c:v>
                </c:pt>
                <c:pt idx="54">
                  <c:v>0.13040000000000002</c:v>
                </c:pt>
                <c:pt idx="55">
                  <c:v>0.13269999999999998</c:v>
                </c:pt>
                <c:pt idx="56">
                  <c:v>0.1326</c:v>
                </c:pt>
                <c:pt idx="57">
                  <c:v>0.13005</c:v>
                </c:pt>
                <c:pt idx="58">
                  <c:v>0.12609999999999999</c:v>
                </c:pt>
                <c:pt idx="59">
                  <c:v>0.1212</c:v>
                </c:pt>
                <c:pt idx="60">
                  <c:v>0.11665</c:v>
                </c:pt>
                <c:pt idx="61">
                  <c:v>0.11324999999999999</c:v>
                </c:pt>
                <c:pt idx="62">
                  <c:v>0.11055000000000001</c:v>
                </c:pt>
                <c:pt idx="63">
                  <c:v>0.10819999999999999</c:v>
                </c:pt>
                <c:pt idx="64">
                  <c:v>0.1065</c:v>
                </c:pt>
                <c:pt idx="65">
                  <c:v>0.10664999999999999</c:v>
                </c:pt>
                <c:pt idx="66">
                  <c:v>0.1095</c:v>
                </c:pt>
                <c:pt idx="67">
                  <c:v>0.11305</c:v>
                </c:pt>
                <c:pt idx="68">
                  <c:v>0.11599999999999999</c:v>
                </c:pt>
                <c:pt idx="69">
                  <c:v>0.11804999999999999</c:v>
                </c:pt>
                <c:pt idx="70">
                  <c:v>0.11915000000000001</c:v>
                </c:pt>
                <c:pt idx="71">
                  <c:v>0.11905</c:v>
                </c:pt>
                <c:pt idx="72">
                  <c:v>0.1173</c:v>
                </c:pt>
                <c:pt idx="73">
                  <c:v>0.1143</c:v>
                </c:pt>
                <c:pt idx="74">
                  <c:v>0.11075</c:v>
                </c:pt>
                <c:pt idx="75">
                  <c:v>0.10695</c:v>
                </c:pt>
                <c:pt idx="76">
                  <c:v>0.10300000000000001</c:v>
                </c:pt>
                <c:pt idx="77">
                  <c:v>9.8649999999999988E-2</c:v>
                </c:pt>
                <c:pt idx="78">
                  <c:v>9.4200000000000006E-2</c:v>
                </c:pt>
                <c:pt idx="79">
                  <c:v>9.0649999999999994E-2</c:v>
                </c:pt>
                <c:pt idx="80">
                  <c:v>8.8499999999999995E-2</c:v>
                </c:pt>
                <c:pt idx="81">
                  <c:v>8.72E-2</c:v>
                </c:pt>
                <c:pt idx="82">
                  <c:v>8.6849999999999997E-2</c:v>
                </c:pt>
                <c:pt idx="83">
                  <c:v>8.6800000000000002E-2</c:v>
                </c:pt>
                <c:pt idx="84">
                  <c:v>8.6349999999999996E-2</c:v>
                </c:pt>
                <c:pt idx="85">
                  <c:v>8.5699999999999998E-2</c:v>
                </c:pt>
                <c:pt idx="86">
                  <c:v>8.4600000000000009E-2</c:v>
                </c:pt>
                <c:pt idx="87">
                  <c:v>8.2850000000000007E-2</c:v>
                </c:pt>
                <c:pt idx="88">
                  <c:v>8.1100000000000005E-2</c:v>
                </c:pt>
                <c:pt idx="89">
                  <c:v>7.9749999999999988E-2</c:v>
                </c:pt>
                <c:pt idx="90">
                  <c:v>7.825E-2</c:v>
                </c:pt>
                <c:pt idx="91">
                  <c:v>7.6300000000000007E-2</c:v>
                </c:pt>
                <c:pt idx="92">
                  <c:v>7.4099999999999999E-2</c:v>
                </c:pt>
                <c:pt idx="93">
                  <c:v>7.350000000000001E-2</c:v>
                </c:pt>
                <c:pt idx="94">
                  <c:v>7.5850000000000001E-2</c:v>
                </c:pt>
                <c:pt idx="95">
                  <c:v>8.1199999999999994E-2</c:v>
                </c:pt>
                <c:pt idx="96">
                  <c:v>8.9150000000000007E-2</c:v>
                </c:pt>
                <c:pt idx="97">
                  <c:v>9.9400000000000002E-2</c:v>
                </c:pt>
                <c:pt idx="98">
                  <c:v>0.1124</c:v>
                </c:pt>
                <c:pt idx="99">
                  <c:v>0.1275</c:v>
                </c:pt>
                <c:pt idx="100">
                  <c:v>0.14430000000000001</c:v>
                </c:pt>
                <c:pt idx="101">
                  <c:v>0.16245000000000001</c:v>
                </c:pt>
                <c:pt idx="102">
                  <c:v>0.18080000000000002</c:v>
                </c:pt>
                <c:pt idx="103">
                  <c:v>0.1988</c:v>
                </c:pt>
                <c:pt idx="104">
                  <c:v>0.21510000000000001</c:v>
                </c:pt>
                <c:pt idx="105">
                  <c:v>0.22820000000000001</c:v>
                </c:pt>
                <c:pt idx="106">
                  <c:v>0.23665</c:v>
                </c:pt>
                <c:pt idx="107">
                  <c:v>0.2407</c:v>
                </c:pt>
                <c:pt idx="108">
                  <c:v>0.24075000000000002</c:v>
                </c:pt>
                <c:pt idx="109">
                  <c:v>0.23735000000000001</c:v>
                </c:pt>
                <c:pt idx="110">
                  <c:v>0.2316</c:v>
                </c:pt>
                <c:pt idx="111">
                  <c:v>0.22339999999999999</c:v>
                </c:pt>
                <c:pt idx="112">
                  <c:v>0.21295</c:v>
                </c:pt>
                <c:pt idx="113">
                  <c:v>0.20124999999999998</c:v>
                </c:pt>
                <c:pt idx="114">
                  <c:v>0.1885</c:v>
                </c:pt>
                <c:pt idx="115">
                  <c:v>0.17485000000000001</c:v>
                </c:pt>
                <c:pt idx="116">
                  <c:v>0.16170000000000001</c:v>
                </c:pt>
                <c:pt idx="117">
                  <c:v>0.1492</c:v>
                </c:pt>
                <c:pt idx="118">
                  <c:v>0.13785</c:v>
                </c:pt>
                <c:pt idx="119">
                  <c:v>0.12789999999999999</c:v>
                </c:pt>
                <c:pt idx="120">
                  <c:v>0.11964999999999999</c:v>
                </c:pt>
                <c:pt idx="121">
                  <c:v>0.11365</c:v>
                </c:pt>
                <c:pt idx="122">
                  <c:v>0.10980000000000001</c:v>
                </c:pt>
                <c:pt idx="123">
                  <c:v>0.10805000000000001</c:v>
                </c:pt>
                <c:pt idx="124">
                  <c:v>0.1079</c:v>
                </c:pt>
                <c:pt idx="125">
                  <c:v>0.1089</c:v>
                </c:pt>
                <c:pt idx="126">
                  <c:v>0.11025</c:v>
                </c:pt>
                <c:pt idx="127">
                  <c:v>0.11255000000000001</c:v>
                </c:pt>
                <c:pt idx="128">
                  <c:v>0.11635</c:v>
                </c:pt>
                <c:pt idx="129">
                  <c:v>0.12095</c:v>
                </c:pt>
                <c:pt idx="130">
                  <c:v>0.12595000000000001</c:v>
                </c:pt>
                <c:pt idx="131">
                  <c:v>0.1313</c:v>
                </c:pt>
                <c:pt idx="132">
                  <c:v>0.1376</c:v>
                </c:pt>
                <c:pt idx="133">
                  <c:v>0.14480000000000001</c:v>
                </c:pt>
                <c:pt idx="134">
                  <c:v>0.15215000000000001</c:v>
                </c:pt>
                <c:pt idx="135">
                  <c:v>0.1593</c:v>
                </c:pt>
                <c:pt idx="136">
                  <c:v>0.16615000000000002</c:v>
                </c:pt>
                <c:pt idx="137">
                  <c:v>0.17319999999999999</c:v>
                </c:pt>
                <c:pt idx="138">
                  <c:v>0.18045</c:v>
                </c:pt>
                <c:pt idx="139">
                  <c:v>0.18795000000000001</c:v>
                </c:pt>
                <c:pt idx="140">
                  <c:v>0.19635</c:v>
                </c:pt>
                <c:pt idx="141">
                  <c:v>0.20679999999999998</c:v>
                </c:pt>
                <c:pt idx="142">
                  <c:v>0.21779999999999999</c:v>
                </c:pt>
                <c:pt idx="143">
                  <c:v>0.22715000000000002</c:v>
                </c:pt>
                <c:pt idx="144">
                  <c:v>0.23449999999999999</c:v>
                </c:pt>
                <c:pt idx="145">
                  <c:v>0.23945</c:v>
                </c:pt>
                <c:pt idx="146">
                  <c:v>0.24174999999999999</c:v>
                </c:pt>
                <c:pt idx="147">
                  <c:v>0.2422</c:v>
                </c:pt>
                <c:pt idx="148">
                  <c:v>0.24159999999999998</c:v>
                </c:pt>
                <c:pt idx="149">
                  <c:v>0.23964999999999997</c:v>
                </c:pt>
                <c:pt idx="150">
                  <c:v>0.23585</c:v>
                </c:pt>
                <c:pt idx="151">
                  <c:v>0.23100000000000001</c:v>
                </c:pt>
                <c:pt idx="152">
                  <c:v>0.22585</c:v>
                </c:pt>
                <c:pt idx="153">
                  <c:v>0.22025</c:v>
                </c:pt>
                <c:pt idx="154">
                  <c:v>0.21434999999999998</c:v>
                </c:pt>
                <c:pt idx="155">
                  <c:v>0.2087</c:v>
                </c:pt>
                <c:pt idx="156">
                  <c:v>0.20315</c:v>
                </c:pt>
                <c:pt idx="157">
                  <c:v>0.19819999999999999</c:v>
                </c:pt>
                <c:pt idx="158">
                  <c:v>0.1938</c:v>
                </c:pt>
                <c:pt idx="159">
                  <c:v>0.18885000000000002</c:v>
                </c:pt>
                <c:pt idx="160">
                  <c:v>0.18264999999999998</c:v>
                </c:pt>
                <c:pt idx="161">
                  <c:v>0.17515</c:v>
                </c:pt>
                <c:pt idx="162">
                  <c:v>0.16744999999999999</c:v>
                </c:pt>
                <c:pt idx="163">
                  <c:v>0.16055</c:v>
                </c:pt>
                <c:pt idx="164">
                  <c:v>0.15465000000000001</c:v>
                </c:pt>
                <c:pt idx="165">
                  <c:v>0.14884999999999998</c:v>
                </c:pt>
                <c:pt idx="166">
                  <c:v>0.14275000000000002</c:v>
                </c:pt>
                <c:pt idx="167">
                  <c:v>0.13645000000000002</c:v>
                </c:pt>
                <c:pt idx="168">
                  <c:v>0.13064999999999999</c:v>
                </c:pt>
                <c:pt idx="169">
                  <c:v>0.12645000000000001</c:v>
                </c:pt>
                <c:pt idx="170">
                  <c:v>0.12415</c:v>
                </c:pt>
                <c:pt idx="171">
                  <c:v>0.12305000000000001</c:v>
                </c:pt>
                <c:pt idx="172">
                  <c:v>0.12290000000000001</c:v>
                </c:pt>
                <c:pt idx="173">
                  <c:v>0.1239</c:v>
                </c:pt>
                <c:pt idx="174">
                  <c:v>0.12525</c:v>
                </c:pt>
                <c:pt idx="175">
                  <c:v>0.1278</c:v>
                </c:pt>
                <c:pt idx="176">
                  <c:v>0.13294999999999998</c:v>
                </c:pt>
                <c:pt idx="177">
                  <c:v>0.14005000000000001</c:v>
                </c:pt>
                <c:pt idx="178">
                  <c:v>0.14850000000000002</c:v>
                </c:pt>
                <c:pt idx="179">
                  <c:v>0.15860000000000002</c:v>
                </c:pt>
                <c:pt idx="180">
                  <c:v>0.16955000000000001</c:v>
                </c:pt>
                <c:pt idx="181">
                  <c:v>0.18090000000000001</c:v>
                </c:pt>
                <c:pt idx="182">
                  <c:v>0.19284999999999999</c:v>
                </c:pt>
                <c:pt idx="183">
                  <c:v>0.2051</c:v>
                </c:pt>
                <c:pt idx="184">
                  <c:v>0.2175</c:v>
                </c:pt>
                <c:pt idx="185">
                  <c:v>0.2311</c:v>
                </c:pt>
                <c:pt idx="186">
                  <c:v>0.24729999999999999</c:v>
                </c:pt>
                <c:pt idx="187">
                  <c:v>0.26565</c:v>
                </c:pt>
                <c:pt idx="188">
                  <c:v>0.28515000000000001</c:v>
                </c:pt>
                <c:pt idx="189">
                  <c:v>0.30480000000000002</c:v>
                </c:pt>
                <c:pt idx="190">
                  <c:v>0.32264999999999999</c:v>
                </c:pt>
                <c:pt idx="191">
                  <c:v>0.33745000000000003</c:v>
                </c:pt>
                <c:pt idx="192">
                  <c:v>0.34770000000000001</c:v>
                </c:pt>
                <c:pt idx="193">
                  <c:v>0.35125000000000001</c:v>
                </c:pt>
                <c:pt idx="194">
                  <c:v>0.34835000000000005</c:v>
                </c:pt>
                <c:pt idx="195">
                  <c:v>0.34029999999999999</c:v>
                </c:pt>
                <c:pt idx="196">
                  <c:v>0.32725000000000004</c:v>
                </c:pt>
                <c:pt idx="197">
                  <c:v>0.31020000000000003</c:v>
                </c:pt>
                <c:pt idx="198">
                  <c:v>0.28915000000000002</c:v>
                </c:pt>
                <c:pt idx="199">
                  <c:v>0.2646</c:v>
                </c:pt>
                <c:pt idx="200">
                  <c:v>0.23910000000000001</c:v>
                </c:pt>
                <c:pt idx="201">
                  <c:v>0.21345</c:v>
                </c:pt>
                <c:pt idx="202">
                  <c:v>0.1875</c:v>
                </c:pt>
                <c:pt idx="203">
                  <c:v>0.16289999999999999</c:v>
                </c:pt>
                <c:pt idx="204">
                  <c:v>0.14055000000000001</c:v>
                </c:pt>
                <c:pt idx="205">
                  <c:v>0.12045</c:v>
                </c:pt>
                <c:pt idx="206">
                  <c:v>0.1043</c:v>
                </c:pt>
                <c:pt idx="207">
                  <c:v>9.3549999999999994E-2</c:v>
                </c:pt>
                <c:pt idx="208">
                  <c:v>8.8499999999999995E-2</c:v>
                </c:pt>
                <c:pt idx="209">
                  <c:v>8.9200000000000002E-2</c:v>
                </c:pt>
                <c:pt idx="210">
                  <c:v>9.5149999999999998E-2</c:v>
                </c:pt>
                <c:pt idx="211">
                  <c:v>0.1048</c:v>
                </c:pt>
                <c:pt idx="212">
                  <c:v>0.11649999999999999</c:v>
                </c:pt>
                <c:pt idx="213">
                  <c:v>0.12945000000000001</c:v>
                </c:pt>
                <c:pt idx="214">
                  <c:v>0.1424</c:v>
                </c:pt>
                <c:pt idx="215">
                  <c:v>0.15389999999999998</c:v>
                </c:pt>
                <c:pt idx="216">
                  <c:v>0.16370000000000001</c:v>
                </c:pt>
                <c:pt idx="217">
                  <c:v>0.17225000000000001</c:v>
                </c:pt>
                <c:pt idx="218">
                  <c:v>0.18030000000000002</c:v>
                </c:pt>
                <c:pt idx="219">
                  <c:v>0.18875</c:v>
                </c:pt>
                <c:pt idx="220">
                  <c:v>0.19645000000000001</c:v>
                </c:pt>
                <c:pt idx="221">
                  <c:v>0.20124999999999998</c:v>
                </c:pt>
                <c:pt idx="222">
                  <c:v>0.20285</c:v>
                </c:pt>
                <c:pt idx="223">
                  <c:v>0.20200000000000001</c:v>
                </c:pt>
                <c:pt idx="224">
                  <c:v>0.20019999999999999</c:v>
                </c:pt>
                <c:pt idx="225">
                  <c:v>0.19755</c:v>
                </c:pt>
                <c:pt idx="226">
                  <c:v>0.19364999999999999</c:v>
                </c:pt>
                <c:pt idx="227">
                  <c:v>0.18930000000000002</c:v>
                </c:pt>
                <c:pt idx="228">
                  <c:v>0.1852</c:v>
                </c:pt>
                <c:pt idx="229">
                  <c:v>0.18180000000000002</c:v>
                </c:pt>
                <c:pt idx="230">
                  <c:v>0.17954999999999999</c:v>
                </c:pt>
                <c:pt idx="231">
                  <c:v>0.17899999999999999</c:v>
                </c:pt>
                <c:pt idx="232">
                  <c:v>0.18085000000000001</c:v>
                </c:pt>
                <c:pt idx="233">
                  <c:v>0.18509999999999999</c:v>
                </c:pt>
                <c:pt idx="234">
                  <c:v>0.19175</c:v>
                </c:pt>
                <c:pt idx="235">
                  <c:v>0.20085</c:v>
                </c:pt>
                <c:pt idx="236">
                  <c:v>0.21179999999999999</c:v>
                </c:pt>
                <c:pt idx="237">
                  <c:v>0.22470000000000001</c:v>
                </c:pt>
                <c:pt idx="238">
                  <c:v>0.2394</c:v>
                </c:pt>
                <c:pt idx="239">
                  <c:v>0.25459999999999999</c:v>
                </c:pt>
                <c:pt idx="240">
                  <c:v>0.26939999999999997</c:v>
                </c:pt>
                <c:pt idx="241">
                  <c:v>0.28334999999999999</c:v>
                </c:pt>
                <c:pt idx="242">
                  <c:v>0.29535</c:v>
                </c:pt>
                <c:pt idx="243">
                  <c:v>0.30515000000000003</c:v>
                </c:pt>
                <c:pt idx="244">
                  <c:v>0.31264999999999998</c:v>
                </c:pt>
                <c:pt idx="245">
                  <c:v>0.31674999999999998</c:v>
                </c:pt>
                <c:pt idx="246">
                  <c:v>0.31784999999999997</c:v>
                </c:pt>
                <c:pt idx="247">
                  <c:v>0.3175</c:v>
                </c:pt>
                <c:pt idx="248">
                  <c:v>0.31655</c:v>
                </c:pt>
                <c:pt idx="249">
                  <c:v>0.31484999999999996</c:v>
                </c:pt>
                <c:pt idx="250">
                  <c:v>0.31190000000000001</c:v>
                </c:pt>
                <c:pt idx="251">
                  <c:v>0.30745</c:v>
                </c:pt>
                <c:pt idx="252">
                  <c:v>0.30115000000000003</c:v>
                </c:pt>
                <c:pt idx="253">
                  <c:v>0.29295000000000004</c:v>
                </c:pt>
                <c:pt idx="254">
                  <c:v>0.28349999999999997</c:v>
                </c:pt>
                <c:pt idx="255">
                  <c:v>0.27349999999999997</c:v>
                </c:pt>
                <c:pt idx="256">
                  <c:v>0.26380000000000003</c:v>
                </c:pt>
                <c:pt idx="257">
                  <c:v>0.25469999999999998</c:v>
                </c:pt>
                <c:pt idx="258">
                  <c:v>0.246</c:v>
                </c:pt>
                <c:pt idx="259">
                  <c:v>0.23825000000000002</c:v>
                </c:pt>
                <c:pt idx="260">
                  <c:v>0.23265</c:v>
                </c:pt>
                <c:pt idx="261">
                  <c:v>0.22894999999999999</c:v>
                </c:pt>
                <c:pt idx="262">
                  <c:v>0.2268</c:v>
                </c:pt>
                <c:pt idx="263">
                  <c:v>0.22655</c:v>
                </c:pt>
                <c:pt idx="264">
                  <c:v>0.22835</c:v>
                </c:pt>
                <c:pt idx="265">
                  <c:v>0.2326</c:v>
                </c:pt>
                <c:pt idx="266">
                  <c:v>0.23860000000000001</c:v>
                </c:pt>
                <c:pt idx="267">
                  <c:v>0.2465</c:v>
                </c:pt>
                <c:pt idx="268">
                  <c:v>0.25705</c:v>
                </c:pt>
                <c:pt idx="269">
                  <c:v>0.26865</c:v>
                </c:pt>
                <c:pt idx="270">
                  <c:v>0.28090000000000004</c:v>
                </c:pt>
                <c:pt idx="271">
                  <c:v>0.29459999999999997</c:v>
                </c:pt>
                <c:pt idx="272">
                  <c:v>0.30869999999999997</c:v>
                </c:pt>
                <c:pt idx="273">
                  <c:v>0.32094999999999996</c:v>
                </c:pt>
                <c:pt idx="274">
                  <c:v>0.33040000000000003</c:v>
                </c:pt>
                <c:pt idx="275">
                  <c:v>0.33650000000000002</c:v>
                </c:pt>
                <c:pt idx="276">
                  <c:v>0.33904999999999996</c:v>
                </c:pt>
                <c:pt idx="277">
                  <c:v>0.3382</c:v>
                </c:pt>
                <c:pt idx="278">
                  <c:v>0.33499999999999996</c:v>
                </c:pt>
                <c:pt idx="279">
                  <c:v>0.3306</c:v>
                </c:pt>
                <c:pt idx="280">
                  <c:v>0.32499999999999996</c:v>
                </c:pt>
                <c:pt idx="281">
                  <c:v>0.31774999999999998</c:v>
                </c:pt>
                <c:pt idx="282">
                  <c:v>0.30895</c:v>
                </c:pt>
                <c:pt idx="283">
                  <c:v>0.29909999999999998</c:v>
                </c:pt>
                <c:pt idx="284">
                  <c:v>0.28759999999999997</c:v>
                </c:pt>
                <c:pt idx="285">
                  <c:v>0.27410000000000001</c:v>
                </c:pt>
                <c:pt idx="286">
                  <c:v>0.25880000000000003</c:v>
                </c:pt>
                <c:pt idx="287">
                  <c:v>0.24324999999999999</c:v>
                </c:pt>
                <c:pt idx="288">
                  <c:v>0.22914999999999999</c:v>
                </c:pt>
                <c:pt idx="289">
                  <c:v>0.21695</c:v>
                </c:pt>
                <c:pt idx="290">
                  <c:v>0.2072</c:v>
                </c:pt>
                <c:pt idx="291">
                  <c:v>0.20030000000000001</c:v>
                </c:pt>
                <c:pt idx="292">
                  <c:v>0.1966</c:v>
                </c:pt>
                <c:pt idx="293">
                  <c:v>0.19550000000000001</c:v>
                </c:pt>
                <c:pt idx="294">
                  <c:v>0.1961</c:v>
                </c:pt>
                <c:pt idx="295">
                  <c:v>0.19855</c:v>
                </c:pt>
                <c:pt idx="296">
                  <c:v>0.2019</c:v>
                </c:pt>
                <c:pt idx="297">
                  <c:v>0.20469999999999999</c:v>
                </c:pt>
                <c:pt idx="298">
                  <c:v>0.20665</c:v>
                </c:pt>
                <c:pt idx="299">
                  <c:v>0.20785000000000001</c:v>
                </c:pt>
                <c:pt idx="300">
                  <c:v>0.20785000000000001</c:v>
                </c:pt>
                <c:pt idx="301">
                  <c:v>0.20650000000000002</c:v>
                </c:pt>
                <c:pt idx="302">
                  <c:v>0.2046</c:v>
                </c:pt>
                <c:pt idx="303">
                  <c:v>0.20279999999999998</c:v>
                </c:pt>
                <c:pt idx="304">
                  <c:v>0.20174999999999998</c:v>
                </c:pt>
                <c:pt idx="305">
                  <c:v>0.20245000000000002</c:v>
                </c:pt>
                <c:pt idx="306">
                  <c:v>0.20555000000000001</c:v>
                </c:pt>
                <c:pt idx="307">
                  <c:v>0.21199999999999999</c:v>
                </c:pt>
                <c:pt idx="308">
                  <c:v>0.22215000000000001</c:v>
                </c:pt>
                <c:pt idx="309">
                  <c:v>0.23554999999999998</c:v>
                </c:pt>
                <c:pt idx="310">
                  <c:v>0.25124999999999997</c:v>
                </c:pt>
                <c:pt idx="311">
                  <c:v>0.26910000000000001</c:v>
                </c:pt>
                <c:pt idx="312">
                  <c:v>0.28859999999999997</c:v>
                </c:pt>
                <c:pt idx="313">
                  <c:v>0.30815000000000003</c:v>
                </c:pt>
                <c:pt idx="314">
                  <c:v>0.32600000000000001</c:v>
                </c:pt>
                <c:pt idx="315">
                  <c:v>0.34079999999999999</c:v>
                </c:pt>
                <c:pt idx="316">
                  <c:v>0.35170000000000001</c:v>
                </c:pt>
                <c:pt idx="317">
                  <c:v>0.35799999999999998</c:v>
                </c:pt>
                <c:pt idx="318">
                  <c:v>0.35880000000000001</c:v>
                </c:pt>
                <c:pt idx="319">
                  <c:v>0.35475000000000001</c:v>
                </c:pt>
                <c:pt idx="320">
                  <c:v>0.34665000000000001</c:v>
                </c:pt>
                <c:pt idx="321">
                  <c:v>0.33440000000000003</c:v>
                </c:pt>
                <c:pt idx="322">
                  <c:v>0.31845000000000001</c:v>
                </c:pt>
                <c:pt idx="323">
                  <c:v>0.30025000000000002</c:v>
                </c:pt>
                <c:pt idx="324">
                  <c:v>0.28160000000000002</c:v>
                </c:pt>
                <c:pt idx="325">
                  <c:v>0.26319999999999999</c:v>
                </c:pt>
                <c:pt idx="326">
                  <c:v>0.24669999999999997</c:v>
                </c:pt>
                <c:pt idx="327">
                  <c:v>0.23394999999999999</c:v>
                </c:pt>
                <c:pt idx="328">
                  <c:v>0.22550000000000001</c:v>
                </c:pt>
                <c:pt idx="329">
                  <c:v>0.22089999999999999</c:v>
                </c:pt>
                <c:pt idx="330">
                  <c:v>0.21965000000000001</c:v>
                </c:pt>
                <c:pt idx="331">
                  <c:v>0.22034999999999999</c:v>
                </c:pt>
                <c:pt idx="332">
                  <c:v>0.22234999999999999</c:v>
                </c:pt>
                <c:pt idx="333">
                  <c:v>0.22549999999999998</c:v>
                </c:pt>
                <c:pt idx="334">
                  <c:v>0.22885</c:v>
                </c:pt>
                <c:pt idx="335">
                  <c:v>0.23215</c:v>
                </c:pt>
                <c:pt idx="336">
                  <c:v>0.2359</c:v>
                </c:pt>
                <c:pt idx="337">
                  <c:v>0.23954999999999999</c:v>
                </c:pt>
                <c:pt idx="338">
                  <c:v>0.24199999999999999</c:v>
                </c:pt>
                <c:pt idx="339">
                  <c:v>0.2432</c:v>
                </c:pt>
                <c:pt idx="340">
                  <c:v>0.24435000000000001</c:v>
                </c:pt>
                <c:pt idx="341">
                  <c:v>0.24575</c:v>
                </c:pt>
                <c:pt idx="342">
                  <c:v>0.24684999999999999</c:v>
                </c:pt>
                <c:pt idx="343">
                  <c:v>0.2475</c:v>
                </c:pt>
                <c:pt idx="344">
                  <c:v>0.24804999999999999</c:v>
                </c:pt>
                <c:pt idx="345">
                  <c:v>0.24885000000000002</c:v>
                </c:pt>
                <c:pt idx="346">
                  <c:v>0.24914999999999998</c:v>
                </c:pt>
                <c:pt idx="347">
                  <c:v>0.24904999999999999</c:v>
                </c:pt>
                <c:pt idx="348">
                  <c:v>0.24930000000000002</c:v>
                </c:pt>
                <c:pt idx="349">
                  <c:v>0.24919999999999998</c:v>
                </c:pt>
                <c:pt idx="350">
                  <c:v>0.2487</c:v>
                </c:pt>
                <c:pt idx="351">
                  <c:v>0.24804999999999999</c:v>
                </c:pt>
                <c:pt idx="352">
                  <c:v>0.24814999999999998</c:v>
                </c:pt>
                <c:pt idx="353">
                  <c:v>0.24885000000000002</c:v>
                </c:pt>
                <c:pt idx="354">
                  <c:v>0.25019999999999998</c:v>
                </c:pt>
                <c:pt idx="355">
                  <c:v>0.25269999999999998</c:v>
                </c:pt>
                <c:pt idx="356">
                  <c:v>0.25664999999999999</c:v>
                </c:pt>
                <c:pt idx="357">
                  <c:v>0.26300000000000001</c:v>
                </c:pt>
                <c:pt idx="358">
                  <c:v>0.27115</c:v>
                </c:pt>
                <c:pt idx="359">
                  <c:v>0.28044999999999998</c:v>
                </c:pt>
                <c:pt idx="360">
                  <c:v>0.29070000000000001</c:v>
                </c:pt>
                <c:pt idx="361">
                  <c:v>0.30245</c:v>
                </c:pt>
                <c:pt idx="362">
                  <c:v>0.31635000000000002</c:v>
                </c:pt>
                <c:pt idx="363">
                  <c:v>0.33169999999999999</c:v>
                </c:pt>
                <c:pt idx="364">
                  <c:v>0.34760000000000002</c:v>
                </c:pt>
                <c:pt idx="365">
                  <c:v>0.36330000000000001</c:v>
                </c:pt>
                <c:pt idx="366">
                  <c:v>0.3775</c:v>
                </c:pt>
                <c:pt idx="367">
                  <c:v>0.38939999999999997</c:v>
                </c:pt>
                <c:pt idx="368">
                  <c:v>0.39890000000000003</c:v>
                </c:pt>
                <c:pt idx="369">
                  <c:v>0.40529999999999999</c:v>
                </c:pt>
                <c:pt idx="370">
                  <c:v>0.40849999999999997</c:v>
                </c:pt>
                <c:pt idx="371">
                  <c:v>0.40764999999999996</c:v>
                </c:pt>
                <c:pt idx="372">
                  <c:v>0.40295000000000003</c:v>
                </c:pt>
                <c:pt idx="373">
                  <c:v>0.39585000000000004</c:v>
                </c:pt>
                <c:pt idx="374">
                  <c:v>0.38705000000000001</c:v>
                </c:pt>
                <c:pt idx="375">
                  <c:v>0.37639999999999996</c:v>
                </c:pt>
                <c:pt idx="376">
                  <c:v>0.36470000000000002</c:v>
                </c:pt>
                <c:pt idx="377">
                  <c:v>0.35289999999999999</c:v>
                </c:pt>
                <c:pt idx="378">
                  <c:v>0.34039999999999998</c:v>
                </c:pt>
                <c:pt idx="379">
                  <c:v>0.32765</c:v>
                </c:pt>
                <c:pt idx="380">
                  <c:v>0.31530000000000002</c:v>
                </c:pt>
                <c:pt idx="381">
                  <c:v>0.30354999999999999</c:v>
                </c:pt>
                <c:pt idx="382">
                  <c:v>0.29225000000000001</c:v>
                </c:pt>
                <c:pt idx="383">
                  <c:v>0.28120000000000001</c:v>
                </c:pt>
                <c:pt idx="384">
                  <c:v>0.2707</c:v>
                </c:pt>
                <c:pt idx="385">
                  <c:v>0.26069999999999999</c:v>
                </c:pt>
                <c:pt idx="386">
                  <c:v>0.25185000000000002</c:v>
                </c:pt>
                <c:pt idx="387">
                  <c:v>0.24404999999999999</c:v>
                </c:pt>
                <c:pt idx="388">
                  <c:v>0.23625000000000002</c:v>
                </c:pt>
                <c:pt idx="389">
                  <c:v>0.22905</c:v>
                </c:pt>
                <c:pt idx="390">
                  <c:v>0.22355</c:v>
                </c:pt>
                <c:pt idx="391">
                  <c:v>0.2195</c:v>
                </c:pt>
                <c:pt idx="392">
                  <c:v>0.21739999999999998</c:v>
                </c:pt>
                <c:pt idx="393">
                  <c:v>0.2167</c:v>
                </c:pt>
                <c:pt idx="394">
                  <c:v>0.2167</c:v>
                </c:pt>
                <c:pt idx="395">
                  <c:v>0.21800000000000003</c:v>
                </c:pt>
                <c:pt idx="396">
                  <c:v>0.22115000000000001</c:v>
                </c:pt>
                <c:pt idx="397">
                  <c:v>0.22520000000000001</c:v>
                </c:pt>
                <c:pt idx="398">
                  <c:v>0.22985</c:v>
                </c:pt>
                <c:pt idx="399">
                  <c:v>0.23515</c:v>
                </c:pt>
                <c:pt idx="400">
                  <c:v>0.24145</c:v>
                </c:pt>
                <c:pt idx="401">
                  <c:v>0.24929999999999999</c:v>
                </c:pt>
                <c:pt idx="402">
                  <c:v>0.25764999999999999</c:v>
                </c:pt>
                <c:pt idx="403">
                  <c:v>0.26519999999999999</c:v>
                </c:pt>
                <c:pt idx="404">
                  <c:v>0.27084999999999998</c:v>
                </c:pt>
                <c:pt idx="405">
                  <c:v>0.27344999999999997</c:v>
                </c:pt>
                <c:pt idx="406">
                  <c:v>0.27234999999999998</c:v>
                </c:pt>
                <c:pt idx="407">
                  <c:v>0.26815</c:v>
                </c:pt>
                <c:pt idx="408">
                  <c:v>0.26124999999999998</c:v>
                </c:pt>
                <c:pt idx="409">
                  <c:v>0.25180000000000002</c:v>
                </c:pt>
                <c:pt idx="410">
                  <c:v>0.24049999999999999</c:v>
                </c:pt>
                <c:pt idx="411">
                  <c:v>0.22839999999999999</c:v>
                </c:pt>
                <c:pt idx="412">
                  <c:v>0.2157</c:v>
                </c:pt>
                <c:pt idx="413">
                  <c:v>0.20345000000000002</c:v>
                </c:pt>
                <c:pt idx="414">
                  <c:v>0.19314999999999999</c:v>
                </c:pt>
                <c:pt idx="415">
                  <c:v>0.18485000000000001</c:v>
                </c:pt>
                <c:pt idx="416">
                  <c:v>0.17815</c:v>
                </c:pt>
                <c:pt idx="417">
                  <c:v>0.17299999999999999</c:v>
                </c:pt>
                <c:pt idx="418">
                  <c:v>0.16954999999999998</c:v>
                </c:pt>
                <c:pt idx="419">
                  <c:v>0.16764999999999999</c:v>
                </c:pt>
                <c:pt idx="420">
                  <c:v>0.16675000000000001</c:v>
                </c:pt>
                <c:pt idx="421">
                  <c:v>0.16625000000000001</c:v>
                </c:pt>
                <c:pt idx="422">
                  <c:v>0.16544999999999999</c:v>
                </c:pt>
                <c:pt idx="423">
                  <c:v>0.1648</c:v>
                </c:pt>
                <c:pt idx="424">
                  <c:v>0.16455</c:v>
                </c:pt>
                <c:pt idx="425">
                  <c:v>0.1638</c:v>
                </c:pt>
                <c:pt idx="426">
                  <c:v>0.16155</c:v>
                </c:pt>
                <c:pt idx="427">
                  <c:v>0.15725</c:v>
                </c:pt>
                <c:pt idx="428">
                  <c:v>0.15095</c:v>
                </c:pt>
                <c:pt idx="429">
                  <c:v>0.14385000000000001</c:v>
                </c:pt>
                <c:pt idx="430">
                  <c:v>0.13764999999999999</c:v>
                </c:pt>
                <c:pt idx="431">
                  <c:v>0.1333</c:v>
                </c:pt>
                <c:pt idx="432">
                  <c:v>0.13115000000000002</c:v>
                </c:pt>
                <c:pt idx="433">
                  <c:v>0.1318</c:v>
                </c:pt>
                <c:pt idx="434">
                  <c:v>0.13550000000000001</c:v>
                </c:pt>
                <c:pt idx="435">
                  <c:v>0.1426</c:v>
                </c:pt>
                <c:pt idx="436">
                  <c:v>0.15325</c:v>
                </c:pt>
                <c:pt idx="437">
                  <c:v>0.16639999999999999</c:v>
                </c:pt>
                <c:pt idx="438">
                  <c:v>0.18090000000000001</c:v>
                </c:pt>
                <c:pt idx="439">
                  <c:v>0.1956</c:v>
                </c:pt>
                <c:pt idx="440">
                  <c:v>0.20960000000000001</c:v>
                </c:pt>
                <c:pt idx="441">
                  <c:v>0.22305000000000003</c:v>
                </c:pt>
                <c:pt idx="442">
                  <c:v>0.2361</c:v>
                </c:pt>
                <c:pt idx="443">
                  <c:v>0.24909999999999999</c:v>
                </c:pt>
                <c:pt idx="444">
                  <c:v>0.26169999999999999</c:v>
                </c:pt>
                <c:pt idx="445">
                  <c:v>0.27360000000000001</c:v>
                </c:pt>
                <c:pt idx="446">
                  <c:v>0.28554999999999997</c:v>
                </c:pt>
                <c:pt idx="447">
                  <c:v>0.29715000000000003</c:v>
                </c:pt>
                <c:pt idx="448">
                  <c:v>0.30835000000000001</c:v>
                </c:pt>
                <c:pt idx="449">
                  <c:v>0.31915000000000004</c:v>
                </c:pt>
                <c:pt idx="450">
                  <c:v>0.32850000000000001</c:v>
                </c:pt>
                <c:pt idx="451">
                  <c:v>0.33615</c:v>
                </c:pt>
                <c:pt idx="452">
                  <c:v>0.34125</c:v>
                </c:pt>
                <c:pt idx="453">
                  <c:v>0.34409999999999996</c:v>
                </c:pt>
                <c:pt idx="454">
                  <c:v>0.34545000000000003</c:v>
                </c:pt>
                <c:pt idx="455">
                  <c:v>0.34565000000000001</c:v>
                </c:pt>
                <c:pt idx="456">
                  <c:v>0.34509999999999996</c:v>
                </c:pt>
                <c:pt idx="457">
                  <c:v>0.34389999999999998</c:v>
                </c:pt>
                <c:pt idx="458">
                  <c:v>0.34345000000000003</c:v>
                </c:pt>
                <c:pt idx="459">
                  <c:v>0.34375</c:v>
                </c:pt>
                <c:pt idx="460">
                  <c:v>0.34339999999999998</c:v>
                </c:pt>
                <c:pt idx="461">
                  <c:v>0.34139999999999998</c:v>
                </c:pt>
                <c:pt idx="462">
                  <c:v>0.33755000000000002</c:v>
                </c:pt>
                <c:pt idx="463">
                  <c:v>0.33324999999999999</c:v>
                </c:pt>
                <c:pt idx="464">
                  <c:v>0.32924999999999999</c:v>
                </c:pt>
                <c:pt idx="465">
                  <c:v>0.3251</c:v>
                </c:pt>
                <c:pt idx="466">
                  <c:v>0.32</c:v>
                </c:pt>
                <c:pt idx="467">
                  <c:v>0.31369999999999998</c:v>
                </c:pt>
                <c:pt idx="468">
                  <c:v>0.30630000000000002</c:v>
                </c:pt>
                <c:pt idx="469">
                  <c:v>0.29780000000000001</c:v>
                </c:pt>
                <c:pt idx="470">
                  <c:v>0.28810000000000002</c:v>
                </c:pt>
                <c:pt idx="471">
                  <c:v>0.27744999999999997</c:v>
                </c:pt>
                <c:pt idx="472">
                  <c:v>0.26629999999999998</c:v>
                </c:pt>
                <c:pt idx="473">
                  <c:v>0.25534999999999997</c:v>
                </c:pt>
                <c:pt idx="474">
                  <c:v>0.24359999999999998</c:v>
                </c:pt>
                <c:pt idx="475">
                  <c:v>0.23125000000000001</c:v>
                </c:pt>
                <c:pt idx="476">
                  <c:v>0.21984999999999999</c:v>
                </c:pt>
                <c:pt idx="477">
                  <c:v>0.20915</c:v>
                </c:pt>
                <c:pt idx="478">
                  <c:v>0.20035</c:v>
                </c:pt>
                <c:pt idx="479">
                  <c:v>0.19505</c:v>
                </c:pt>
                <c:pt idx="480">
                  <c:v>0.19464999999999999</c:v>
                </c:pt>
                <c:pt idx="481">
                  <c:v>0.19950000000000001</c:v>
                </c:pt>
                <c:pt idx="482">
                  <c:v>0.20924999999999999</c:v>
                </c:pt>
                <c:pt idx="483">
                  <c:v>0.22415000000000002</c:v>
                </c:pt>
                <c:pt idx="484">
                  <c:v>0.24285000000000001</c:v>
                </c:pt>
                <c:pt idx="485">
                  <c:v>0.26405000000000001</c:v>
                </c:pt>
                <c:pt idx="486">
                  <c:v>0.2883</c:v>
                </c:pt>
                <c:pt idx="487">
                  <c:v>0.31605</c:v>
                </c:pt>
                <c:pt idx="488">
                  <c:v>0.3463</c:v>
                </c:pt>
                <c:pt idx="489">
                  <c:v>0.37714999999999999</c:v>
                </c:pt>
                <c:pt idx="490">
                  <c:v>0.40700000000000003</c:v>
                </c:pt>
                <c:pt idx="491">
                  <c:v>0.43520000000000003</c:v>
                </c:pt>
                <c:pt idx="492">
                  <c:v>0.46055000000000001</c:v>
                </c:pt>
                <c:pt idx="493">
                  <c:v>0.48209999999999997</c:v>
                </c:pt>
                <c:pt idx="494">
                  <c:v>0.49875000000000003</c:v>
                </c:pt>
                <c:pt idx="495">
                  <c:v>0.50914999999999999</c:v>
                </c:pt>
                <c:pt idx="496">
                  <c:v>0.51319999999999999</c:v>
                </c:pt>
                <c:pt idx="497">
                  <c:v>0.51019999999999999</c:v>
                </c:pt>
                <c:pt idx="498">
                  <c:v>0.49895</c:v>
                </c:pt>
                <c:pt idx="499">
                  <c:v>0.48049999999999998</c:v>
                </c:pt>
                <c:pt idx="500">
                  <c:v>0.45665</c:v>
                </c:pt>
                <c:pt idx="501">
                  <c:v>0.42800000000000005</c:v>
                </c:pt>
                <c:pt idx="502">
                  <c:v>0.39610000000000001</c:v>
                </c:pt>
                <c:pt idx="503">
                  <c:v>0.36460000000000004</c:v>
                </c:pt>
                <c:pt idx="504">
                  <c:v>0.33584999999999998</c:v>
                </c:pt>
                <c:pt idx="505">
                  <c:v>0.31035000000000001</c:v>
                </c:pt>
                <c:pt idx="506">
                  <c:v>0.28784999999999999</c:v>
                </c:pt>
                <c:pt idx="507">
                  <c:v>0.26849999999999996</c:v>
                </c:pt>
                <c:pt idx="508">
                  <c:v>0.25259999999999999</c:v>
                </c:pt>
                <c:pt idx="509">
                  <c:v>0.23935000000000001</c:v>
                </c:pt>
                <c:pt idx="510">
                  <c:v>0.22870000000000001</c:v>
                </c:pt>
                <c:pt idx="511">
                  <c:v>0.2215</c:v>
                </c:pt>
                <c:pt idx="512">
                  <c:v>0.21729999999999999</c:v>
                </c:pt>
                <c:pt idx="513">
                  <c:v>0.2155</c:v>
                </c:pt>
                <c:pt idx="514">
                  <c:v>0.21554999999999999</c:v>
                </c:pt>
                <c:pt idx="515">
                  <c:v>0.21765000000000001</c:v>
                </c:pt>
                <c:pt idx="516">
                  <c:v>0.22170000000000001</c:v>
                </c:pt>
                <c:pt idx="517">
                  <c:v>0.2268</c:v>
                </c:pt>
                <c:pt idx="518">
                  <c:v>0.2321</c:v>
                </c:pt>
                <c:pt idx="519">
                  <c:v>0.2366</c:v>
                </c:pt>
                <c:pt idx="520">
                  <c:v>0.23909999999999998</c:v>
                </c:pt>
                <c:pt idx="521">
                  <c:v>0.23959999999999998</c:v>
                </c:pt>
                <c:pt idx="522">
                  <c:v>0.23849999999999999</c:v>
                </c:pt>
                <c:pt idx="523">
                  <c:v>0.23644999999999999</c:v>
                </c:pt>
                <c:pt idx="524">
                  <c:v>0.23455000000000001</c:v>
                </c:pt>
                <c:pt idx="525">
                  <c:v>0.23320000000000002</c:v>
                </c:pt>
                <c:pt idx="526">
                  <c:v>0.2334</c:v>
                </c:pt>
                <c:pt idx="527">
                  <c:v>0.23655000000000001</c:v>
                </c:pt>
                <c:pt idx="528">
                  <c:v>0.24245</c:v>
                </c:pt>
                <c:pt idx="529">
                  <c:v>0.25004999999999999</c:v>
                </c:pt>
                <c:pt idx="530">
                  <c:v>0.25885000000000002</c:v>
                </c:pt>
                <c:pt idx="531">
                  <c:v>0.26829999999999998</c:v>
                </c:pt>
                <c:pt idx="532">
                  <c:v>0.27794999999999997</c:v>
                </c:pt>
                <c:pt idx="533">
                  <c:v>0.2878</c:v>
                </c:pt>
                <c:pt idx="534">
                  <c:v>0.29825000000000002</c:v>
                </c:pt>
                <c:pt idx="535">
                  <c:v>0.31054999999999999</c:v>
                </c:pt>
                <c:pt idx="536">
                  <c:v>0.32395000000000002</c:v>
                </c:pt>
                <c:pt idx="537">
                  <c:v>0.33799999999999997</c:v>
                </c:pt>
                <c:pt idx="538">
                  <c:v>0.35255000000000003</c:v>
                </c:pt>
                <c:pt idx="539">
                  <c:v>0.36665000000000003</c:v>
                </c:pt>
                <c:pt idx="540">
                  <c:v>0.38</c:v>
                </c:pt>
                <c:pt idx="541">
                  <c:v>0.39195000000000002</c:v>
                </c:pt>
                <c:pt idx="542">
                  <c:v>0.40205000000000002</c:v>
                </c:pt>
                <c:pt idx="543">
                  <c:v>0.40975</c:v>
                </c:pt>
                <c:pt idx="544">
                  <c:v>0.41494999999999999</c:v>
                </c:pt>
                <c:pt idx="545">
                  <c:v>0.41825000000000001</c:v>
                </c:pt>
                <c:pt idx="546">
                  <c:v>0.42095000000000005</c:v>
                </c:pt>
                <c:pt idx="547">
                  <c:v>0.42335</c:v>
                </c:pt>
                <c:pt idx="548">
                  <c:v>0.42469999999999997</c:v>
                </c:pt>
                <c:pt idx="549">
                  <c:v>0.42559999999999998</c:v>
                </c:pt>
                <c:pt idx="550">
                  <c:v>0.4264</c:v>
                </c:pt>
                <c:pt idx="551">
                  <c:v>0.42599999999999999</c:v>
                </c:pt>
                <c:pt idx="552">
                  <c:v>0.42335</c:v>
                </c:pt>
                <c:pt idx="553">
                  <c:v>0.41849999999999998</c:v>
                </c:pt>
                <c:pt idx="554">
                  <c:v>0.41154999999999997</c:v>
                </c:pt>
                <c:pt idx="555">
                  <c:v>0.40289999999999998</c:v>
                </c:pt>
                <c:pt idx="556">
                  <c:v>0.39390000000000003</c:v>
                </c:pt>
                <c:pt idx="557">
                  <c:v>0.38519999999999999</c:v>
                </c:pt>
                <c:pt idx="558">
                  <c:v>0.37675000000000003</c:v>
                </c:pt>
                <c:pt idx="559">
                  <c:v>0.36834999999999996</c:v>
                </c:pt>
                <c:pt idx="560">
                  <c:v>0.35975000000000001</c:v>
                </c:pt>
                <c:pt idx="561">
                  <c:v>0.35034999999999999</c:v>
                </c:pt>
                <c:pt idx="562">
                  <c:v>0.34075</c:v>
                </c:pt>
                <c:pt idx="563">
                  <c:v>0.33125000000000004</c:v>
                </c:pt>
                <c:pt idx="564">
                  <c:v>0.32205</c:v>
                </c:pt>
                <c:pt idx="565">
                  <c:v>0.31364999999999998</c:v>
                </c:pt>
                <c:pt idx="566">
                  <c:v>0.30649999999999999</c:v>
                </c:pt>
                <c:pt idx="567">
                  <c:v>0.30105000000000004</c:v>
                </c:pt>
                <c:pt idx="568">
                  <c:v>0.29780000000000001</c:v>
                </c:pt>
                <c:pt idx="569">
                  <c:v>0.29769999999999996</c:v>
                </c:pt>
                <c:pt idx="570">
                  <c:v>0.30104999999999998</c:v>
                </c:pt>
                <c:pt idx="571">
                  <c:v>0.30780000000000002</c:v>
                </c:pt>
                <c:pt idx="572">
                  <c:v>0.31730000000000003</c:v>
                </c:pt>
                <c:pt idx="573">
                  <c:v>0.32820000000000005</c:v>
                </c:pt>
                <c:pt idx="574">
                  <c:v>0.3402</c:v>
                </c:pt>
                <c:pt idx="575">
                  <c:v>0.35244999999999999</c:v>
                </c:pt>
                <c:pt idx="576">
                  <c:v>0.36430000000000001</c:v>
                </c:pt>
                <c:pt idx="577">
                  <c:v>0.37655</c:v>
                </c:pt>
                <c:pt idx="578">
                  <c:v>0.3891</c:v>
                </c:pt>
                <c:pt idx="579">
                  <c:v>0.40039999999999998</c:v>
                </c:pt>
                <c:pt idx="580">
                  <c:v>0.40990000000000004</c:v>
                </c:pt>
                <c:pt idx="581">
                  <c:v>0.41715000000000002</c:v>
                </c:pt>
                <c:pt idx="582">
                  <c:v>0.41994999999999999</c:v>
                </c:pt>
                <c:pt idx="583">
                  <c:v>0.41785</c:v>
                </c:pt>
                <c:pt idx="584">
                  <c:v>0.41200000000000003</c:v>
                </c:pt>
                <c:pt idx="585">
                  <c:v>0.40354999999999996</c:v>
                </c:pt>
                <c:pt idx="586">
                  <c:v>0.39295000000000002</c:v>
                </c:pt>
                <c:pt idx="587">
                  <c:v>0.38075000000000003</c:v>
                </c:pt>
                <c:pt idx="588">
                  <c:v>0.36785000000000001</c:v>
                </c:pt>
                <c:pt idx="589">
                  <c:v>0.35465000000000002</c:v>
                </c:pt>
                <c:pt idx="590">
                  <c:v>0.34200000000000003</c:v>
                </c:pt>
                <c:pt idx="591">
                  <c:v>0.33089999999999997</c:v>
                </c:pt>
                <c:pt idx="592">
                  <c:v>0.32199999999999995</c:v>
                </c:pt>
                <c:pt idx="593">
                  <c:v>0.31555</c:v>
                </c:pt>
                <c:pt idx="594">
                  <c:v>0.31090000000000001</c:v>
                </c:pt>
                <c:pt idx="595">
                  <c:v>0.30845</c:v>
                </c:pt>
                <c:pt idx="596">
                  <c:v>0.30769999999999997</c:v>
                </c:pt>
                <c:pt idx="597">
                  <c:v>0.30854999999999999</c:v>
                </c:pt>
                <c:pt idx="598">
                  <c:v>0.31145</c:v>
                </c:pt>
                <c:pt idx="599">
                  <c:v>0.31674999999999998</c:v>
                </c:pt>
                <c:pt idx="600">
                  <c:v>0.32379999999999998</c:v>
                </c:pt>
                <c:pt idx="601">
                  <c:v>0.3327</c:v>
                </c:pt>
                <c:pt idx="602">
                  <c:v>0.34304999999999997</c:v>
                </c:pt>
                <c:pt idx="603">
                  <c:v>0.35210000000000002</c:v>
                </c:pt>
                <c:pt idx="604">
                  <c:v>0.35780000000000001</c:v>
                </c:pt>
                <c:pt idx="605">
                  <c:v>0.36094999999999999</c:v>
                </c:pt>
                <c:pt idx="606">
                  <c:v>0.36244999999999999</c:v>
                </c:pt>
                <c:pt idx="607">
                  <c:v>0.36185</c:v>
                </c:pt>
                <c:pt idx="608">
                  <c:v>0.35914999999999997</c:v>
                </c:pt>
                <c:pt idx="609">
                  <c:v>0.35575000000000001</c:v>
                </c:pt>
                <c:pt idx="610">
                  <c:v>0.35209999999999997</c:v>
                </c:pt>
                <c:pt idx="611">
                  <c:v>0.34784999999999999</c:v>
                </c:pt>
                <c:pt idx="612">
                  <c:v>0.34279999999999999</c:v>
                </c:pt>
                <c:pt idx="613">
                  <c:v>0.33765000000000001</c:v>
                </c:pt>
                <c:pt idx="614">
                  <c:v>0.33274999999999999</c:v>
                </c:pt>
                <c:pt idx="615">
                  <c:v>0.32829999999999998</c:v>
                </c:pt>
                <c:pt idx="616">
                  <c:v>0.32464999999999999</c:v>
                </c:pt>
                <c:pt idx="617">
                  <c:v>0.32105</c:v>
                </c:pt>
                <c:pt idx="618">
                  <c:v>0.317</c:v>
                </c:pt>
                <c:pt idx="619">
                  <c:v>0.31259999999999999</c:v>
                </c:pt>
                <c:pt idx="620">
                  <c:v>0.30845</c:v>
                </c:pt>
                <c:pt idx="621">
                  <c:v>0.3049</c:v>
                </c:pt>
                <c:pt idx="622">
                  <c:v>0.30285000000000001</c:v>
                </c:pt>
                <c:pt idx="623">
                  <c:v>0.30215000000000003</c:v>
                </c:pt>
                <c:pt idx="624">
                  <c:v>0.30215000000000003</c:v>
                </c:pt>
                <c:pt idx="625">
                  <c:v>0.30284999999999995</c:v>
                </c:pt>
                <c:pt idx="626">
                  <c:v>0.30484999999999995</c:v>
                </c:pt>
                <c:pt idx="627">
                  <c:v>0.30810000000000004</c:v>
                </c:pt>
                <c:pt idx="628">
                  <c:v>0.31204999999999999</c:v>
                </c:pt>
                <c:pt idx="629">
                  <c:v>0.31769999999999998</c:v>
                </c:pt>
                <c:pt idx="630">
                  <c:v>0.32590000000000002</c:v>
                </c:pt>
                <c:pt idx="631">
                  <c:v>0.33555000000000001</c:v>
                </c:pt>
                <c:pt idx="632">
                  <c:v>0.3453</c:v>
                </c:pt>
                <c:pt idx="633">
                  <c:v>0.35565000000000002</c:v>
                </c:pt>
                <c:pt idx="634">
                  <c:v>0.36695</c:v>
                </c:pt>
                <c:pt idx="635">
                  <c:v>0.37795000000000001</c:v>
                </c:pt>
                <c:pt idx="636">
                  <c:v>0.38744999999999996</c:v>
                </c:pt>
                <c:pt idx="637">
                  <c:v>0.3957</c:v>
                </c:pt>
                <c:pt idx="638">
                  <c:v>0.40310000000000001</c:v>
                </c:pt>
                <c:pt idx="639">
                  <c:v>0.40815000000000001</c:v>
                </c:pt>
                <c:pt idx="640">
                  <c:v>0.40895000000000004</c:v>
                </c:pt>
                <c:pt idx="641">
                  <c:v>0.40479999999999999</c:v>
                </c:pt>
                <c:pt idx="642">
                  <c:v>0.39595000000000002</c:v>
                </c:pt>
                <c:pt idx="643">
                  <c:v>0.38414999999999999</c:v>
                </c:pt>
                <c:pt idx="644">
                  <c:v>0.37070000000000003</c:v>
                </c:pt>
                <c:pt idx="645">
                  <c:v>0.35675000000000001</c:v>
                </c:pt>
                <c:pt idx="646">
                  <c:v>0.34394999999999998</c:v>
                </c:pt>
                <c:pt idx="647">
                  <c:v>0.33265</c:v>
                </c:pt>
                <c:pt idx="648">
                  <c:v>0.32279999999999998</c:v>
                </c:pt>
                <c:pt idx="649">
                  <c:v>0.3155</c:v>
                </c:pt>
                <c:pt idx="650">
                  <c:v>0.31020000000000003</c:v>
                </c:pt>
                <c:pt idx="651">
                  <c:v>0.30690000000000001</c:v>
                </c:pt>
                <c:pt idx="652">
                  <c:v>0.30620000000000003</c:v>
                </c:pt>
                <c:pt idx="653">
                  <c:v>0.30795</c:v>
                </c:pt>
                <c:pt idx="654">
                  <c:v>0.31130000000000002</c:v>
                </c:pt>
                <c:pt idx="655">
                  <c:v>0.31619999999999998</c:v>
                </c:pt>
                <c:pt idx="656">
                  <c:v>0.32345000000000002</c:v>
                </c:pt>
                <c:pt idx="657">
                  <c:v>0.33389999999999997</c:v>
                </c:pt>
                <c:pt idx="658">
                  <c:v>0.34670000000000001</c:v>
                </c:pt>
                <c:pt idx="659">
                  <c:v>0.36075000000000002</c:v>
                </c:pt>
                <c:pt idx="660">
                  <c:v>0.37519999999999998</c:v>
                </c:pt>
                <c:pt idx="661">
                  <c:v>0.38924999999999998</c:v>
                </c:pt>
                <c:pt idx="662">
                  <c:v>0.40329999999999999</c:v>
                </c:pt>
                <c:pt idx="663">
                  <c:v>0.41654999999999998</c:v>
                </c:pt>
                <c:pt idx="664">
                  <c:v>0.42715000000000003</c:v>
                </c:pt>
                <c:pt idx="665">
                  <c:v>0.43669999999999998</c:v>
                </c:pt>
                <c:pt idx="666">
                  <c:v>0.44740000000000002</c:v>
                </c:pt>
                <c:pt idx="667">
                  <c:v>0.45894999999999997</c:v>
                </c:pt>
                <c:pt idx="668">
                  <c:v>0.47110000000000002</c:v>
                </c:pt>
                <c:pt idx="669">
                  <c:v>0.48244999999999999</c:v>
                </c:pt>
                <c:pt idx="670">
                  <c:v>0.49180000000000001</c:v>
                </c:pt>
                <c:pt idx="671">
                  <c:v>0.49854999999999999</c:v>
                </c:pt>
                <c:pt idx="672">
                  <c:v>0.50175000000000003</c:v>
                </c:pt>
                <c:pt idx="673">
                  <c:v>0.50190000000000001</c:v>
                </c:pt>
                <c:pt idx="674">
                  <c:v>0.49854999999999999</c:v>
                </c:pt>
                <c:pt idx="675">
                  <c:v>0.49119999999999997</c:v>
                </c:pt>
                <c:pt idx="676">
                  <c:v>0.48185</c:v>
                </c:pt>
                <c:pt idx="677">
                  <c:v>0.47194999999999998</c:v>
                </c:pt>
                <c:pt idx="678">
                  <c:v>0.46060000000000001</c:v>
                </c:pt>
                <c:pt idx="679">
                  <c:v>0.44715000000000005</c:v>
                </c:pt>
                <c:pt idx="680">
                  <c:v>0.43274999999999997</c:v>
                </c:pt>
                <c:pt idx="681">
                  <c:v>0.41839999999999999</c:v>
                </c:pt>
                <c:pt idx="682">
                  <c:v>0.40434999999999999</c:v>
                </c:pt>
                <c:pt idx="683">
                  <c:v>0.39100000000000001</c:v>
                </c:pt>
                <c:pt idx="684">
                  <c:v>0.37914999999999999</c:v>
                </c:pt>
                <c:pt idx="685">
                  <c:v>0.36945</c:v>
                </c:pt>
                <c:pt idx="686">
                  <c:v>0.36144999999999999</c:v>
                </c:pt>
                <c:pt idx="687">
                  <c:v>0.35499999999999998</c:v>
                </c:pt>
                <c:pt idx="688">
                  <c:v>0.3508</c:v>
                </c:pt>
                <c:pt idx="689">
                  <c:v>0.35010000000000002</c:v>
                </c:pt>
                <c:pt idx="690">
                  <c:v>0.35319999999999996</c:v>
                </c:pt>
                <c:pt idx="691">
                  <c:v>0.35870000000000002</c:v>
                </c:pt>
                <c:pt idx="692">
                  <c:v>0.36485000000000001</c:v>
                </c:pt>
                <c:pt idx="693">
                  <c:v>0.371</c:v>
                </c:pt>
                <c:pt idx="694">
                  <c:v>0.37795000000000001</c:v>
                </c:pt>
                <c:pt idx="695">
                  <c:v>0.38685000000000003</c:v>
                </c:pt>
                <c:pt idx="696">
                  <c:v>0.39850000000000002</c:v>
                </c:pt>
                <c:pt idx="697">
                  <c:v>0.41184999999999999</c:v>
                </c:pt>
                <c:pt idx="698">
                  <c:v>0.42635000000000001</c:v>
                </c:pt>
                <c:pt idx="699">
                  <c:v>0.44205</c:v>
                </c:pt>
                <c:pt idx="700">
                  <c:v>0.46035000000000004</c:v>
                </c:pt>
                <c:pt idx="701">
                  <c:v>0.48160000000000003</c:v>
                </c:pt>
                <c:pt idx="702">
                  <c:v>0.50409999999999999</c:v>
                </c:pt>
                <c:pt idx="703">
                  <c:v>0.52534999999999998</c:v>
                </c:pt>
                <c:pt idx="704">
                  <c:v>0.54279999999999995</c:v>
                </c:pt>
                <c:pt idx="705">
                  <c:v>0.55685000000000007</c:v>
                </c:pt>
                <c:pt idx="706">
                  <c:v>0.56850000000000001</c:v>
                </c:pt>
                <c:pt idx="707">
                  <c:v>0.57774999999999999</c:v>
                </c:pt>
                <c:pt idx="708">
                  <c:v>0.58329999999999993</c:v>
                </c:pt>
                <c:pt idx="709">
                  <c:v>0.58420000000000005</c:v>
                </c:pt>
                <c:pt idx="710">
                  <c:v>0.58045000000000002</c:v>
                </c:pt>
                <c:pt idx="711">
                  <c:v>0.57089999999999996</c:v>
                </c:pt>
                <c:pt idx="712">
                  <c:v>0.55605000000000004</c:v>
                </c:pt>
                <c:pt idx="713">
                  <c:v>0.53764999999999996</c:v>
                </c:pt>
                <c:pt idx="714">
                  <c:v>0.51575000000000004</c:v>
                </c:pt>
                <c:pt idx="715">
                  <c:v>0.49</c:v>
                </c:pt>
                <c:pt idx="716">
                  <c:v>0.46234999999999998</c:v>
                </c:pt>
                <c:pt idx="717">
                  <c:v>0.43464999999999998</c:v>
                </c:pt>
                <c:pt idx="718">
                  <c:v>0.4093</c:v>
                </c:pt>
                <c:pt idx="719">
                  <c:v>0.38900000000000001</c:v>
                </c:pt>
                <c:pt idx="720">
                  <c:v>0.37390000000000001</c:v>
                </c:pt>
                <c:pt idx="721">
                  <c:v>0.36375000000000002</c:v>
                </c:pt>
                <c:pt idx="722">
                  <c:v>0.35814999999999997</c:v>
                </c:pt>
                <c:pt idx="723">
                  <c:v>0.35714999999999997</c:v>
                </c:pt>
                <c:pt idx="724">
                  <c:v>0.36009999999999998</c:v>
                </c:pt>
                <c:pt idx="725">
                  <c:v>0.36504999999999999</c:v>
                </c:pt>
                <c:pt idx="726">
                  <c:v>0.37050000000000005</c:v>
                </c:pt>
                <c:pt idx="727">
                  <c:v>0.37475000000000003</c:v>
                </c:pt>
                <c:pt idx="728">
                  <c:v>0.37709999999999999</c:v>
                </c:pt>
                <c:pt idx="729">
                  <c:v>0.37945000000000001</c:v>
                </c:pt>
                <c:pt idx="730">
                  <c:v>0.38445000000000001</c:v>
                </c:pt>
                <c:pt idx="731">
                  <c:v>0.39234999999999998</c:v>
                </c:pt>
                <c:pt idx="732">
                  <c:v>0.40165000000000001</c:v>
                </c:pt>
                <c:pt idx="733">
                  <c:v>0.41054999999999997</c:v>
                </c:pt>
                <c:pt idx="734">
                  <c:v>0.41975000000000001</c:v>
                </c:pt>
                <c:pt idx="735">
                  <c:v>0.4284</c:v>
                </c:pt>
                <c:pt idx="736">
                  <c:v>0.43464999999999998</c:v>
                </c:pt>
                <c:pt idx="737">
                  <c:v>0.44024999999999997</c:v>
                </c:pt>
                <c:pt idx="738">
                  <c:v>0.44635000000000002</c:v>
                </c:pt>
                <c:pt idx="739">
                  <c:v>0.45130000000000003</c:v>
                </c:pt>
                <c:pt idx="740">
                  <c:v>0.45494999999999997</c:v>
                </c:pt>
                <c:pt idx="741">
                  <c:v>0.45865</c:v>
                </c:pt>
                <c:pt idx="742">
                  <c:v>0.46234999999999998</c:v>
                </c:pt>
                <c:pt idx="743">
                  <c:v>0.46579999999999999</c:v>
                </c:pt>
                <c:pt idx="744">
                  <c:v>0.46925</c:v>
                </c:pt>
                <c:pt idx="745">
                  <c:v>0.47250000000000003</c:v>
                </c:pt>
                <c:pt idx="746">
                  <c:v>0.47525000000000001</c:v>
                </c:pt>
                <c:pt idx="747">
                  <c:v>0.47619999999999996</c:v>
                </c:pt>
                <c:pt idx="748">
                  <c:v>0.47525000000000001</c:v>
                </c:pt>
                <c:pt idx="749">
                  <c:v>0.47355000000000003</c:v>
                </c:pt>
                <c:pt idx="750">
                  <c:v>0.47150000000000003</c:v>
                </c:pt>
                <c:pt idx="751">
                  <c:v>0.46955000000000002</c:v>
                </c:pt>
                <c:pt idx="752">
                  <c:v>0.46755000000000002</c:v>
                </c:pt>
                <c:pt idx="753">
                  <c:v>0.46714999999999995</c:v>
                </c:pt>
                <c:pt idx="754">
                  <c:v>0.46894999999999998</c:v>
                </c:pt>
                <c:pt idx="755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5-7041-BFF1-DDD2D18B503C}"/>
            </c:ext>
          </c:extLst>
        </c:ser>
        <c:ser>
          <c:idx val="1"/>
          <c:order val="1"/>
          <c:tx>
            <c:strRef>
              <c:f>monthly_summary!$Y$9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monthly_summary!$I$8:$I$777</c:f>
              <c:numCache>
                <c:formatCode>General</c:formatCode>
                <c:ptCount val="770"/>
                <c:pt idx="16">
                  <c:v>1958.203</c:v>
                </c:pt>
                <c:pt idx="17">
                  <c:v>1958.288</c:v>
                </c:pt>
                <c:pt idx="18">
                  <c:v>1958.37</c:v>
                </c:pt>
                <c:pt idx="19">
                  <c:v>1958.4549999999999</c:v>
                </c:pt>
                <c:pt idx="20">
                  <c:v>1958.537</c:v>
                </c:pt>
                <c:pt idx="21">
                  <c:v>1958.6220000000001</c:v>
                </c:pt>
                <c:pt idx="22">
                  <c:v>1958.7070000000001</c:v>
                </c:pt>
                <c:pt idx="23">
                  <c:v>1958.789</c:v>
                </c:pt>
                <c:pt idx="24">
                  <c:v>1958.874</c:v>
                </c:pt>
                <c:pt idx="25">
                  <c:v>1958.9559999999999</c:v>
                </c:pt>
                <c:pt idx="26">
                  <c:v>1959.0409999999999</c:v>
                </c:pt>
                <c:pt idx="27">
                  <c:v>1959.126</c:v>
                </c:pt>
                <c:pt idx="28">
                  <c:v>1959.203</c:v>
                </c:pt>
                <c:pt idx="29">
                  <c:v>1959.288</c:v>
                </c:pt>
                <c:pt idx="30">
                  <c:v>1959.37</c:v>
                </c:pt>
                <c:pt idx="31">
                  <c:v>1959.4549999999999</c:v>
                </c:pt>
                <c:pt idx="32">
                  <c:v>1959.537</c:v>
                </c:pt>
                <c:pt idx="33">
                  <c:v>1959.6220000000001</c:v>
                </c:pt>
                <c:pt idx="34">
                  <c:v>1959.7070000000001</c:v>
                </c:pt>
                <c:pt idx="35">
                  <c:v>1959.789</c:v>
                </c:pt>
                <c:pt idx="36">
                  <c:v>1959.874</c:v>
                </c:pt>
                <c:pt idx="37">
                  <c:v>1959.9559999999999</c:v>
                </c:pt>
                <c:pt idx="38">
                  <c:v>1960.0409999999999</c:v>
                </c:pt>
                <c:pt idx="39">
                  <c:v>1960.126</c:v>
                </c:pt>
                <c:pt idx="40">
                  <c:v>1960.2049999999999</c:v>
                </c:pt>
                <c:pt idx="41">
                  <c:v>1960.29</c:v>
                </c:pt>
                <c:pt idx="42">
                  <c:v>1960.3720000000001</c:v>
                </c:pt>
                <c:pt idx="43">
                  <c:v>1960.4559999999999</c:v>
                </c:pt>
                <c:pt idx="44">
                  <c:v>1960.538</c:v>
                </c:pt>
                <c:pt idx="45">
                  <c:v>1960.623</c:v>
                </c:pt>
                <c:pt idx="46">
                  <c:v>1960.7080000000001</c:v>
                </c:pt>
                <c:pt idx="47">
                  <c:v>1960.79</c:v>
                </c:pt>
                <c:pt idx="48">
                  <c:v>1960.874</c:v>
                </c:pt>
                <c:pt idx="49">
                  <c:v>1960.9559999999999</c:v>
                </c:pt>
                <c:pt idx="50">
                  <c:v>1961.0409999999999</c:v>
                </c:pt>
                <c:pt idx="51">
                  <c:v>1961.126</c:v>
                </c:pt>
                <c:pt idx="52">
                  <c:v>1961.203</c:v>
                </c:pt>
                <c:pt idx="53">
                  <c:v>1961.288</c:v>
                </c:pt>
                <c:pt idx="54">
                  <c:v>1961.37</c:v>
                </c:pt>
                <c:pt idx="55">
                  <c:v>1961.4549999999999</c:v>
                </c:pt>
                <c:pt idx="56">
                  <c:v>1961.537</c:v>
                </c:pt>
                <c:pt idx="57">
                  <c:v>1961.6220000000001</c:v>
                </c:pt>
                <c:pt idx="58">
                  <c:v>1961.7070000000001</c:v>
                </c:pt>
                <c:pt idx="59">
                  <c:v>1961.789</c:v>
                </c:pt>
                <c:pt idx="60">
                  <c:v>1961.874</c:v>
                </c:pt>
                <c:pt idx="61">
                  <c:v>1961.9559999999999</c:v>
                </c:pt>
                <c:pt idx="62">
                  <c:v>1962.0409999999999</c:v>
                </c:pt>
                <c:pt idx="63">
                  <c:v>1962.126</c:v>
                </c:pt>
                <c:pt idx="64">
                  <c:v>1962.203</c:v>
                </c:pt>
                <c:pt idx="65">
                  <c:v>1962.288</c:v>
                </c:pt>
                <c:pt idx="66">
                  <c:v>1962.37</c:v>
                </c:pt>
                <c:pt idx="67">
                  <c:v>1962.4549999999999</c:v>
                </c:pt>
                <c:pt idx="68">
                  <c:v>1962.537</c:v>
                </c:pt>
                <c:pt idx="69">
                  <c:v>1962.6220000000001</c:v>
                </c:pt>
                <c:pt idx="70">
                  <c:v>1962.7070000000001</c:v>
                </c:pt>
                <c:pt idx="71">
                  <c:v>1962.789</c:v>
                </c:pt>
                <c:pt idx="72">
                  <c:v>1962.874</c:v>
                </c:pt>
                <c:pt idx="73">
                  <c:v>1962.9559999999999</c:v>
                </c:pt>
                <c:pt idx="74">
                  <c:v>1963.0409999999999</c:v>
                </c:pt>
                <c:pt idx="75">
                  <c:v>1963.126</c:v>
                </c:pt>
                <c:pt idx="76">
                  <c:v>1963.203</c:v>
                </c:pt>
                <c:pt idx="77">
                  <c:v>1963.288</c:v>
                </c:pt>
                <c:pt idx="78">
                  <c:v>1963.37</c:v>
                </c:pt>
                <c:pt idx="79">
                  <c:v>1963.4549999999999</c:v>
                </c:pt>
                <c:pt idx="80">
                  <c:v>1963.537</c:v>
                </c:pt>
                <c:pt idx="81">
                  <c:v>1963.6220000000001</c:v>
                </c:pt>
                <c:pt idx="82">
                  <c:v>1963.7070000000001</c:v>
                </c:pt>
                <c:pt idx="83">
                  <c:v>1963.789</c:v>
                </c:pt>
                <c:pt idx="84">
                  <c:v>1963.874</c:v>
                </c:pt>
                <c:pt idx="85">
                  <c:v>1963.9559999999999</c:v>
                </c:pt>
                <c:pt idx="86">
                  <c:v>1964.0409999999999</c:v>
                </c:pt>
                <c:pt idx="87">
                  <c:v>1964.126</c:v>
                </c:pt>
                <c:pt idx="88">
                  <c:v>1964.2049999999999</c:v>
                </c:pt>
                <c:pt idx="89">
                  <c:v>1964.29</c:v>
                </c:pt>
                <c:pt idx="90">
                  <c:v>1964.3720000000001</c:v>
                </c:pt>
                <c:pt idx="91">
                  <c:v>1964.4559999999999</c:v>
                </c:pt>
                <c:pt idx="92">
                  <c:v>1964.538</c:v>
                </c:pt>
                <c:pt idx="93">
                  <c:v>1964.623</c:v>
                </c:pt>
                <c:pt idx="94">
                  <c:v>1964.7080000000001</c:v>
                </c:pt>
                <c:pt idx="95">
                  <c:v>1964.79</c:v>
                </c:pt>
                <c:pt idx="96">
                  <c:v>1964.874</c:v>
                </c:pt>
                <c:pt idx="97">
                  <c:v>1964.9559999999999</c:v>
                </c:pt>
                <c:pt idx="98">
                  <c:v>1965.0409999999999</c:v>
                </c:pt>
                <c:pt idx="99">
                  <c:v>1965.126</c:v>
                </c:pt>
                <c:pt idx="100">
                  <c:v>1965.203</c:v>
                </c:pt>
                <c:pt idx="101">
                  <c:v>1965.288</c:v>
                </c:pt>
                <c:pt idx="102">
                  <c:v>1965.37</c:v>
                </c:pt>
                <c:pt idx="103">
                  <c:v>1965.4549999999999</c:v>
                </c:pt>
                <c:pt idx="104">
                  <c:v>1965.537</c:v>
                </c:pt>
                <c:pt idx="105">
                  <c:v>1965.6220000000001</c:v>
                </c:pt>
                <c:pt idx="106">
                  <c:v>1965.7070000000001</c:v>
                </c:pt>
                <c:pt idx="107">
                  <c:v>1965.789</c:v>
                </c:pt>
                <c:pt idx="108">
                  <c:v>1965.874</c:v>
                </c:pt>
                <c:pt idx="109">
                  <c:v>1965.9559999999999</c:v>
                </c:pt>
                <c:pt idx="110">
                  <c:v>1966.0409999999999</c:v>
                </c:pt>
                <c:pt idx="111">
                  <c:v>1966.126</c:v>
                </c:pt>
                <c:pt idx="112">
                  <c:v>1966.203</c:v>
                </c:pt>
                <c:pt idx="113">
                  <c:v>1966.288</c:v>
                </c:pt>
                <c:pt idx="114">
                  <c:v>1966.37</c:v>
                </c:pt>
                <c:pt idx="115">
                  <c:v>1966.4549999999999</c:v>
                </c:pt>
                <c:pt idx="116">
                  <c:v>1966.537</c:v>
                </c:pt>
                <c:pt idx="117">
                  <c:v>1966.6220000000001</c:v>
                </c:pt>
                <c:pt idx="118">
                  <c:v>1966.7070000000001</c:v>
                </c:pt>
                <c:pt idx="119">
                  <c:v>1966.789</c:v>
                </c:pt>
                <c:pt idx="120">
                  <c:v>1966.874</c:v>
                </c:pt>
                <c:pt idx="121">
                  <c:v>1966.9559999999999</c:v>
                </c:pt>
                <c:pt idx="122">
                  <c:v>1967.0409999999999</c:v>
                </c:pt>
                <c:pt idx="123">
                  <c:v>1967.126</c:v>
                </c:pt>
                <c:pt idx="124">
                  <c:v>1967.203</c:v>
                </c:pt>
                <c:pt idx="125">
                  <c:v>1967.288</c:v>
                </c:pt>
                <c:pt idx="126">
                  <c:v>1967.37</c:v>
                </c:pt>
                <c:pt idx="127">
                  <c:v>1967.4549999999999</c:v>
                </c:pt>
                <c:pt idx="128">
                  <c:v>1967.537</c:v>
                </c:pt>
                <c:pt idx="129">
                  <c:v>1967.6220000000001</c:v>
                </c:pt>
                <c:pt idx="130">
                  <c:v>1967.7070000000001</c:v>
                </c:pt>
                <c:pt idx="131">
                  <c:v>1967.789</c:v>
                </c:pt>
                <c:pt idx="132">
                  <c:v>1967.874</c:v>
                </c:pt>
                <c:pt idx="133">
                  <c:v>1967.9559999999999</c:v>
                </c:pt>
                <c:pt idx="134">
                  <c:v>1968.0409999999999</c:v>
                </c:pt>
                <c:pt idx="135">
                  <c:v>1968.126</c:v>
                </c:pt>
                <c:pt idx="136">
                  <c:v>1968.2049999999999</c:v>
                </c:pt>
                <c:pt idx="137">
                  <c:v>1968.29</c:v>
                </c:pt>
                <c:pt idx="138">
                  <c:v>1968.3720000000001</c:v>
                </c:pt>
                <c:pt idx="139">
                  <c:v>1968.4559999999999</c:v>
                </c:pt>
                <c:pt idx="140">
                  <c:v>1968.538</c:v>
                </c:pt>
                <c:pt idx="141">
                  <c:v>1968.623</c:v>
                </c:pt>
                <c:pt idx="142">
                  <c:v>1968.7080000000001</c:v>
                </c:pt>
                <c:pt idx="143">
                  <c:v>1968.79</c:v>
                </c:pt>
                <c:pt idx="144">
                  <c:v>1968.874</c:v>
                </c:pt>
                <c:pt idx="145">
                  <c:v>1968.9559999999999</c:v>
                </c:pt>
                <c:pt idx="146">
                  <c:v>1969.0409999999999</c:v>
                </c:pt>
                <c:pt idx="147">
                  <c:v>1969.126</c:v>
                </c:pt>
                <c:pt idx="148">
                  <c:v>1969.203</c:v>
                </c:pt>
                <c:pt idx="149">
                  <c:v>1969.288</c:v>
                </c:pt>
                <c:pt idx="150">
                  <c:v>1969.37</c:v>
                </c:pt>
                <c:pt idx="151">
                  <c:v>1969.4549999999999</c:v>
                </c:pt>
                <c:pt idx="152">
                  <c:v>1969.537</c:v>
                </c:pt>
                <c:pt idx="153">
                  <c:v>1969.6220000000001</c:v>
                </c:pt>
                <c:pt idx="154">
                  <c:v>1969.7070000000001</c:v>
                </c:pt>
                <c:pt idx="155">
                  <c:v>1969.789</c:v>
                </c:pt>
                <c:pt idx="156">
                  <c:v>1969.874</c:v>
                </c:pt>
                <c:pt idx="157">
                  <c:v>1969.9559999999999</c:v>
                </c:pt>
                <c:pt idx="158">
                  <c:v>1970.0409999999999</c:v>
                </c:pt>
                <c:pt idx="159">
                  <c:v>1970.126</c:v>
                </c:pt>
                <c:pt idx="160">
                  <c:v>1970.203</c:v>
                </c:pt>
                <c:pt idx="161">
                  <c:v>1970.288</c:v>
                </c:pt>
                <c:pt idx="162">
                  <c:v>1970.37</c:v>
                </c:pt>
                <c:pt idx="163">
                  <c:v>1970.4549999999999</c:v>
                </c:pt>
                <c:pt idx="164">
                  <c:v>1970.537</c:v>
                </c:pt>
                <c:pt idx="165">
                  <c:v>1970.6220000000001</c:v>
                </c:pt>
                <c:pt idx="166">
                  <c:v>1970.7070000000001</c:v>
                </c:pt>
                <c:pt idx="167">
                  <c:v>1970.789</c:v>
                </c:pt>
                <c:pt idx="168">
                  <c:v>1970.874</c:v>
                </c:pt>
                <c:pt idx="169">
                  <c:v>1970.9559999999999</c:v>
                </c:pt>
                <c:pt idx="170">
                  <c:v>1971.0409999999999</c:v>
                </c:pt>
                <c:pt idx="171">
                  <c:v>1971.126</c:v>
                </c:pt>
                <c:pt idx="172">
                  <c:v>1971.203</c:v>
                </c:pt>
                <c:pt idx="173">
                  <c:v>1971.288</c:v>
                </c:pt>
                <c:pt idx="174">
                  <c:v>1971.37</c:v>
                </c:pt>
                <c:pt idx="175">
                  <c:v>1971.4549999999999</c:v>
                </c:pt>
                <c:pt idx="176">
                  <c:v>1971.537</c:v>
                </c:pt>
                <c:pt idx="177">
                  <c:v>1971.6220000000001</c:v>
                </c:pt>
                <c:pt idx="178">
                  <c:v>1971.7070000000001</c:v>
                </c:pt>
                <c:pt idx="179">
                  <c:v>1971.789</c:v>
                </c:pt>
                <c:pt idx="180">
                  <c:v>1971.874</c:v>
                </c:pt>
                <c:pt idx="181">
                  <c:v>1971.9559999999999</c:v>
                </c:pt>
                <c:pt idx="182">
                  <c:v>1972.0409999999999</c:v>
                </c:pt>
                <c:pt idx="183">
                  <c:v>1972.126</c:v>
                </c:pt>
                <c:pt idx="184">
                  <c:v>1972.2049999999999</c:v>
                </c:pt>
                <c:pt idx="185">
                  <c:v>1972.29</c:v>
                </c:pt>
                <c:pt idx="186">
                  <c:v>1972.3720000000001</c:v>
                </c:pt>
                <c:pt idx="187">
                  <c:v>1972.4559999999999</c:v>
                </c:pt>
                <c:pt idx="188">
                  <c:v>1972.538</c:v>
                </c:pt>
                <c:pt idx="189">
                  <c:v>1972.623</c:v>
                </c:pt>
                <c:pt idx="190">
                  <c:v>1972.7080000000001</c:v>
                </c:pt>
                <c:pt idx="191">
                  <c:v>1972.79</c:v>
                </c:pt>
                <c:pt idx="192">
                  <c:v>1972.874</c:v>
                </c:pt>
                <c:pt idx="193">
                  <c:v>1972.9559999999999</c:v>
                </c:pt>
                <c:pt idx="194">
                  <c:v>1973.0409999999999</c:v>
                </c:pt>
                <c:pt idx="195">
                  <c:v>1973.126</c:v>
                </c:pt>
                <c:pt idx="196">
                  <c:v>1973.203</c:v>
                </c:pt>
                <c:pt idx="197">
                  <c:v>1973.288</c:v>
                </c:pt>
                <c:pt idx="198">
                  <c:v>1973.37</c:v>
                </c:pt>
                <c:pt idx="199">
                  <c:v>1973.4549999999999</c:v>
                </c:pt>
                <c:pt idx="200">
                  <c:v>1973.537</c:v>
                </c:pt>
                <c:pt idx="201">
                  <c:v>1973.6220000000001</c:v>
                </c:pt>
                <c:pt idx="202">
                  <c:v>1973.7070000000001</c:v>
                </c:pt>
                <c:pt idx="203">
                  <c:v>1973.789</c:v>
                </c:pt>
                <c:pt idx="204">
                  <c:v>1973.874</c:v>
                </c:pt>
                <c:pt idx="205">
                  <c:v>1973.9559999999999</c:v>
                </c:pt>
                <c:pt idx="206">
                  <c:v>1974.0409999999999</c:v>
                </c:pt>
                <c:pt idx="207">
                  <c:v>1974.126</c:v>
                </c:pt>
                <c:pt idx="208">
                  <c:v>1974.203</c:v>
                </c:pt>
                <c:pt idx="209">
                  <c:v>1974.288</c:v>
                </c:pt>
                <c:pt idx="210">
                  <c:v>1974.37</c:v>
                </c:pt>
                <c:pt idx="211">
                  <c:v>1974.4549999999999</c:v>
                </c:pt>
                <c:pt idx="212">
                  <c:v>1974.537</c:v>
                </c:pt>
                <c:pt idx="213">
                  <c:v>1974.6220000000001</c:v>
                </c:pt>
                <c:pt idx="214">
                  <c:v>1974.7070000000001</c:v>
                </c:pt>
                <c:pt idx="215">
                  <c:v>1974.789</c:v>
                </c:pt>
                <c:pt idx="216">
                  <c:v>1974.874</c:v>
                </c:pt>
                <c:pt idx="217">
                  <c:v>1974.9559999999999</c:v>
                </c:pt>
                <c:pt idx="218">
                  <c:v>1975.0409999999999</c:v>
                </c:pt>
                <c:pt idx="219">
                  <c:v>1975.126</c:v>
                </c:pt>
                <c:pt idx="220">
                  <c:v>1975.203</c:v>
                </c:pt>
                <c:pt idx="221">
                  <c:v>1975.288</c:v>
                </c:pt>
                <c:pt idx="222">
                  <c:v>1975.37</c:v>
                </c:pt>
                <c:pt idx="223">
                  <c:v>1975.4549999999999</c:v>
                </c:pt>
                <c:pt idx="224">
                  <c:v>1975.537</c:v>
                </c:pt>
                <c:pt idx="225">
                  <c:v>1975.6220000000001</c:v>
                </c:pt>
                <c:pt idx="226">
                  <c:v>1975.7070000000001</c:v>
                </c:pt>
                <c:pt idx="227">
                  <c:v>1975.789</c:v>
                </c:pt>
                <c:pt idx="228">
                  <c:v>1975.874</c:v>
                </c:pt>
                <c:pt idx="229">
                  <c:v>1975.9559999999999</c:v>
                </c:pt>
                <c:pt idx="230">
                  <c:v>1976.0409999999999</c:v>
                </c:pt>
                <c:pt idx="231">
                  <c:v>1976.126</c:v>
                </c:pt>
                <c:pt idx="232">
                  <c:v>1976.2049999999999</c:v>
                </c:pt>
                <c:pt idx="233">
                  <c:v>1976.29</c:v>
                </c:pt>
                <c:pt idx="234">
                  <c:v>1976.3720000000001</c:v>
                </c:pt>
                <c:pt idx="235">
                  <c:v>1976.4559999999999</c:v>
                </c:pt>
                <c:pt idx="236">
                  <c:v>1976.538</c:v>
                </c:pt>
                <c:pt idx="237">
                  <c:v>1976.623</c:v>
                </c:pt>
                <c:pt idx="238">
                  <c:v>1976.7080000000001</c:v>
                </c:pt>
                <c:pt idx="239">
                  <c:v>1976.79</c:v>
                </c:pt>
                <c:pt idx="240">
                  <c:v>1976.874</c:v>
                </c:pt>
                <c:pt idx="241">
                  <c:v>1976.9559999999999</c:v>
                </c:pt>
                <c:pt idx="242">
                  <c:v>1977.0409999999999</c:v>
                </c:pt>
                <c:pt idx="243">
                  <c:v>1977.126</c:v>
                </c:pt>
                <c:pt idx="244">
                  <c:v>1977.203</c:v>
                </c:pt>
                <c:pt idx="245">
                  <c:v>1977.288</c:v>
                </c:pt>
                <c:pt idx="246">
                  <c:v>1977.37</c:v>
                </c:pt>
                <c:pt idx="247">
                  <c:v>1977.4549999999999</c:v>
                </c:pt>
                <c:pt idx="248">
                  <c:v>1977.537</c:v>
                </c:pt>
                <c:pt idx="249">
                  <c:v>1977.6220000000001</c:v>
                </c:pt>
                <c:pt idx="250">
                  <c:v>1977.7070000000001</c:v>
                </c:pt>
                <c:pt idx="251">
                  <c:v>1977.789</c:v>
                </c:pt>
                <c:pt idx="252">
                  <c:v>1977.874</c:v>
                </c:pt>
                <c:pt idx="253">
                  <c:v>1977.9559999999999</c:v>
                </c:pt>
                <c:pt idx="254">
                  <c:v>1978.0409999999999</c:v>
                </c:pt>
                <c:pt idx="255">
                  <c:v>1978.126</c:v>
                </c:pt>
                <c:pt idx="256">
                  <c:v>1978.203</c:v>
                </c:pt>
                <c:pt idx="257">
                  <c:v>1978.288</c:v>
                </c:pt>
                <c:pt idx="258">
                  <c:v>1978.37</c:v>
                </c:pt>
                <c:pt idx="259">
                  <c:v>1978.4549999999999</c:v>
                </c:pt>
                <c:pt idx="260">
                  <c:v>1978.537</c:v>
                </c:pt>
                <c:pt idx="261">
                  <c:v>1978.6220000000001</c:v>
                </c:pt>
                <c:pt idx="262">
                  <c:v>1978.7070000000001</c:v>
                </c:pt>
                <c:pt idx="263">
                  <c:v>1978.789</c:v>
                </c:pt>
                <c:pt idx="264">
                  <c:v>1978.874</c:v>
                </c:pt>
                <c:pt idx="265">
                  <c:v>1978.9559999999999</c:v>
                </c:pt>
                <c:pt idx="266">
                  <c:v>1979.0409999999999</c:v>
                </c:pt>
                <c:pt idx="267">
                  <c:v>1979.126</c:v>
                </c:pt>
                <c:pt idx="268">
                  <c:v>1979.203</c:v>
                </c:pt>
                <c:pt idx="269">
                  <c:v>1979.288</c:v>
                </c:pt>
                <c:pt idx="270">
                  <c:v>1979.37</c:v>
                </c:pt>
                <c:pt idx="271">
                  <c:v>1979.4549999999999</c:v>
                </c:pt>
                <c:pt idx="272">
                  <c:v>1979.537</c:v>
                </c:pt>
                <c:pt idx="273">
                  <c:v>1979.6220000000001</c:v>
                </c:pt>
                <c:pt idx="274">
                  <c:v>1979.7070000000001</c:v>
                </c:pt>
                <c:pt idx="275">
                  <c:v>1979.789</c:v>
                </c:pt>
                <c:pt idx="276">
                  <c:v>1979.874</c:v>
                </c:pt>
                <c:pt idx="277">
                  <c:v>1979.9559999999999</c:v>
                </c:pt>
                <c:pt idx="278">
                  <c:v>1980.0409999999999</c:v>
                </c:pt>
                <c:pt idx="279">
                  <c:v>1980.126</c:v>
                </c:pt>
                <c:pt idx="280">
                  <c:v>1980.2049999999999</c:v>
                </c:pt>
                <c:pt idx="281">
                  <c:v>1980.29</c:v>
                </c:pt>
                <c:pt idx="282">
                  <c:v>1980.3720000000001</c:v>
                </c:pt>
                <c:pt idx="283">
                  <c:v>1980.4559999999999</c:v>
                </c:pt>
                <c:pt idx="284">
                  <c:v>1980.538</c:v>
                </c:pt>
                <c:pt idx="285">
                  <c:v>1980.623</c:v>
                </c:pt>
                <c:pt idx="286">
                  <c:v>1980.7080000000001</c:v>
                </c:pt>
                <c:pt idx="287">
                  <c:v>1980.79</c:v>
                </c:pt>
                <c:pt idx="288">
                  <c:v>1980.874</c:v>
                </c:pt>
                <c:pt idx="289">
                  <c:v>1980.9559999999999</c:v>
                </c:pt>
                <c:pt idx="290">
                  <c:v>1981.0409999999999</c:v>
                </c:pt>
                <c:pt idx="291">
                  <c:v>1981.126</c:v>
                </c:pt>
                <c:pt idx="292">
                  <c:v>1981.203</c:v>
                </c:pt>
                <c:pt idx="293">
                  <c:v>1981.288</c:v>
                </c:pt>
                <c:pt idx="294">
                  <c:v>1981.37</c:v>
                </c:pt>
                <c:pt idx="295">
                  <c:v>1981.4549999999999</c:v>
                </c:pt>
                <c:pt idx="296">
                  <c:v>1981.537</c:v>
                </c:pt>
                <c:pt idx="297">
                  <c:v>1981.6220000000001</c:v>
                </c:pt>
                <c:pt idx="298">
                  <c:v>1981.7070000000001</c:v>
                </c:pt>
                <c:pt idx="299">
                  <c:v>1981.789</c:v>
                </c:pt>
                <c:pt idx="300">
                  <c:v>1981.874</c:v>
                </c:pt>
                <c:pt idx="301">
                  <c:v>1981.9559999999999</c:v>
                </c:pt>
                <c:pt idx="302">
                  <c:v>1982.0409999999999</c:v>
                </c:pt>
                <c:pt idx="303">
                  <c:v>1982.126</c:v>
                </c:pt>
                <c:pt idx="304">
                  <c:v>1982.203</c:v>
                </c:pt>
                <c:pt idx="305">
                  <c:v>1982.288</c:v>
                </c:pt>
                <c:pt idx="306">
                  <c:v>1982.37</c:v>
                </c:pt>
                <c:pt idx="307">
                  <c:v>1982.4549999999999</c:v>
                </c:pt>
                <c:pt idx="308">
                  <c:v>1982.537</c:v>
                </c:pt>
                <c:pt idx="309">
                  <c:v>1982.6220000000001</c:v>
                </c:pt>
                <c:pt idx="310">
                  <c:v>1982.7070000000001</c:v>
                </c:pt>
                <c:pt idx="311">
                  <c:v>1982.789</c:v>
                </c:pt>
                <c:pt idx="312">
                  <c:v>1982.874</c:v>
                </c:pt>
                <c:pt idx="313">
                  <c:v>1982.9559999999999</c:v>
                </c:pt>
                <c:pt idx="314">
                  <c:v>1983.0409999999999</c:v>
                </c:pt>
                <c:pt idx="315">
                  <c:v>1983.126</c:v>
                </c:pt>
                <c:pt idx="316">
                  <c:v>1983.203</c:v>
                </c:pt>
                <c:pt idx="317">
                  <c:v>1983.288</c:v>
                </c:pt>
                <c:pt idx="318">
                  <c:v>1983.37</c:v>
                </c:pt>
                <c:pt idx="319">
                  <c:v>1983.4549999999999</c:v>
                </c:pt>
                <c:pt idx="320">
                  <c:v>1983.537</c:v>
                </c:pt>
                <c:pt idx="321">
                  <c:v>1983.6220000000001</c:v>
                </c:pt>
                <c:pt idx="322">
                  <c:v>1983.7070000000001</c:v>
                </c:pt>
                <c:pt idx="323">
                  <c:v>1983.789</c:v>
                </c:pt>
                <c:pt idx="324">
                  <c:v>1983.874</c:v>
                </c:pt>
                <c:pt idx="325">
                  <c:v>1983.9559999999999</c:v>
                </c:pt>
                <c:pt idx="326">
                  <c:v>1984.0409999999999</c:v>
                </c:pt>
                <c:pt idx="327">
                  <c:v>1984.126</c:v>
                </c:pt>
                <c:pt idx="328">
                  <c:v>1984.2049999999999</c:v>
                </c:pt>
                <c:pt idx="329">
                  <c:v>1984.29</c:v>
                </c:pt>
                <c:pt idx="330">
                  <c:v>1984.3720000000001</c:v>
                </c:pt>
                <c:pt idx="331">
                  <c:v>1984.4559999999999</c:v>
                </c:pt>
                <c:pt idx="332">
                  <c:v>1984.538</c:v>
                </c:pt>
                <c:pt idx="333">
                  <c:v>1984.623</c:v>
                </c:pt>
                <c:pt idx="334">
                  <c:v>1984.7080000000001</c:v>
                </c:pt>
                <c:pt idx="335">
                  <c:v>1984.79</c:v>
                </c:pt>
                <c:pt idx="336">
                  <c:v>1984.874</c:v>
                </c:pt>
                <c:pt idx="337">
                  <c:v>1984.9559999999999</c:v>
                </c:pt>
                <c:pt idx="338">
                  <c:v>1985.0409999999999</c:v>
                </c:pt>
                <c:pt idx="339">
                  <c:v>1985.126</c:v>
                </c:pt>
                <c:pt idx="340">
                  <c:v>1985.203</c:v>
                </c:pt>
                <c:pt idx="341">
                  <c:v>1985.288</c:v>
                </c:pt>
                <c:pt idx="342">
                  <c:v>1985.37</c:v>
                </c:pt>
                <c:pt idx="343">
                  <c:v>1985.4549999999999</c:v>
                </c:pt>
                <c:pt idx="344">
                  <c:v>1985.537</c:v>
                </c:pt>
                <c:pt idx="345">
                  <c:v>1985.6220000000001</c:v>
                </c:pt>
                <c:pt idx="346">
                  <c:v>1985.7070000000001</c:v>
                </c:pt>
                <c:pt idx="347">
                  <c:v>1985.789</c:v>
                </c:pt>
                <c:pt idx="348">
                  <c:v>1985.874</c:v>
                </c:pt>
                <c:pt idx="349">
                  <c:v>1985.9559999999999</c:v>
                </c:pt>
                <c:pt idx="350">
                  <c:v>1986.0409999999999</c:v>
                </c:pt>
                <c:pt idx="351">
                  <c:v>1986.126</c:v>
                </c:pt>
                <c:pt idx="352">
                  <c:v>1986.203</c:v>
                </c:pt>
                <c:pt idx="353">
                  <c:v>1986.288</c:v>
                </c:pt>
                <c:pt idx="354">
                  <c:v>1986.37</c:v>
                </c:pt>
                <c:pt idx="355">
                  <c:v>1986.4549999999999</c:v>
                </c:pt>
                <c:pt idx="356">
                  <c:v>1986.537</c:v>
                </c:pt>
                <c:pt idx="357">
                  <c:v>1986.6220000000001</c:v>
                </c:pt>
                <c:pt idx="358">
                  <c:v>1986.7070000000001</c:v>
                </c:pt>
                <c:pt idx="359">
                  <c:v>1986.789</c:v>
                </c:pt>
                <c:pt idx="360">
                  <c:v>1986.874</c:v>
                </c:pt>
                <c:pt idx="361">
                  <c:v>1986.9559999999999</c:v>
                </c:pt>
                <c:pt idx="362">
                  <c:v>1987.0409999999999</c:v>
                </c:pt>
                <c:pt idx="363">
                  <c:v>1987.126</c:v>
                </c:pt>
                <c:pt idx="364">
                  <c:v>1987.203</c:v>
                </c:pt>
                <c:pt idx="365">
                  <c:v>1987.288</c:v>
                </c:pt>
                <c:pt idx="366">
                  <c:v>1987.37</c:v>
                </c:pt>
                <c:pt idx="367">
                  <c:v>1987.4549999999999</c:v>
                </c:pt>
                <c:pt idx="368">
                  <c:v>1987.537</c:v>
                </c:pt>
                <c:pt idx="369">
                  <c:v>1987.6220000000001</c:v>
                </c:pt>
                <c:pt idx="370">
                  <c:v>1987.7070000000001</c:v>
                </c:pt>
                <c:pt idx="371">
                  <c:v>1987.789</c:v>
                </c:pt>
                <c:pt idx="372">
                  <c:v>1987.874</c:v>
                </c:pt>
                <c:pt idx="373">
                  <c:v>1987.9559999999999</c:v>
                </c:pt>
                <c:pt idx="374">
                  <c:v>1988.0409999999999</c:v>
                </c:pt>
                <c:pt idx="375">
                  <c:v>1988.126</c:v>
                </c:pt>
                <c:pt idx="376">
                  <c:v>1988.2049999999999</c:v>
                </c:pt>
                <c:pt idx="377">
                  <c:v>1988.29</c:v>
                </c:pt>
                <c:pt idx="378">
                  <c:v>1988.3720000000001</c:v>
                </c:pt>
                <c:pt idx="379">
                  <c:v>1988.4559999999999</c:v>
                </c:pt>
                <c:pt idx="380">
                  <c:v>1988.538</c:v>
                </c:pt>
                <c:pt idx="381">
                  <c:v>1988.623</c:v>
                </c:pt>
                <c:pt idx="382">
                  <c:v>1988.7080000000001</c:v>
                </c:pt>
                <c:pt idx="383">
                  <c:v>1988.79</c:v>
                </c:pt>
                <c:pt idx="384">
                  <c:v>1988.874</c:v>
                </c:pt>
                <c:pt idx="385">
                  <c:v>1988.9559999999999</c:v>
                </c:pt>
                <c:pt idx="386">
                  <c:v>1989.0409999999999</c:v>
                </c:pt>
                <c:pt idx="387">
                  <c:v>1989.126</c:v>
                </c:pt>
                <c:pt idx="388">
                  <c:v>1989.203</c:v>
                </c:pt>
                <c:pt idx="389">
                  <c:v>1989.288</c:v>
                </c:pt>
                <c:pt idx="390">
                  <c:v>1989.37</c:v>
                </c:pt>
                <c:pt idx="391">
                  <c:v>1989.4549999999999</c:v>
                </c:pt>
                <c:pt idx="392">
                  <c:v>1989.537</c:v>
                </c:pt>
                <c:pt idx="393">
                  <c:v>1989.6220000000001</c:v>
                </c:pt>
                <c:pt idx="394">
                  <c:v>1989.7070000000001</c:v>
                </c:pt>
                <c:pt idx="395">
                  <c:v>1989.789</c:v>
                </c:pt>
                <c:pt idx="396">
                  <c:v>1989.874</c:v>
                </c:pt>
                <c:pt idx="397">
                  <c:v>1989.9559999999999</c:v>
                </c:pt>
                <c:pt idx="398">
                  <c:v>1990.0409999999999</c:v>
                </c:pt>
                <c:pt idx="399">
                  <c:v>1990.126</c:v>
                </c:pt>
                <c:pt idx="400">
                  <c:v>1990.203</c:v>
                </c:pt>
                <c:pt idx="401">
                  <c:v>1990.288</c:v>
                </c:pt>
                <c:pt idx="402">
                  <c:v>1990.37</c:v>
                </c:pt>
                <c:pt idx="403">
                  <c:v>1990.4549999999999</c:v>
                </c:pt>
                <c:pt idx="404">
                  <c:v>1990.537</c:v>
                </c:pt>
                <c:pt idx="405">
                  <c:v>1990.6220000000001</c:v>
                </c:pt>
                <c:pt idx="406">
                  <c:v>1990.7070000000001</c:v>
                </c:pt>
                <c:pt idx="407">
                  <c:v>1990.789</c:v>
                </c:pt>
                <c:pt idx="408">
                  <c:v>1990.874</c:v>
                </c:pt>
                <c:pt idx="409">
                  <c:v>1990.9559999999999</c:v>
                </c:pt>
                <c:pt idx="410">
                  <c:v>1991.0409999999999</c:v>
                </c:pt>
                <c:pt idx="411">
                  <c:v>1991.126</c:v>
                </c:pt>
                <c:pt idx="412">
                  <c:v>1991.203</c:v>
                </c:pt>
                <c:pt idx="413">
                  <c:v>1991.288</c:v>
                </c:pt>
                <c:pt idx="414">
                  <c:v>1991.37</c:v>
                </c:pt>
                <c:pt idx="415">
                  <c:v>1991.4549999999999</c:v>
                </c:pt>
                <c:pt idx="416">
                  <c:v>1991.537</c:v>
                </c:pt>
                <c:pt idx="417">
                  <c:v>1991.6220000000001</c:v>
                </c:pt>
                <c:pt idx="418">
                  <c:v>1991.7070000000001</c:v>
                </c:pt>
                <c:pt idx="419">
                  <c:v>1991.789</c:v>
                </c:pt>
                <c:pt idx="420">
                  <c:v>1991.874</c:v>
                </c:pt>
                <c:pt idx="421">
                  <c:v>1991.9559999999999</c:v>
                </c:pt>
                <c:pt idx="422">
                  <c:v>1992.0409999999999</c:v>
                </c:pt>
                <c:pt idx="423">
                  <c:v>1992.126</c:v>
                </c:pt>
                <c:pt idx="424">
                  <c:v>1992.2049999999999</c:v>
                </c:pt>
                <c:pt idx="425">
                  <c:v>1992.29</c:v>
                </c:pt>
                <c:pt idx="426">
                  <c:v>1992.3720000000001</c:v>
                </c:pt>
                <c:pt idx="427">
                  <c:v>1992.4559999999999</c:v>
                </c:pt>
                <c:pt idx="428">
                  <c:v>1992.538</c:v>
                </c:pt>
                <c:pt idx="429">
                  <c:v>1992.623</c:v>
                </c:pt>
                <c:pt idx="430">
                  <c:v>1992.7080000000001</c:v>
                </c:pt>
                <c:pt idx="431">
                  <c:v>1992.79</c:v>
                </c:pt>
                <c:pt idx="432">
                  <c:v>1992.874</c:v>
                </c:pt>
                <c:pt idx="433">
                  <c:v>1992.9559999999999</c:v>
                </c:pt>
                <c:pt idx="434">
                  <c:v>1993.0409999999999</c:v>
                </c:pt>
                <c:pt idx="435">
                  <c:v>1993.126</c:v>
                </c:pt>
                <c:pt idx="436">
                  <c:v>1993.203</c:v>
                </c:pt>
                <c:pt idx="437">
                  <c:v>1993.288</c:v>
                </c:pt>
                <c:pt idx="438">
                  <c:v>1993.37</c:v>
                </c:pt>
                <c:pt idx="439">
                  <c:v>1993.4549999999999</c:v>
                </c:pt>
                <c:pt idx="440">
                  <c:v>1993.537</c:v>
                </c:pt>
                <c:pt idx="441">
                  <c:v>1993.6220000000001</c:v>
                </c:pt>
                <c:pt idx="442">
                  <c:v>1993.7070000000001</c:v>
                </c:pt>
                <c:pt idx="443">
                  <c:v>1993.789</c:v>
                </c:pt>
                <c:pt idx="444">
                  <c:v>1993.874</c:v>
                </c:pt>
                <c:pt idx="445">
                  <c:v>1993.9559999999999</c:v>
                </c:pt>
                <c:pt idx="446">
                  <c:v>1994.0409999999999</c:v>
                </c:pt>
                <c:pt idx="447">
                  <c:v>1994.126</c:v>
                </c:pt>
                <c:pt idx="448">
                  <c:v>1994.203</c:v>
                </c:pt>
                <c:pt idx="449">
                  <c:v>1994.288</c:v>
                </c:pt>
                <c:pt idx="450">
                  <c:v>1994.37</c:v>
                </c:pt>
                <c:pt idx="451">
                  <c:v>1994.4549999999999</c:v>
                </c:pt>
                <c:pt idx="452">
                  <c:v>1994.537</c:v>
                </c:pt>
                <c:pt idx="453">
                  <c:v>1994.6220000000001</c:v>
                </c:pt>
                <c:pt idx="454">
                  <c:v>1994.7070000000001</c:v>
                </c:pt>
                <c:pt idx="455">
                  <c:v>1994.789</c:v>
                </c:pt>
                <c:pt idx="456">
                  <c:v>1994.874</c:v>
                </c:pt>
                <c:pt idx="457">
                  <c:v>1994.9559999999999</c:v>
                </c:pt>
                <c:pt idx="458">
                  <c:v>1995.0409999999999</c:v>
                </c:pt>
                <c:pt idx="459">
                  <c:v>1995.126</c:v>
                </c:pt>
                <c:pt idx="460">
                  <c:v>1995.203</c:v>
                </c:pt>
                <c:pt idx="461">
                  <c:v>1995.288</c:v>
                </c:pt>
                <c:pt idx="462">
                  <c:v>1995.37</c:v>
                </c:pt>
                <c:pt idx="463">
                  <c:v>1995.4549999999999</c:v>
                </c:pt>
                <c:pt idx="464">
                  <c:v>1995.537</c:v>
                </c:pt>
                <c:pt idx="465">
                  <c:v>1995.6220000000001</c:v>
                </c:pt>
                <c:pt idx="466">
                  <c:v>1995.7070000000001</c:v>
                </c:pt>
                <c:pt idx="467">
                  <c:v>1995.789</c:v>
                </c:pt>
                <c:pt idx="468">
                  <c:v>1995.874</c:v>
                </c:pt>
                <c:pt idx="469">
                  <c:v>1995.9559999999999</c:v>
                </c:pt>
                <c:pt idx="470">
                  <c:v>1996.0409999999999</c:v>
                </c:pt>
                <c:pt idx="471">
                  <c:v>1996.126</c:v>
                </c:pt>
                <c:pt idx="472">
                  <c:v>1996.2049999999999</c:v>
                </c:pt>
                <c:pt idx="473">
                  <c:v>1996.29</c:v>
                </c:pt>
                <c:pt idx="474">
                  <c:v>1996.3720000000001</c:v>
                </c:pt>
                <c:pt idx="475">
                  <c:v>1996.4559999999999</c:v>
                </c:pt>
                <c:pt idx="476">
                  <c:v>1996.538</c:v>
                </c:pt>
                <c:pt idx="477">
                  <c:v>1996.623</c:v>
                </c:pt>
                <c:pt idx="478">
                  <c:v>1996.7080000000001</c:v>
                </c:pt>
                <c:pt idx="479">
                  <c:v>1996.79</c:v>
                </c:pt>
                <c:pt idx="480">
                  <c:v>1996.874</c:v>
                </c:pt>
                <c:pt idx="481">
                  <c:v>1996.9559999999999</c:v>
                </c:pt>
                <c:pt idx="482">
                  <c:v>1997.0409999999999</c:v>
                </c:pt>
                <c:pt idx="483">
                  <c:v>1997.126</c:v>
                </c:pt>
                <c:pt idx="484">
                  <c:v>1997.203</c:v>
                </c:pt>
                <c:pt idx="485">
                  <c:v>1997.288</c:v>
                </c:pt>
                <c:pt idx="486">
                  <c:v>1997.37</c:v>
                </c:pt>
                <c:pt idx="487">
                  <c:v>1997.4549999999999</c:v>
                </c:pt>
                <c:pt idx="488">
                  <c:v>1997.537</c:v>
                </c:pt>
                <c:pt idx="489">
                  <c:v>1997.6220000000001</c:v>
                </c:pt>
                <c:pt idx="490">
                  <c:v>1997.7070000000001</c:v>
                </c:pt>
                <c:pt idx="491">
                  <c:v>1997.789</c:v>
                </c:pt>
                <c:pt idx="492">
                  <c:v>1997.874</c:v>
                </c:pt>
                <c:pt idx="493">
                  <c:v>1997.9559999999999</c:v>
                </c:pt>
                <c:pt idx="494">
                  <c:v>1998.0409999999999</c:v>
                </c:pt>
                <c:pt idx="495">
                  <c:v>1998.126</c:v>
                </c:pt>
                <c:pt idx="496">
                  <c:v>1998.203</c:v>
                </c:pt>
                <c:pt idx="497">
                  <c:v>1998.288</c:v>
                </c:pt>
                <c:pt idx="498">
                  <c:v>1998.37</c:v>
                </c:pt>
                <c:pt idx="499">
                  <c:v>1998.4549999999999</c:v>
                </c:pt>
                <c:pt idx="500">
                  <c:v>1998.537</c:v>
                </c:pt>
                <c:pt idx="501">
                  <c:v>1998.6220000000001</c:v>
                </c:pt>
                <c:pt idx="502">
                  <c:v>1998.7070000000001</c:v>
                </c:pt>
                <c:pt idx="503">
                  <c:v>1998.789</c:v>
                </c:pt>
                <c:pt idx="504">
                  <c:v>1998.874</c:v>
                </c:pt>
                <c:pt idx="505">
                  <c:v>1998.9559999999999</c:v>
                </c:pt>
                <c:pt idx="506">
                  <c:v>1999.0409999999999</c:v>
                </c:pt>
                <c:pt idx="507">
                  <c:v>1999.126</c:v>
                </c:pt>
                <c:pt idx="508">
                  <c:v>1999.203</c:v>
                </c:pt>
                <c:pt idx="509">
                  <c:v>1999.288</c:v>
                </c:pt>
                <c:pt idx="510">
                  <c:v>1999.37</c:v>
                </c:pt>
                <c:pt idx="511">
                  <c:v>1999.4549999999999</c:v>
                </c:pt>
                <c:pt idx="512">
                  <c:v>1999.537</c:v>
                </c:pt>
                <c:pt idx="513">
                  <c:v>1999.6220000000001</c:v>
                </c:pt>
                <c:pt idx="514">
                  <c:v>1999.7070000000001</c:v>
                </c:pt>
                <c:pt idx="515">
                  <c:v>1999.789</c:v>
                </c:pt>
                <c:pt idx="516">
                  <c:v>1999.874</c:v>
                </c:pt>
                <c:pt idx="517">
                  <c:v>1999.9559999999999</c:v>
                </c:pt>
                <c:pt idx="518">
                  <c:v>2000.0409999999999</c:v>
                </c:pt>
                <c:pt idx="519">
                  <c:v>2000.126</c:v>
                </c:pt>
                <c:pt idx="520">
                  <c:v>2000.2049999999999</c:v>
                </c:pt>
                <c:pt idx="521">
                  <c:v>2000.29</c:v>
                </c:pt>
                <c:pt idx="522">
                  <c:v>2000.3720000000001</c:v>
                </c:pt>
                <c:pt idx="523">
                  <c:v>2000.4559999999999</c:v>
                </c:pt>
                <c:pt idx="524">
                  <c:v>2000.538</c:v>
                </c:pt>
                <c:pt idx="525">
                  <c:v>2000.623</c:v>
                </c:pt>
                <c:pt idx="526">
                  <c:v>2000.7080000000001</c:v>
                </c:pt>
                <c:pt idx="527">
                  <c:v>2000.79</c:v>
                </c:pt>
                <c:pt idx="528">
                  <c:v>2000.874</c:v>
                </c:pt>
                <c:pt idx="529">
                  <c:v>2000.9559999999999</c:v>
                </c:pt>
                <c:pt idx="530">
                  <c:v>2001.0409999999999</c:v>
                </c:pt>
                <c:pt idx="531">
                  <c:v>2001.126</c:v>
                </c:pt>
                <c:pt idx="532">
                  <c:v>2001.203</c:v>
                </c:pt>
                <c:pt idx="533">
                  <c:v>2001.288</c:v>
                </c:pt>
                <c:pt idx="534">
                  <c:v>2001.37</c:v>
                </c:pt>
                <c:pt idx="535">
                  <c:v>2001.4549999999999</c:v>
                </c:pt>
                <c:pt idx="536">
                  <c:v>2001.537</c:v>
                </c:pt>
                <c:pt idx="537">
                  <c:v>2001.6220000000001</c:v>
                </c:pt>
                <c:pt idx="538">
                  <c:v>2001.7070000000001</c:v>
                </c:pt>
                <c:pt idx="539">
                  <c:v>2001.789</c:v>
                </c:pt>
                <c:pt idx="540">
                  <c:v>2001.874</c:v>
                </c:pt>
                <c:pt idx="541">
                  <c:v>2001.9559999999999</c:v>
                </c:pt>
                <c:pt idx="542">
                  <c:v>2002.0409999999999</c:v>
                </c:pt>
                <c:pt idx="543">
                  <c:v>2002.126</c:v>
                </c:pt>
                <c:pt idx="544">
                  <c:v>2002.203</c:v>
                </c:pt>
                <c:pt idx="545">
                  <c:v>2002.288</c:v>
                </c:pt>
                <c:pt idx="546">
                  <c:v>2002.37</c:v>
                </c:pt>
                <c:pt idx="547">
                  <c:v>2002.4549999999999</c:v>
                </c:pt>
                <c:pt idx="548">
                  <c:v>2002.537</c:v>
                </c:pt>
                <c:pt idx="549">
                  <c:v>2002.6220000000001</c:v>
                </c:pt>
                <c:pt idx="550">
                  <c:v>2002.7070000000001</c:v>
                </c:pt>
                <c:pt idx="551">
                  <c:v>2002.789</c:v>
                </c:pt>
                <c:pt idx="552">
                  <c:v>2002.874</c:v>
                </c:pt>
                <c:pt idx="553">
                  <c:v>2002.9559999999999</c:v>
                </c:pt>
                <c:pt idx="554">
                  <c:v>2003.0409999999999</c:v>
                </c:pt>
                <c:pt idx="555">
                  <c:v>2003.126</c:v>
                </c:pt>
                <c:pt idx="556">
                  <c:v>2003.203</c:v>
                </c:pt>
                <c:pt idx="557">
                  <c:v>2003.288</c:v>
                </c:pt>
                <c:pt idx="558">
                  <c:v>2003.37</c:v>
                </c:pt>
                <c:pt idx="559">
                  <c:v>2003.4549999999999</c:v>
                </c:pt>
                <c:pt idx="560">
                  <c:v>2003.537</c:v>
                </c:pt>
                <c:pt idx="561">
                  <c:v>2003.6220000000001</c:v>
                </c:pt>
                <c:pt idx="562">
                  <c:v>2003.7070000000001</c:v>
                </c:pt>
                <c:pt idx="563">
                  <c:v>2003.789</c:v>
                </c:pt>
                <c:pt idx="564">
                  <c:v>2003.874</c:v>
                </c:pt>
                <c:pt idx="565">
                  <c:v>2003.9559999999999</c:v>
                </c:pt>
                <c:pt idx="566">
                  <c:v>2004.0409999999999</c:v>
                </c:pt>
                <c:pt idx="567">
                  <c:v>2004.126</c:v>
                </c:pt>
                <c:pt idx="568">
                  <c:v>2004.2049999999999</c:v>
                </c:pt>
                <c:pt idx="569">
                  <c:v>2004.29</c:v>
                </c:pt>
                <c:pt idx="570">
                  <c:v>2004.3720000000001</c:v>
                </c:pt>
                <c:pt idx="571">
                  <c:v>2004.4559999999999</c:v>
                </c:pt>
                <c:pt idx="572">
                  <c:v>2004.538</c:v>
                </c:pt>
                <c:pt idx="573">
                  <c:v>2004.623</c:v>
                </c:pt>
                <c:pt idx="574">
                  <c:v>2004.7080000000001</c:v>
                </c:pt>
                <c:pt idx="575">
                  <c:v>2004.79</c:v>
                </c:pt>
                <c:pt idx="576">
                  <c:v>2004.874</c:v>
                </c:pt>
                <c:pt idx="577">
                  <c:v>2004.9559999999999</c:v>
                </c:pt>
                <c:pt idx="578">
                  <c:v>2005.0409999999999</c:v>
                </c:pt>
                <c:pt idx="579">
                  <c:v>2005.126</c:v>
                </c:pt>
                <c:pt idx="580">
                  <c:v>2005.203</c:v>
                </c:pt>
                <c:pt idx="581">
                  <c:v>2005.288</c:v>
                </c:pt>
                <c:pt idx="582">
                  <c:v>2005.37</c:v>
                </c:pt>
                <c:pt idx="583">
                  <c:v>2005.4549999999999</c:v>
                </c:pt>
                <c:pt idx="584">
                  <c:v>2005.537</c:v>
                </c:pt>
                <c:pt idx="585">
                  <c:v>2005.6220000000001</c:v>
                </c:pt>
                <c:pt idx="586">
                  <c:v>2005.7070000000001</c:v>
                </c:pt>
                <c:pt idx="587">
                  <c:v>2005.789</c:v>
                </c:pt>
                <c:pt idx="588">
                  <c:v>2005.874</c:v>
                </c:pt>
                <c:pt idx="589">
                  <c:v>2005.9559999999999</c:v>
                </c:pt>
                <c:pt idx="590">
                  <c:v>2006.0409999999999</c:v>
                </c:pt>
                <c:pt idx="591">
                  <c:v>2006.126</c:v>
                </c:pt>
                <c:pt idx="592">
                  <c:v>2006.203</c:v>
                </c:pt>
                <c:pt idx="593">
                  <c:v>2006.288</c:v>
                </c:pt>
                <c:pt idx="594">
                  <c:v>2006.37</c:v>
                </c:pt>
                <c:pt idx="595">
                  <c:v>2006.4549999999999</c:v>
                </c:pt>
                <c:pt idx="596">
                  <c:v>2006.537</c:v>
                </c:pt>
                <c:pt idx="597">
                  <c:v>2006.6220000000001</c:v>
                </c:pt>
                <c:pt idx="598">
                  <c:v>2006.7070000000001</c:v>
                </c:pt>
                <c:pt idx="599">
                  <c:v>2006.789</c:v>
                </c:pt>
                <c:pt idx="600">
                  <c:v>2006.874</c:v>
                </c:pt>
                <c:pt idx="601">
                  <c:v>2006.9559999999999</c:v>
                </c:pt>
                <c:pt idx="602">
                  <c:v>2007.0409999999999</c:v>
                </c:pt>
                <c:pt idx="603">
                  <c:v>2007.126</c:v>
                </c:pt>
                <c:pt idx="604">
                  <c:v>2007.203</c:v>
                </c:pt>
                <c:pt idx="605">
                  <c:v>2007.288</c:v>
                </c:pt>
                <c:pt idx="606">
                  <c:v>2007.37</c:v>
                </c:pt>
                <c:pt idx="607">
                  <c:v>2007.4549999999999</c:v>
                </c:pt>
                <c:pt idx="608">
                  <c:v>2007.537</c:v>
                </c:pt>
                <c:pt idx="609">
                  <c:v>2007.6220000000001</c:v>
                </c:pt>
                <c:pt idx="610">
                  <c:v>2007.7070000000001</c:v>
                </c:pt>
                <c:pt idx="611">
                  <c:v>2007.789</c:v>
                </c:pt>
                <c:pt idx="612">
                  <c:v>2007.874</c:v>
                </c:pt>
                <c:pt idx="613">
                  <c:v>2007.9559999999999</c:v>
                </c:pt>
                <c:pt idx="614">
                  <c:v>2008.0409999999999</c:v>
                </c:pt>
                <c:pt idx="615">
                  <c:v>2008.126</c:v>
                </c:pt>
                <c:pt idx="616">
                  <c:v>2008.2049999999999</c:v>
                </c:pt>
                <c:pt idx="617">
                  <c:v>2008.29</c:v>
                </c:pt>
                <c:pt idx="618">
                  <c:v>2008.3720000000001</c:v>
                </c:pt>
                <c:pt idx="619">
                  <c:v>2008.4559999999999</c:v>
                </c:pt>
                <c:pt idx="620">
                  <c:v>2008.538</c:v>
                </c:pt>
                <c:pt idx="621">
                  <c:v>2008.623</c:v>
                </c:pt>
                <c:pt idx="622">
                  <c:v>2008.7080000000001</c:v>
                </c:pt>
                <c:pt idx="623">
                  <c:v>2008.79</c:v>
                </c:pt>
                <c:pt idx="624">
                  <c:v>2008.874</c:v>
                </c:pt>
                <c:pt idx="625">
                  <c:v>2008.9559999999999</c:v>
                </c:pt>
                <c:pt idx="626">
                  <c:v>2009.0409999999999</c:v>
                </c:pt>
                <c:pt idx="627">
                  <c:v>2009.126</c:v>
                </c:pt>
                <c:pt idx="628">
                  <c:v>2009.203</c:v>
                </c:pt>
                <c:pt idx="629">
                  <c:v>2009.288</c:v>
                </c:pt>
                <c:pt idx="630">
                  <c:v>2009.37</c:v>
                </c:pt>
                <c:pt idx="631">
                  <c:v>2009.4549999999999</c:v>
                </c:pt>
                <c:pt idx="632">
                  <c:v>2009.537</c:v>
                </c:pt>
                <c:pt idx="633">
                  <c:v>2009.6220000000001</c:v>
                </c:pt>
                <c:pt idx="634">
                  <c:v>2009.7070000000001</c:v>
                </c:pt>
                <c:pt idx="635">
                  <c:v>2009.789</c:v>
                </c:pt>
                <c:pt idx="636">
                  <c:v>2009.874</c:v>
                </c:pt>
                <c:pt idx="637">
                  <c:v>2009.9559999999999</c:v>
                </c:pt>
                <c:pt idx="638">
                  <c:v>2010.0409999999999</c:v>
                </c:pt>
                <c:pt idx="639">
                  <c:v>2010.126</c:v>
                </c:pt>
                <c:pt idx="640">
                  <c:v>2010.203</c:v>
                </c:pt>
                <c:pt idx="641">
                  <c:v>2010.288</c:v>
                </c:pt>
                <c:pt idx="642">
                  <c:v>2010.37</c:v>
                </c:pt>
                <c:pt idx="643">
                  <c:v>2010.4549999999999</c:v>
                </c:pt>
                <c:pt idx="644">
                  <c:v>2010.537</c:v>
                </c:pt>
                <c:pt idx="645">
                  <c:v>2010.6220000000001</c:v>
                </c:pt>
                <c:pt idx="646">
                  <c:v>2010.7070000000001</c:v>
                </c:pt>
                <c:pt idx="647">
                  <c:v>2010.789</c:v>
                </c:pt>
                <c:pt idx="648">
                  <c:v>2010.874</c:v>
                </c:pt>
                <c:pt idx="649">
                  <c:v>2010.9559999999999</c:v>
                </c:pt>
                <c:pt idx="650">
                  <c:v>2011.0409999999999</c:v>
                </c:pt>
                <c:pt idx="651">
                  <c:v>2011.126</c:v>
                </c:pt>
                <c:pt idx="652">
                  <c:v>2011.203</c:v>
                </c:pt>
                <c:pt idx="653">
                  <c:v>2011.288</c:v>
                </c:pt>
                <c:pt idx="654">
                  <c:v>2011.37</c:v>
                </c:pt>
                <c:pt idx="655">
                  <c:v>2011.4549999999999</c:v>
                </c:pt>
                <c:pt idx="656">
                  <c:v>2011.537</c:v>
                </c:pt>
                <c:pt idx="657">
                  <c:v>2011.6220000000001</c:v>
                </c:pt>
                <c:pt idx="658">
                  <c:v>2011.7070000000001</c:v>
                </c:pt>
                <c:pt idx="659">
                  <c:v>2011.789</c:v>
                </c:pt>
                <c:pt idx="660">
                  <c:v>2011.874</c:v>
                </c:pt>
                <c:pt idx="661">
                  <c:v>2011.9559999999999</c:v>
                </c:pt>
                <c:pt idx="662">
                  <c:v>2012.0409999999999</c:v>
                </c:pt>
                <c:pt idx="663">
                  <c:v>2012.126</c:v>
                </c:pt>
                <c:pt idx="664">
                  <c:v>2012.2049999999999</c:v>
                </c:pt>
                <c:pt idx="665">
                  <c:v>2012.29</c:v>
                </c:pt>
                <c:pt idx="666">
                  <c:v>2012.3720000000001</c:v>
                </c:pt>
                <c:pt idx="667">
                  <c:v>2012.4559999999999</c:v>
                </c:pt>
                <c:pt idx="668">
                  <c:v>2012.538</c:v>
                </c:pt>
                <c:pt idx="669">
                  <c:v>2012.623</c:v>
                </c:pt>
                <c:pt idx="670">
                  <c:v>2012.7080000000001</c:v>
                </c:pt>
                <c:pt idx="671">
                  <c:v>2012.79</c:v>
                </c:pt>
                <c:pt idx="672">
                  <c:v>2012.874</c:v>
                </c:pt>
                <c:pt idx="673">
                  <c:v>2012.9559999999999</c:v>
                </c:pt>
                <c:pt idx="674">
                  <c:v>2013.0409999999999</c:v>
                </c:pt>
                <c:pt idx="675">
                  <c:v>2013.126</c:v>
                </c:pt>
                <c:pt idx="676">
                  <c:v>2013.203</c:v>
                </c:pt>
                <c:pt idx="677">
                  <c:v>2013.288</c:v>
                </c:pt>
                <c:pt idx="678">
                  <c:v>2013.37</c:v>
                </c:pt>
                <c:pt idx="679">
                  <c:v>2013.4549999999999</c:v>
                </c:pt>
                <c:pt idx="680">
                  <c:v>2013.537</c:v>
                </c:pt>
                <c:pt idx="681">
                  <c:v>2013.6220000000001</c:v>
                </c:pt>
                <c:pt idx="682">
                  <c:v>2013.7070000000001</c:v>
                </c:pt>
                <c:pt idx="683">
                  <c:v>2013.789</c:v>
                </c:pt>
                <c:pt idx="684">
                  <c:v>2013.874</c:v>
                </c:pt>
                <c:pt idx="685">
                  <c:v>2013.9559999999999</c:v>
                </c:pt>
                <c:pt idx="686">
                  <c:v>2014.0409999999999</c:v>
                </c:pt>
                <c:pt idx="687">
                  <c:v>2014.126</c:v>
                </c:pt>
                <c:pt idx="688">
                  <c:v>2014.203</c:v>
                </c:pt>
                <c:pt idx="689">
                  <c:v>2014.288</c:v>
                </c:pt>
                <c:pt idx="690">
                  <c:v>2014.37</c:v>
                </c:pt>
                <c:pt idx="691">
                  <c:v>2014.4549999999999</c:v>
                </c:pt>
                <c:pt idx="692">
                  <c:v>2014.537</c:v>
                </c:pt>
                <c:pt idx="693">
                  <c:v>2014.6220000000001</c:v>
                </c:pt>
                <c:pt idx="694">
                  <c:v>2014.7070000000001</c:v>
                </c:pt>
                <c:pt idx="695">
                  <c:v>2014.789</c:v>
                </c:pt>
                <c:pt idx="696">
                  <c:v>2014.874</c:v>
                </c:pt>
                <c:pt idx="697">
                  <c:v>2014.9559999999999</c:v>
                </c:pt>
                <c:pt idx="698">
                  <c:v>2015.0409999999999</c:v>
                </c:pt>
                <c:pt idx="699">
                  <c:v>2015.126</c:v>
                </c:pt>
                <c:pt idx="700">
                  <c:v>2015.203</c:v>
                </c:pt>
                <c:pt idx="701">
                  <c:v>2015.288</c:v>
                </c:pt>
                <c:pt idx="702">
                  <c:v>2015.37</c:v>
                </c:pt>
                <c:pt idx="703">
                  <c:v>2015.4549999999999</c:v>
                </c:pt>
                <c:pt idx="704">
                  <c:v>2015.537</c:v>
                </c:pt>
                <c:pt idx="705">
                  <c:v>2015.6220000000001</c:v>
                </c:pt>
                <c:pt idx="706">
                  <c:v>2015.7070000000001</c:v>
                </c:pt>
                <c:pt idx="707">
                  <c:v>2015.789</c:v>
                </c:pt>
                <c:pt idx="708">
                  <c:v>2015.874</c:v>
                </c:pt>
                <c:pt idx="709">
                  <c:v>2015.9559999999999</c:v>
                </c:pt>
                <c:pt idx="710">
                  <c:v>2016.0409999999999</c:v>
                </c:pt>
                <c:pt idx="711">
                  <c:v>2016.126</c:v>
                </c:pt>
                <c:pt idx="712">
                  <c:v>2016.2049999999999</c:v>
                </c:pt>
                <c:pt idx="713">
                  <c:v>2016.29</c:v>
                </c:pt>
                <c:pt idx="714">
                  <c:v>2016.3720000000001</c:v>
                </c:pt>
                <c:pt idx="715">
                  <c:v>2016.4559999999999</c:v>
                </c:pt>
                <c:pt idx="716">
                  <c:v>2016.538</c:v>
                </c:pt>
                <c:pt idx="717">
                  <c:v>2016.623</c:v>
                </c:pt>
                <c:pt idx="718">
                  <c:v>2016.7080000000001</c:v>
                </c:pt>
                <c:pt idx="719">
                  <c:v>2016.79</c:v>
                </c:pt>
                <c:pt idx="720">
                  <c:v>2016.874</c:v>
                </c:pt>
                <c:pt idx="721">
                  <c:v>2016.9559999999999</c:v>
                </c:pt>
                <c:pt idx="722">
                  <c:v>2017.0409999999999</c:v>
                </c:pt>
                <c:pt idx="723">
                  <c:v>2017.126</c:v>
                </c:pt>
                <c:pt idx="724">
                  <c:v>2017.203</c:v>
                </c:pt>
                <c:pt idx="725">
                  <c:v>2017.288</c:v>
                </c:pt>
                <c:pt idx="726">
                  <c:v>2017.37</c:v>
                </c:pt>
                <c:pt idx="727">
                  <c:v>2017.4549999999999</c:v>
                </c:pt>
                <c:pt idx="728">
                  <c:v>2017.537</c:v>
                </c:pt>
                <c:pt idx="729">
                  <c:v>2017.6220000000001</c:v>
                </c:pt>
                <c:pt idx="730">
                  <c:v>2017.7070000000001</c:v>
                </c:pt>
                <c:pt idx="731">
                  <c:v>2017.789</c:v>
                </c:pt>
                <c:pt idx="732">
                  <c:v>2017.874</c:v>
                </c:pt>
                <c:pt idx="733">
                  <c:v>2017.9559999999999</c:v>
                </c:pt>
                <c:pt idx="734">
                  <c:v>2018.0409999999999</c:v>
                </c:pt>
                <c:pt idx="735">
                  <c:v>2018.126</c:v>
                </c:pt>
                <c:pt idx="736">
                  <c:v>2018.203</c:v>
                </c:pt>
                <c:pt idx="737">
                  <c:v>2018.288</c:v>
                </c:pt>
                <c:pt idx="738">
                  <c:v>2018.37</c:v>
                </c:pt>
                <c:pt idx="739">
                  <c:v>2018.4549999999999</c:v>
                </c:pt>
                <c:pt idx="740">
                  <c:v>2018.537</c:v>
                </c:pt>
                <c:pt idx="741">
                  <c:v>2018.6220000000001</c:v>
                </c:pt>
                <c:pt idx="742">
                  <c:v>2018.7070000000001</c:v>
                </c:pt>
                <c:pt idx="743">
                  <c:v>2018.789</c:v>
                </c:pt>
                <c:pt idx="744">
                  <c:v>2018.874</c:v>
                </c:pt>
                <c:pt idx="745">
                  <c:v>2018.9559999999999</c:v>
                </c:pt>
                <c:pt idx="746">
                  <c:v>2019.0409999999999</c:v>
                </c:pt>
                <c:pt idx="747">
                  <c:v>2019.126</c:v>
                </c:pt>
                <c:pt idx="748">
                  <c:v>2019.203</c:v>
                </c:pt>
                <c:pt idx="749">
                  <c:v>2019.288</c:v>
                </c:pt>
                <c:pt idx="750">
                  <c:v>2019.37</c:v>
                </c:pt>
                <c:pt idx="751">
                  <c:v>2019.4549999999999</c:v>
                </c:pt>
                <c:pt idx="752">
                  <c:v>2019.537</c:v>
                </c:pt>
                <c:pt idx="753">
                  <c:v>2019.6220000000001</c:v>
                </c:pt>
                <c:pt idx="754">
                  <c:v>2019.7070000000001</c:v>
                </c:pt>
                <c:pt idx="755">
                  <c:v>2019.789</c:v>
                </c:pt>
                <c:pt idx="756">
                  <c:v>2019.874</c:v>
                </c:pt>
                <c:pt idx="757">
                  <c:v>2019.9559999999999</c:v>
                </c:pt>
                <c:pt idx="758">
                  <c:v>2020.0409999999999</c:v>
                </c:pt>
                <c:pt idx="759">
                  <c:v>2020.126</c:v>
                </c:pt>
                <c:pt idx="760">
                  <c:v>2020.2049999999999</c:v>
                </c:pt>
                <c:pt idx="761">
                  <c:v>2020.29</c:v>
                </c:pt>
                <c:pt idx="762">
                  <c:v>2020.3720000000001</c:v>
                </c:pt>
                <c:pt idx="763">
                  <c:v>2020.4559999999999</c:v>
                </c:pt>
                <c:pt idx="764">
                  <c:v>2020.538</c:v>
                </c:pt>
                <c:pt idx="765">
                  <c:v>2020.623</c:v>
                </c:pt>
                <c:pt idx="766">
                  <c:v>2020.7080000000001</c:v>
                </c:pt>
                <c:pt idx="767">
                  <c:v>2020.79</c:v>
                </c:pt>
              </c:numCache>
            </c:numRef>
          </c:xVal>
          <c:yVal>
            <c:numRef>
              <c:f>monthly_summary!$W$8:$W$777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8">
                  <c:v>-1.5100000000000002E-2</c:v>
                </c:pt>
                <c:pt idx="29">
                  <c:v>-9.5000000000000084E-3</c:v>
                </c:pt>
                <c:pt idx="30">
                  <c:v>2.0000000000000573E-4</c:v>
                </c:pt>
                <c:pt idx="31">
                  <c:v>1.2499999999999983E-2</c:v>
                </c:pt>
                <c:pt idx="32">
                  <c:v>2.7000000000000024E-2</c:v>
                </c:pt>
                <c:pt idx="33">
                  <c:v>4.1000000000000009E-2</c:v>
                </c:pt>
                <c:pt idx="34">
                  <c:v>5.0199999999999995E-2</c:v>
                </c:pt>
                <c:pt idx="35">
                  <c:v>5.1200000000000023E-2</c:v>
                </c:pt>
                <c:pt idx="36">
                  <c:v>4.6100000000000002E-2</c:v>
                </c:pt>
                <c:pt idx="37">
                  <c:v>3.7699999999999984E-2</c:v>
                </c:pt>
                <c:pt idx="38">
                  <c:v>2.5900000000000006E-2</c:v>
                </c:pt>
                <c:pt idx="39">
                  <c:v>1.1300000000000004E-2</c:v>
                </c:pt>
                <c:pt idx="40">
                  <c:v>-4.599999999999993E-3</c:v>
                </c:pt>
                <c:pt idx="41">
                  <c:v>-1.8999999999999989E-2</c:v>
                </c:pt>
                <c:pt idx="42">
                  <c:v>-2.8900000000000009E-2</c:v>
                </c:pt>
                <c:pt idx="43">
                  <c:v>-3.3099999999999991E-2</c:v>
                </c:pt>
                <c:pt idx="44">
                  <c:v>-3.1300000000000008E-2</c:v>
                </c:pt>
                <c:pt idx="45">
                  <c:v>-2.47E-2</c:v>
                </c:pt>
                <c:pt idx="46">
                  <c:v>-1.3999999999999999E-2</c:v>
                </c:pt>
                <c:pt idx="47">
                  <c:v>-2.1999999999999936E-3</c:v>
                </c:pt>
                <c:pt idx="48">
                  <c:v>7.9000000000000042E-3</c:v>
                </c:pt>
                <c:pt idx="49">
                  <c:v>1.6499999999999987E-2</c:v>
                </c:pt>
                <c:pt idx="50">
                  <c:v>2.3300000000000015E-2</c:v>
                </c:pt>
                <c:pt idx="51">
                  <c:v>3.0199999999999991E-2</c:v>
                </c:pt>
                <c:pt idx="52">
                  <c:v>3.7799999999999986E-2</c:v>
                </c:pt>
                <c:pt idx="53">
                  <c:v>4.5899999999999996E-2</c:v>
                </c:pt>
                <c:pt idx="54">
                  <c:v>5.4199999999999998E-2</c:v>
                </c:pt>
                <c:pt idx="55">
                  <c:v>6.2799999999999995E-2</c:v>
                </c:pt>
                <c:pt idx="56">
                  <c:v>7.1199999999999986E-2</c:v>
                </c:pt>
                <c:pt idx="57">
                  <c:v>7.85E-2</c:v>
                </c:pt>
                <c:pt idx="58">
                  <c:v>8.2599999999999993E-2</c:v>
                </c:pt>
                <c:pt idx="59">
                  <c:v>8.2000000000000017E-2</c:v>
                </c:pt>
                <c:pt idx="60">
                  <c:v>7.6899999999999982E-2</c:v>
                </c:pt>
                <c:pt idx="61">
                  <c:v>6.7900000000000002E-2</c:v>
                </c:pt>
                <c:pt idx="62">
                  <c:v>5.5900000000000005E-2</c:v>
                </c:pt>
                <c:pt idx="63">
                  <c:v>4.2200000000000001E-2</c:v>
                </c:pt>
                <c:pt idx="64">
                  <c:v>2.9799999999999993E-2</c:v>
                </c:pt>
                <c:pt idx="65">
                  <c:v>1.89E-2</c:v>
                </c:pt>
                <c:pt idx="66">
                  <c:v>9.5999999999999974E-3</c:v>
                </c:pt>
                <c:pt idx="67">
                  <c:v>2.2999999999999965E-3</c:v>
                </c:pt>
                <c:pt idx="68">
                  <c:v>-4.1999999999999954E-3</c:v>
                </c:pt>
                <c:pt idx="69">
                  <c:v>-9.7000000000000003E-3</c:v>
                </c:pt>
                <c:pt idx="70">
                  <c:v>-1.5700000000000006E-2</c:v>
                </c:pt>
                <c:pt idx="71">
                  <c:v>-2.2900000000000004E-2</c:v>
                </c:pt>
                <c:pt idx="72">
                  <c:v>-3.040000000000001E-2</c:v>
                </c:pt>
                <c:pt idx="73">
                  <c:v>-3.6000000000000004E-2</c:v>
                </c:pt>
                <c:pt idx="74">
                  <c:v>-3.6900000000000016E-2</c:v>
                </c:pt>
                <c:pt idx="75">
                  <c:v>-3.3299999999999996E-2</c:v>
                </c:pt>
                <c:pt idx="76">
                  <c:v>-2.5599999999999998E-2</c:v>
                </c:pt>
                <c:pt idx="77">
                  <c:v>-1.55E-2</c:v>
                </c:pt>
                <c:pt idx="78">
                  <c:v>-3.8000000000000117E-3</c:v>
                </c:pt>
                <c:pt idx="79">
                  <c:v>1.0099999999999998E-2</c:v>
                </c:pt>
                <c:pt idx="80">
                  <c:v>2.5000000000000008E-2</c:v>
                </c:pt>
                <c:pt idx="81">
                  <c:v>3.7000000000000005E-2</c:v>
                </c:pt>
                <c:pt idx="82">
                  <c:v>4.41E-2</c:v>
                </c:pt>
                <c:pt idx="83">
                  <c:v>4.5800000000000007E-2</c:v>
                </c:pt>
                <c:pt idx="84">
                  <c:v>4.2300000000000004E-2</c:v>
                </c:pt>
                <c:pt idx="85">
                  <c:v>3.5400000000000001E-2</c:v>
                </c:pt>
                <c:pt idx="86">
                  <c:v>2.76E-2</c:v>
                </c:pt>
                <c:pt idx="87">
                  <c:v>2.0099999999999993E-2</c:v>
                </c:pt>
                <c:pt idx="88">
                  <c:v>1.26E-2</c:v>
                </c:pt>
                <c:pt idx="89">
                  <c:v>3.9000000000000007E-3</c:v>
                </c:pt>
                <c:pt idx="90">
                  <c:v>-7.3000000000000009E-3</c:v>
                </c:pt>
                <c:pt idx="91">
                  <c:v>-1.8000000000000002E-2</c:v>
                </c:pt>
                <c:pt idx="92">
                  <c:v>-2.6799999999999997E-2</c:v>
                </c:pt>
                <c:pt idx="93">
                  <c:v>-3.3600000000000005E-2</c:v>
                </c:pt>
                <c:pt idx="94">
                  <c:v>-3.8700000000000005E-2</c:v>
                </c:pt>
                <c:pt idx="95">
                  <c:v>-4.2400000000000007E-2</c:v>
                </c:pt>
                <c:pt idx="96">
                  <c:v>-4.4900000000000009E-2</c:v>
                </c:pt>
                <c:pt idx="97">
                  <c:v>-4.6600000000000003E-2</c:v>
                </c:pt>
                <c:pt idx="98">
                  <c:v>-4.6399999999999997E-2</c:v>
                </c:pt>
                <c:pt idx="99">
                  <c:v>-4.4599999999999987E-2</c:v>
                </c:pt>
                <c:pt idx="100">
                  <c:v>-4.1999999999999996E-2</c:v>
                </c:pt>
                <c:pt idx="101">
                  <c:v>-3.8300000000000001E-2</c:v>
                </c:pt>
                <c:pt idx="102">
                  <c:v>-3.3400000000000013E-2</c:v>
                </c:pt>
                <c:pt idx="103">
                  <c:v>-2.579999999999999E-2</c:v>
                </c:pt>
                <c:pt idx="104">
                  <c:v>-1.6599999999999976E-2</c:v>
                </c:pt>
                <c:pt idx="105">
                  <c:v>-7.3999999999999899E-3</c:v>
                </c:pt>
                <c:pt idx="106">
                  <c:v>-9.000000000000119E-4</c:v>
                </c:pt>
                <c:pt idx="107">
                  <c:v>2.1999999999999797E-3</c:v>
                </c:pt>
                <c:pt idx="108">
                  <c:v>3.8999999999999868E-3</c:v>
                </c:pt>
                <c:pt idx="109">
                  <c:v>6.0999999999999943E-3</c:v>
                </c:pt>
                <c:pt idx="110">
                  <c:v>9.000000000000008E-3</c:v>
                </c:pt>
                <c:pt idx="111">
                  <c:v>1.1599999999999999E-2</c:v>
                </c:pt>
                <c:pt idx="112">
                  <c:v>1.3900000000000023E-2</c:v>
                </c:pt>
                <c:pt idx="113">
                  <c:v>1.5499999999999986E-2</c:v>
                </c:pt>
                <c:pt idx="114">
                  <c:v>1.7000000000000015E-2</c:v>
                </c:pt>
                <c:pt idx="115">
                  <c:v>1.949999999999999E-2</c:v>
                </c:pt>
                <c:pt idx="116">
                  <c:v>2.3800000000000016E-2</c:v>
                </c:pt>
                <c:pt idx="117">
                  <c:v>2.6399999999999979E-2</c:v>
                </c:pt>
                <c:pt idx="118">
                  <c:v>2.7100000000000013E-2</c:v>
                </c:pt>
                <c:pt idx="119">
                  <c:v>2.7199999999999988E-2</c:v>
                </c:pt>
                <c:pt idx="120">
                  <c:v>2.7499999999999997E-2</c:v>
                </c:pt>
                <c:pt idx="121">
                  <c:v>2.7500000000000011E-2</c:v>
                </c:pt>
                <c:pt idx="122">
                  <c:v>2.76E-2</c:v>
                </c:pt>
                <c:pt idx="123">
                  <c:v>2.9300000000000007E-2</c:v>
                </c:pt>
                <c:pt idx="124">
                  <c:v>3.0800000000000008E-2</c:v>
                </c:pt>
                <c:pt idx="125">
                  <c:v>3.1E-2</c:v>
                </c:pt>
                <c:pt idx="126">
                  <c:v>3.2500000000000001E-2</c:v>
                </c:pt>
                <c:pt idx="127">
                  <c:v>3.6900000000000002E-2</c:v>
                </c:pt>
                <c:pt idx="128">
                  <c:v>4.2699999999999988E-2</c:v>
                </c:pt>
                <c:pt idx="129">
                  <c:v>4.7500000000000001E-2</c:v>
                </c:pt>
                <c:pt idx="130">
                  <c:v>5.0300000000000011E-2</c:v>
                </c:pt>
                <c:pt idx="131">
                  <c:v>5.04E-2</c:v>
                </c:pt>
                <c:pt idx="132">
                  <c:v>5.04E-2</c:v>
                </c:pt>
                <c:pt idx="133">
                  <c:v>5.2000000000000005E-2</c:v>
                </c:pt>
                <c:pt idx="134">
                  <c:v>5.3699999999999998E-2</c:v>
                </c:pt>
                <c:pt idx="135">
                  <c:v>5.3599999999999981E-2</c:v>
                </c:pt>
                <c:pt idx="136">
                  <c:v>5.3699999999999998E-2</c:v>
                </c:pt>
                <c:pt idx="137">
                  <c:v>5.5400000000000005E-2</c:v>
                </c:pt>
                <c:pt idx="138">
                  <c:v>5.7900000000000007E-2</c:v>
                </c:pt>
                <c:pt idx="139">
                  <c:v>6.2099999999999989E-2</c:v>
                </c:pt>
                <c:pt idx="140">
                  <c:v>6.7900000000000016E-2</c:v>
                </c:pt>
                <c:pt idx="141">
                  <c:v>7.4399999999999994E-2</c:v>
                </c:pt>
                <c:pt idx="142">
                  <c:v>8.0399999999999999E-2</c:v>
                </c:pt>
                <c:pt idx="143">
                  <c:v>8.4700000000000025E-2</c:v>
                </c:pt>
                <c:pt idx="144">
                  <c:v>8.5200000000000026E-2</c:v>
                </c:pt>
                <c:pt idx="145">
                  <c:v>8.1100000000000033E-2</c:v>
                </c:pt>
                <c:pt idx="146">
                  <c:v>7.3299999999999976E-2</c:v>
                </c:pt>
                <c:pt idx="147">
                  <c:v>6.3800000000000023E-2</c:v>
                </c:pt>
                <c:pt idx="148">
                  <c:v>5.4399999999999976E-2</c:v>
                </c:pt>
                <c:pt idx="149">
                  <c:v>4.41E-2</c:v>
                </c:pt>
                <c:pt idx="150">
                  <c:v>3.3100000000000018E-2</c:v>
                </c:pt>
                <c:pt idx="151">
                  <c:v>2.2199999999999998E-2</c:v>
                </c:pt>
                <c:pt idx="152">
                  <c:v>1.1300000000000004E-2</c:v>
                </c:pt>
                <c:pt idx="153">
                  <c:v>3.0000000000002247E-4</c:v>
                </c:pt>
                <c:pt idx="154">
                  <c:v>-1.0499999999999982E-2</c:v>
                </c:pt>
                <c:pt idx="155">
                  <c:v>-2.0400000000000001E-2</c:v>
                </c:pt>
                <c:pt idx="156">
                  <c:v>-2.8899999999999981E-2</c:v>
                </c:pt>
                <c:pt idx="157">
                  <c:v>-3.4599999999999992E-2</c:v>
                </c:pt>
                <c:pt idx="158">
                  <c:v>-3.7600000000000022E-2</c:v>
                </c:pt>
                <c:pt idx="159">
                  <c:v>-3.9900000000000019E-2</c:v>
                </c:pt>
                <c:pt idx="160">
                  <c:v>-4.250000000000001E-2</c:v>
                </c:pt>
                <c:pt idx="161">
                  <c:v>-4.5700000000000018E-2</c:v>
                </c:pt>
                <c:pt idx="162">
                  <c:v>-4.8299999999999982E-2</c:v>
                </c:pt>
                <c:pt idx="163">
                  <c:v>-4.8700000000000021E-2</c:v>
                </c:pt>
                <c:pt idx="164">
                  <c:v>-4.6100000000000002E-2</c:v>
                </c:pt>
                <c:pt idx="165">
                  <c:v>-4.2699999999999988E-2</c:v>
                </c:pt>
                <c:pt idx="166">
                  <c:v>-3.9900000000000005E-2</c:v>
                </c:pt>
                <c:pt idx="167">
                  <c:v>-3.6500000000000005E-2</c:v>
                </c:pt>
                <c:pt idx="168">
                  <c:v>-3.1900000000000012E-2</c:v>
                </c:pt>
                <c:pt idx="169">
                  <c:v>-2.5700000000000001E-2</c:v>
                </c:pt>
                <c:pt idx="170">
                  <c:v>-1.7499999999999988E-2</c:v>
                </c:pt>
                <c:pt idx="171">
                  <c:v>-8.7000000000000133E-3</c:v>
                </c:pt>
                <c:pt idx="172">
                  <c:v>1.9999999999999185E-4</c:v>
                </c:pt>
                <c:pt idx="173">
                  <c:v>8.8000000000000023E-3</c:v>
                </c:pt>
                <c:pt idx="174">
                  <c:v>1.4699999999999991E-2</c:v>
                </c:pt>
                <c:pt idx="175">
                  <c:v>1.8400000000000014E-2</c:v>
                </c:pt>
                <c:pt idx="176">
                  <c:v>2.2099999999999995E-2</c:v>
                </c:pt>
                <c:pt idx="177">
                  <c:v>2.629999999999999E-2</c:v>
                </c:pt>
                <c:pt idx="178">
                  <c:v>3.1400000000000011E-2</c:v>
                </c:pt>
                <c:pt idx="179">
                  <c:v>3.6199999999999982E-2</c:v>
                </c:pt>
                <c:pt idx="180">
                  <c:v>4.0300000000000002E-2</c:v>
                </c:pt>
                <c:pt idx="181">
                  <c:v>4.3999999999999984E-2</c:v>
                </c:pt>
                <c:pt idx="182">
                  <c:v>4.8899999999999999E-2</c:v>
                </c:pt>
                <c:pt idx="183">
                  <c:v>5.5400000000000005E-2</c:v>
                </c:pt>
                <c:pt idx="184">
                  <c:v>6.2599999999999989E-2</c:v>
                </c:pt>
                <c:pt idx="185">
                  <c:v>7.0199999999999985E-2</c:v>
                </c:pt>
                <c:pt idx="186">
                  <c:v>8.0399999999999971E-2</c:v>
                </c:pt>
                <c:pt idx="187">
                  <c:v>9.3700000000000006E-2</c:v>
                </c:pt>
                <c:pt idx="188">
                  <c:v>0.10829999999999998</c:v>
                </c:pt>
                <c:pt idx="189">
                  <c:v>0.12200000000000003</c:v>
                </c:pt>
                <c:pt idx="190">
                  <c:v>0.1321</c:v>
                </c:pt>
                <c:pt idx="191">
                  <c:v>0.13789999999999997</c:v>
                </c:pt>
                <c:pt idx="192">
                  <c:v>0.13639999999999997</c:v>
                </c:pt>
                <c:pt idx="193">
                  <c:v>0.12529999999999997</c:v>
                </c:pt>
                <c:pt idx="194">
                  <c:v>0.10630000000000001</c:v>
                </c:pt>
                <c:pt idx="195">
                  <c:v>8.2600000000000007E-2</c:v>
                </c:pt>
                <c:pt idx="196">
                  <c:v>5.5900000000000005E-2</c:v>
                </c:pt>
                <c:pt idx="197">
                  <c:v>2.899999999999997E-2</c:v>
                </c:pt>
                <c:pt idx="198">
                  <c:v>3.0999999999999917E-3</c:v>
                </c:pt>
                <c:pt idx="199">
                  <c:v>-2.1000000000000019E-2</c:v>
                </c:pt>
                <c:pt idx="200">
                  <c:v>-3.8600000000000023E-2</c:v>
                </c:pt>
                <c:pt idx="201">
                  <c:v>-4.8499999999999988E-2</c:v>
                </c:pt>
                <c:pt idx="202">
                  <c:v>-5.1800000000000013E-2</c:v>
                </c:pt>
                <c:pt idx="203">
                  <c:v>-5.0799999999999984E-2</c:v>
                </c:pt>
                <c:pt idx="204">
                  <c:v>-4.8500000000000001E-2</c:v>
                </c:pt>
                <c:pt idx="205">
                  <c:v>-4.5499999999999999E-2</c:v>
                </c:pt>
                <c:pt idx="206">
                  <c:v>-4.1200000000000001E-2</c:v>
                </c:pt>
                <c:pt idx="207">
                  <c:v>-3.5900000000000001E-2</c:v>
                </c:pt>
                <c:pt idx="208">
                  <c:v>-3.1E-2</c:v>
                </c:pt>
                <c:pt idx="209">
                  <c:v>-2.7200000000000002E-2</c:v>
                </c:pt>
                <c:pt idx="210">
                  <c:v>-2.2100000000000009E-2</c:v>
                </c:pt>
                <c:pt idx="211">
                  <c:v>-1.5399999999999997E-2</c:v>
                </c:pt>
                <c:pt idx="212">
                  <c:v>-8.7999999999999884E-3</c:v>
                </c:pt>
                <c:pt idx="213">
                  <c:v>-3.7000000000000088E-3</c:v>
                </c:pt>
                <c:pt idx="214">
                  <c:v>-2.4000000000000132E-3</c:v>
                </c:pt>
                <c:pt idx="215">
                  <c:v>-6.2000000000000111E-3</c:v>
                </c:pt>
                <c:pt idx="216">
                  <c:v>-1.3800000000000007E-2</c:v>
                </c:pt>
                <c:pt idx="217">
                  <c:v>-2.3700000000000027E-2</c:v>
                </c:pt>
                <c:pt idx="218">
                  <c:v>-3.2199999999999979E-2</c:v>
                </c:pt>
                <c:pt idx="219">
                  <c:v>-3.570000000000001E-2</c:v>
                </c:pt>
                <c:pt idx="220">
                  <c:v>-3.4500000000000003E-2</c:v>
                </c:pt>
                <c:pt idx="221">
                  <c:v>-3.0099999999999988E-2</c:v>
                </c:pt>
                <c:pt idx="222">
                  <c:v>-2.3500000000000021E-2</c:v>
                </c:pt>
                <c:pt idx="223">
                  <c:v>-1.4999999999999986E-2</c:v>
                </c:pt>
                <c:pt idx="224">
                  <c:v>-5.3999999999999881E-3</c:v>
                </c:pt>
                <c:pt idx="225">
                  <c:v>2.6999999999999802E-3</c:v>
                </c:pt>
                <c:pt idx="226">
                  <c:v>5.7000000000000106E-3</c:v>
                </c:pt>
                <c:pt idx="227">
                  <c:v>2.2000000000000075E-3</c:v>
                </c:pt>
                <c:pt idx="228">
                  <c:v>-6.1999999999999833E-3</c:v>
                </c:pt>
                <c:pt idx="229">
                  <c:v>-1.620000000000002E-2</c:v>
                </c:pt>
                <c:pt idx="230">
                  <c:v>-2.5700000000000001E-2</c:v>
                </c:pt>
                <c:pt idx="231">
                  <c:v>-3.2799999999999996E-2</c:v>
                </c:pt>
                <c:pt idx="232">
                  <c:v>-3.5500000000000004E-2</c:v>
                </c:pt>
                <c:pt idx="233">
                  <c:v>-3.4000000000000002E-2</c:v>
                </c:pt>
                <c:pt idx="234">
                  <c:v>-2.7299999999999991E-2</c:v>
                </c:pt>
                <c:pt idx="235">
                  <c:v>-1.6100000000000003E-2</c:v>
                </c:pt>
                <c:pt idx="236">
                  <c:v>-3.0000000000000027E-3</c:v>
                </c:pt>
                <c:pt idx="237">
                  <c:v>1.1399999999999993E-2</c:v>
                </c:pt>
                <c:pt idx="238">
                  <c:v>2.5599999999999984E-2</c:v>
                </c:pt>
                <c:pt idx="239">
                  <c:v>3.6800000000000027E-2</c:v>
                </c:pt>
                <c:pt idx="240">
                  <c:v>4.519999999999999E-2</c:v>
                </c:pt>
                <c:pt idx="241">
                  <c:v>5.2900000000000003E-2</c:v>
                </c:pt>
                <c:pt idx="242">
                  <c:v>5.9499999999999997E-2</c:v>
                </c:pt>
                <c:pt idx="243">
                  <c:v>6.4900000000000013E-2</c:v>
                </c:pt>
                <c:pt idx="244">
                  <c:v>6.8500000000000005E-2</c:v>
                </c:pt>
                <c:pt idx="245">
                  <c:v>6.8500000000000005E-2</c:v>
                </c:pt>
                <c:pt idx="246">
                  <c:v>6.409999999999999E-2</c:v>
                </c:pt>
                <c:pt idx="247">
                  <c:v>5.6999999999999995E-2</c:v>
                </c:pt>
                <c:pt idx="248">
                  <c:v>4.830000000000001E-2</c:v>
                </c:pt>
                <c:pt idx="249">
                  <c:v>3.6500000000000032E-2</c:v>
                </c:pt>
                <c:pt idx="250">
                  <c:v>2.1199999999999997E-2</c:v>
                </c:pt>
                <c:pt idx="251">
                  <c:v>4.2999999999999705E-3</c:v>
                </c:pt>
                <c:pt idx="252">
                  <c:v>-1.0699999999999987E-2</c:v>
                </c:pt>
                <c:pt idx="253">
                  <c:v>-2.0500000000000018E-2</c:v>
                </c:pt>
                <c:pt idx="254">
                  <c:v>-2.52E-2</c:v>
                </c:pt>
                <c:pt idx="255">
                  <c:v>-2.5600000000000012E-2</c:v>
                </c:pt>
                <c:pt idx="256">
                  <c:v>-2.1999999999999964E-2</c:v>
                </c:pt>
                <c:pt idx="257">
                  <c:v>-1.6800000000000009E-2</c:v>
                </c:pt>
                <c:pt idx="258">
                  <c:v>-1.0199999999999987E-2</c:v>
                </c:pt>
                <c:pt idx="259">
                  <c:v>-2.1000000000000185E-3</c:v>
                </c:pt>
                <c:pt idx="260">
                  <c:v>5.6999999999999829E-3</c:v>
                </c:pt>
                <c:pt idx="261">
                  <c:v>1.1899999999999994E-2</c:v>
                </c:pt>
                <c:pt idx="262">
                  <c:v>1.5199999999999991E-2</c:v>
                </c:pt>
                <c:pt idx="263">
                  <c:v>1.3900000000000023E-2</c:v>
                </c:pt>
                <c:pt idx="264">
                  <c:v>8.900000000000019E-3</c:v>
                </c:pt>
                <c:pt idx="265">
                  <c:v>4.1999999999999815E-3</c:v>
                </c:pt>
                <c:pt idx="266">
                  <c:v>0</c:v>
                </c:pt>
                <c:pt idx="267">
                  <c:v>-3.5999999999999921E-3</c:v>
                </c:pt>
                <c:pt idx="268">
                  <c:v>-6.4999999999999503E-3</c:v>
                </c:pt>
                <c:pt idx="269">
                  <c:v>-9.099999999999997E-3</c:v>
                </c:pt>
                <c:pt idx="270">
                  <c:v>-1.1599999999999999E-2</c:v>
                </c:pt>
                <c:pt idx="271">
                  <c:v>-1.3600000000000001E-2</c:v>
                </c:pt>
                <c:pt idx="272">
                  <c:v>-1.5400000000000025E-2</c:v>
                </c:pt>
                <c:pt idx="273">
                  <c:v>-1.7699999999999994E-2</c:v>
                </c:pt>
                <c:pt idx="274">
                  <c:v>-2.0600000000000007E-2</c:v>
                </c:pt>
                <c:pt idx="275">
                  <c:v>-2.3199999999999998E-2</c:v>
                </c:pt>
                <c:pt idx="276">
                  <c:v>-2.5500000000000023E-2</c:v>
                </c:pt>
                <c:pt idx="277">
                  <c:v>-2.7800000000000047E-2</c:v>
                </c:pt>
                <c:pt idx="278">
                  <c:v>-2.8600000000000014E-2</c:v>
                </c:pt>
                <c:pt idx="279">
                  <c:v>-2.679999999999999E-2</c:v>
                </c:pt>
                <c:pt idx="280">
                  <c:v>-2.2799999999999987E-2</c:v>
                </c:pt>
                <c:pt idx="281">
                  <c:v>-1.7699999999999994E-2</c:v>
                </c:pt>
                <c:pt idx="282">
                  <c:v>-1.3100000000000001E-2</c:v>
                </c:pt>
                <c:pt idx="283">
                  <c:v>-9.000000000000008E-3</c:v>
                </c:pt>
                <c:pt idx="284">
                  <c:v>-7.2000000000000397E-3</c:v>
                </c:pt>
                <c:pt idx="285">
                  <c:v>-7.8000000000000291E-3</c:v>
                </c:pt>
                <c:pt idx="286">
                  <c:v>-1.040000000000002E-2</c:v>
                </c:pt>
                <c:pt idx="287">
                  <c:v>-1.3500000000000012E-2</c:v>
                </c:pt>
                <c:pt idx="288">
                  <c:v>-1.5100000000000002E-2</c:v>
                </c:pt>
                <c:pt idx="289">
                  <c:v>-1.4100000000000001E-2</c:v>
                </c:pt>
                <c:pt idx="290">
                  <c:v>-1.0199999999999987E-2</c:v>
                </c:pt>
                <c:pt idx="291">
                  <c:v>-3.4000000000000141E-3</c:v>
                </c:pt>
                <c:pt idx="292">
                  <c:v>5.5999999999999939E-3</c:v>
                </c:pt>
                <c:pt idx="293">
                  <c:v>1.3800000000000007E-2</c:v>
                </c:pt>
                <c:pt idx="294">
                  <c:v>1.9799999999999984E-2</c:v>
                </c:pt>
                <c:pt idx="295">
                  <c:v>2.4900000000000005E-2</c:v>
                </c:pt>
                <c:pt idx="296">
                  <c:v>2.8200000000000003E-2</c:v>
                </c:pt>
                <c:pt idx="297">
                  <c:v>2.8599999999999987E-2</c:v>
                </c:pt>
                <c:pt idx="298">
                  <c:v>2.5899999999999979E-2</c:v>
                </c:pt>
                <c:pt idx="299">
                  <c:v>2.0100000000000007E-2</c:v>
                </c:pt>
                <c:pt idx="300">
                  <c:v>1.21E-2</c:v>
                </c:pt>
                <c:pt idx="301">
                  <c:v>2.2000000000000075E-3</c:v>
                </c:pt>
                <c:pt idx="302">
                  <c:v>-6.8000000000000005E-3</c:v>
                </c:pt>
                <c:pt idx="303">
                  <c:v>-1.3999999999999985E-2</c:v>
                </c:pt>
                <c:pt idx="304">
                  <c:v>-2.109999999999998E-2</c:v>
                </c:pt>
                <c:pt idx="305">
                  <c:v>-2.8499999999999998E-2</c:v>
                </c:pt>
                <c:pt idx="306">
                  <c:v>-3.5699999999999982E-2</c:v>
                </c:pt>
                <c:pt idx="307">
                  <c:v>-4.1200000000000014E-2</c:v>
                </c:pt>
                <c:pt idx="308">
                  <c:v>-4.250000000000001E-2</c:v>
                </c:pt>
                <c:pt idx="309">
                  <c:v>-4.0099999999999997E-2</c:v>
                </c:pt>
                <c:pt idx="310">
                  <c:v>-3.5899999999999987E-2</c:v>
                </c:pt>
                <c:pt idx="311">
                  <c:v>-3.0599999999999961E-2</c:v>
                </c:pt>
                <c:pt idx="312">
                  <c:v>-2.4400000000000033E-2</c:v>
                </c:pt>
                <c:pt idx="313">
                  <c:v>-1.7300000000000038E-2</c:v>
                </c:pt>
                <c:pt idx="314">
                  <c:v>-1.0199999999999987E-2</c:v>
                </c:pt>
                <c:pt idx="315">
                  <c:v>-3.0000000000000027E-3</c:v>
                </c:pt>
                <c:pt idx="316">
                  <c:v>4.1999999999999815E-3</c:v>
                </c:pt>
                <c:pt idx="317">
                  <c:v>1.1199999999999988E-2</c:v>
                </c:pt>
                <c:pt idx="318">
                  <c:v>1.7600000000000005E-2</c:v>
                </c:pt>
                <c:pt idx="319">
                  <c:v>2.4299999999999988E-2</c:v>
                </c:pt>
                <c:pt idx="320">
                  <c:v>3.0700000000000005E-2</c:v>
                </c:pt>
                <c:pt idx="321">
                  <c:v>3.4199999999999953E-2</c:v>
                </c:pt>
                <c:pt idx="322">
                  <c:v>3.4499999999999975E-2</c:v>
                </c:pt>
                <c:pt idx="323">
                  <c:v>3.4700000000000009E-2</c:v>
                </c:pt>
                <c:pt idx="324">
                  <c:v>3.6399999999999988E-2</c:v>
                </c:pt>
                <c:pt idx="325">
                  <c:v>3.839999999999999E-2</c:v>
                </c:pt>
                <c:pt idx="326">
                  <c:v>4.0199999999999986E-2</c:v>
                </c:pt>
                <c:pt idx="327">
                  <c:v>4.4499999999999984E-2</c:v>
                </c:pt>
                <c:pt idx="328">
                  <c:v>5.1800000000000013E-2</c:v>
                </c:pt>
                <c:pt idx="329">
                  <c:v>6.0599999999999987E-2</c:v>
                </c:pt>
                <c:pt idx="330">
                  <c:v>6.9700000000000012E-2</c:v>
                </c:pt>
                <c:pt idx="331">
                  <c:v>7.669999999999999E-2</c:v>
                </c:pt>
                <c:pt idx="332">
                  <c:v>8.030000000000001E-2</c:v>
                </c:pt>
                <c:pt idx="333">
                  <c:v>7.9599999999999976E-2</c:v>
                </c:pt>
                <c:pt idx="334">
                  <c:v>7.2899999999999993E-2</c:v>
                </c:pt>
                <c:pt idx="335">
                  <c:v>6.1900000000000011E-2</c:v>
                </c:pt>
                <c:pt idx="336">
                  <c:v>4.9799999999999983E-2</c:v>
                </c:pt>
                <c:pt idx="337">
                  <c:v>3.7299999999999972E-2</c:v>
                </c:pt>
                <c:pt idx="338">
                  <c:v>2.2999999999999993E-2</c:v>
                </c:pt>
                <c:pt idx="339">
                  <c:v>6.5999999999999948E-3</c:v>
                </c:pt>
                <c:pt idx="340">
                  <c:v>-9.7000000000000142E-3</c:v>
                </c:pt>
                <c:pt idx="341">
                  <c:v>-2.3699999999999999E-2</c:v>
                </c:pt>
                <c:pt idx="342">
                  <c:v>-3.5899999999999987E-2</c:v>
                </c:pt>
                <c:pt idx="343">
                  <c:v>-4.7599999999999976E-2</c:v>
                </c:pt>
                <c:pt idx="344">
                  <c:v>-5.8699999999999974E-2</c:v>
                </c:pt>
                <c:pt idx="345">
                  <c:v>-6.6500000000000004E-2</c:v>
                </c:pt>
                <c:pt idx="346">
                  <c:v>-6.9699999999999984E-2</c:v>
                </c:pt>
                <c:pt idx="347">
                  <c:v>-6.7500000000000004E-2</c:v>
                </c:pt>
                <c:pt idx="348">
                  <c:v>-5.9400000000000036E-2</c:v>
                </c:pt>
                <c:pt idx="349">
                  <c:v>-4.739999999999997E-2</c:v>
                </c:pt>
                <c:pt idx="350">
                  <c:v>-3.3600000000000019E-2</c:v>
                </c:pt>
                <c:pt idx="351">
                  <c:v>-1.89E-2</c:v>
                </c:pt>
                <c:pt idx="352">
                  <c:v>-3.8999999999999868E-3</c:v>
                </c:pt>
                <c:pt idx="353">
                  <c:v>9.3000000000000027E-3</c:v>
                </c:pt>
                <c:pt idx="354">
                  <c:v>1.9199999999999967E-2</c:v>
                </c:pt>
                <c:pt idx="355">
                  <c:v>2.4999999999999994E-2</c:v>
                </c:pt>
                <c:pt idx="356">
                  <c:v>2.770000000000003E-2</c:v>
                </c:pt>
                <c:pt idx="357">
                  <c:v>2.9000000000000026E-2</c:v>
                </c:pt>
                <c:pt idx="358">
                  <c:v>2.9299999999999993E-2</c:v>
                </c:pt>
                <c:pt idx="359">
                  <c:v>2.8500000000000025E-2</c:v>
                </c:pt>
                <c:pt idx="360">
                  <c:v>2.6200000000000001E-2</c:v>
                </c:pt>
                <c:pt idx="361">
                  <c:v>2.2900000000000031E-2</c:v>
                </c:pt>
                <c:pt idx="362">
                  <c:v>2.0299999999999985E-2</c:v>
                </c:pt>
                <c:pt idx="363">
                  <c:v>2.0399999999999974E-2</c:v>
                </c:pt>
                <c:pt idx="364">
                  <c:v>2.360000000000001E-2</c:v>
                </c:pt>
                <c:pt idx="365">
                  <c:v>3.0200000000000005E-2</c:v>
                </c:pt>
                <c:pt idx="366">
                  <c:v>3.9000000000000035E-2</c:v>
                </c:pt>
                <c:pt idx="367">
                  <c:v>4.880000000000001E-2</c:v>
                </c:pt>
                <c:pt idx="368">
                  <c:v>5.8600000000000041E-2</c:v>
                </c:pt>
                <c:pt idx="369">
                  <c:v>6.9000000000000006E-2</c:v>
                </c:pt>
                <c:pt idx="370">
                  <c:v>8.0399999999999971E-2</c:v>
                </c:pt>
                <c:pt idx="371">
                  <c:v>9.0299999999999991E-2</c:v>
                </c:pt>
                <c:pt idx="372">
                  <c:v>9.7299999999999998E-2</c:v>
                </c:pt>
                <c:pt idx="373">
                  <c:v>0.10249999999999998</c:v>
                </c:pt>
                <c:pt idx="374">
                  <c:v>0.10489999999999999</c:v>
                </c:pt>
                <c:pt idx="375">
                  <c:v>0.10239999999999999</c:v>
                </c:pt>
                <c:pt idx="376">
                  <c:v>9.6399999999999986E-2</c:v>
                </c:pt>
                <c:pt idx="377">
                  <c:v>8.8400000000000034E-2</c:v>
                </c:pt>
                <c:pt idx="378">
                  <c:v>7.7600000000000002E-2</c:v>
                </c:pt>
                <c:pt idx="379">
                  <c:v>6.4500000000000002E-2</c:v>
                </c:pt>
                <c:pt idx="380">
                  <c:v>4.9399999999999999E-2</c:v>
                </c:pt>
                <c:pt idx="381">
                  <c:v>3.3100000000000018E-2</c:v>
                </c:pt>
                <c:pt idx="382">
                  <c:v>1.6900000000000026E-2</c:v>
                </c:pt>
                <c:pt idx="383">
                  <c:v>1.0000000000000009E-3</c:v>
                </c:pt>
                <c:pt idx="384">
                  <c:v>-1.319999999999999E-2</c:v>
                </c:pt>
                <c:pt idx="385">
                  <c:v>-2.3800000000000016E-2</c:v>
                </c:pt>
                <c:pt idx="386">
                  <c:v>-2.789999999999998E-2</c:v>
                </c:pt>
                <c:pt idx="387">
                  <c:v>-2.4900000000000005E-2</c:v>
                </c:pt>
                <c:pt idx="388">
                  <c:v>-1.949999999999999E-2</c:v>
                </c:pt>
                <c:pt idx="389">
                  <c:v>-1.4100000000000001E-2</c:v>
                </c:pt>
                <c:pt idx="390">
                  <c:v>-8.6999999999999855E-3</c:v>
                </c:pt>
                <c:pt idx="391">
                  <c:v>-4.400000000000015E-3</c:v>
                </c:pt>
                <c:pt idx="392">
                  <c:v>-1.799999999999996E-3</c:v>
                </c:pt>
                <c:pt idx="393">
                  <c:v>-1.799999999999996E-3</c:v>
                </c:pt>
                <c:pt idx="394">
                  <c:v>-3.7999999999999978E-3</c:v>
                </c:pt>
                <c:pt idx="395">
                  <c:v>-6.8000000000000005E-3</c:v>
                </c:pt>
                <c:pt idx="396">
                  <c:v>-1.0499999999999982E-2</c:v>
                </c:pt>
                <c:pt idx="397">
                  <c:v>-1.5399999999999997E-2</c:v>
                </c:pt>
                <c:pt idx="398">
                  <c:v>-2.1299999999999986E-2</c:v>
                </c:pt>
                <c:pt idx="399">
                  <c:v>-2.5700000000000001E-2</c:v>
                </c:pt>
                <c:pt idx="400">
                  <c:v>-2.6499999999999996E-2</c:v>
                </c:pt>
                <c:pt idx="401">
                  <c:v>-2.0799999999999985E-2</c:v>
                </c:pt>
                <c:pt idx="402">
                  <c:v>-1.1099999999999999E-2</c:v>
                </c:pt>
                <c:pt idx="403">
                  <c:v>-1.0000000000000009E-3</c:v>
                </c:pt>
                <c:pt idx="404">
                  <c:v>8.0999999999999961E-3</c:v>
                </c:pt>
                <c:pt idx="405">
                  <c:v>1.4500000000000013E-2</c:v>
                </c:pt>
                <c:pt idx="406">
                  <c:v>1.7699999999999994E-2</c:v>
                </c:pt>
                <c:pt idx="407">
                  <c:v>1.9700000000000051E-2</c:v>
                </c:pt>
                <c:pt idx="408">
                  <c:v>2.0100000000000007E-2</c:v>
                </c:pt>
                <c:pt idx="409">
                  <c:v>1.84E-2</c:v>
                </c:pt>
                <c:pt idx="410">
                  <c:v>1.4600000000000002E-2</c:v>
                </c:pt>
                <c:pt idx="411">
                  <c:v>9.3999999999999917E-3</c:v>
                </c:pt>
                <c:pt idx="412">
                  <c:v>3.1999999999999806E-3</c:v>
                </c:pt>
                <c:pt idx="413">
                  <c:v>-4.8999999999999877E-3</c:v>
                </c:pt>
                <c:pt idx="414">
                  <c:v>-1.2700000000000017E-2</c:v>
                </c:pt>
                <c:pt idx="415">
                  <c:v>-1.9900000000000001E-2</c:v>
                </c:pt>
                <c:pt idx="416">
                  <c:v>-2.7700000000000002E-2</c:v>
                </c:pt>
                <c:pt idx="417">
                  <c:v>-3.5400000000000015E-2</c:v>
                </c:pt>
                <c:pt idx="418">
                  <c:v>-4.3099999999999999E-2</c:v>
                </c:pt>
                <c:pt idx="419">
                  <c:v>-5.0499999999999989E-2</c:v>
                </c:pt>
                <c:pt idx="420">
                  <c:v>-5.8100000000000013E-2</c:v>
                </c:pt>
                <c:pt idx="421">
                  <c:v>-6.5899999999999986E-2</c:v>
                </c:pt>
                <c:pt idx="422">
                  <c:v>-7.3700000000000015E-2</c:v>
                </c:pt>
                <c:pt idx="423">
                  <c:v>-7.9399999999999998E-2</c:v>
                </c:pt>
                <c:pt idx="424">
                  <c:v>-8.1100000000000005E-2</c:v>
                </c:pt>
                <c:pt idx="425">
                  <c:v>-8.0799999999999997E-2</c:v>
                </c:pt>
                <c:pt idx="426">
                  <c:v>-7.9699999999999993E-2</c:v>
                </c:pt>
                <c:pt idx="427">
                  <c:v>-8.0100000000000005E-2</c:v>
                </c:pt>
                <c:pt idx="428">
                  <c:v>-8.2100000000000006E-2</c:v>
                </c:pt>
                <c:pt idx="429">
                  <c:v>-8.3299999999999999E-2</c:v>
                </c:pt>
                <c:pt idx="430">
                  <c:v>-8.1900000000000014E-2</c:v>
                </c:pt>
                <c:pt idx="431">
                  <c:v>-7.6600000000000001E-2</c:v>
                </c:pt>
                <c:pt idx="432">
                  <c:v>-6.7100000000000007E-2</c:v>
                </c:pt>
                <c:pt idx="433">
                  <c:v>-5.2599999999999994E-2</c:v>
                </c:pt>
                <c:pt idx="434">
                  <c:v>-3.3399999999999999E-2</c:v>
                </c:pt>
                <c:pt idx="435">
                  <c:v>-1.1399999999999993E-2</c:v>
                </c:pt>
                <c:pt idx="436">
                  <c:v>1.2699999999999989E-2</c:v>
                </c:pt>
                <c:pt idx="437">
                  <c:v>3.5799999999999998E-2</c:v>
                </c:pt>
                <c:pt idx="438">
                  <c:v>5.4800000000000015E-2</c:v>
                </c:pt>
                <c:pt idx="439">
                  <c:v>6.9400000000000017E-2</c:v>
                </c:pt>
                <c:pt idx="440">
                  <c:v>7.8600000000000003E-2</c:v>
                </c:pt>
                <c:pt idx="441">
                  <c:v>8.2900000000000001E-2</c:v>
                </c:pt>
                <c:pt idx="442">
                  <c:v>8.4000000000000019E-2</c:v>
                </c:pt>
                <c:pt idx="443">
                  <c:v>8.3200000000000024E-2</c:v>
                </c:pt>
                <c:pt idx="444">
                  <c:v>8.1200000000000022E-2</c:v>
                </c:pt>
                <c:pt idx="445">
                  <c:v>7.8400000000000025E-2</c:v>
                </c:pt>
                <c:pt idx="446">
                  <c:v>7.5499999999999984E-2</c:v>
                </c:pt>
                <c:pt idx="447">
                  <c:v>7.1700000000000041E-2</c:v>
                </c:pt>
                <c:pt idx="448">
                  <c:v>6.7699999999999982E-2</c:v>
                </c:pt>
                <c:pt idx="449">
                  <c:v>6.2900000000000011E-2</c:v>
                </c:pt>
                <c:pt idx="450">
                  <c:v>5.6599999999999984E-2</c:v>
                </c:pt>
                <c:pt idx="451">
                  <c:v>5.0100000000000033E-2</c:v>
                </c:pt>
                <c:pt idx="452">
                  <c:v>4.3100000000000027E-2</c:v>
                </c:pt>
                <c:pt idx="453">
                  <c:v>3.6999999999999977E-2</c:v>
                </c:pt>
                <c:pt idx="454">
                  <c:v>3.2899999999999985E-2</c:v>
                </c:pt>
                <c:pt idx="455">
                  <c:v>3.1499999999999972E-2</c:v>
                </c:pt>
                <c:pt idx="456">
                  <c:v>3.1999999999999973E-2</c:v>
                </c:pt>
                <c:pt idx="457">
                  <c:v>3.3600000000000019E-2</c:v>
                </c:pt>
                <c:pt idx="458">
                  <c:v>3.6500000000000032E-2</c:v>
                </c:pt>
                <c:pt idx="459">
                  <c:v>3.9100000000000024E-2</c:v>
                </c:pt>
                <c:pt idx="460">
                  <c:v>3.9200000000000013E-2</c:v>
                </c:pt>
                <c:pt idx="461">
                  <c:v>3.6399999999999988E-2</c:v>
                </c:pt>
                <c:pt idx="462">
                  <c:v>3.1500000000000028E-2</c:v>
                </c:pt>
                <c:pt idx="463">
                  <c:v>2.6100000000000012E-2</c:v>
                </c:pt>
                <c:pt idx="464">
                  <c:v>2.1100000000000008E-2</c:v>
                </c:pt>
                <c:pt idx="465">
                  <c:v>1.6599999999999948E-2</c:v>
                </c:pt>
                <c:pt idx="466">
                  <c:v>1.3000000000000012E-2</c:v>
                </c:pt>
                <c:pt idx="467">
                  <c:v>1.1199999999999988E-2</c:v>
                </c:pt>
                <c:pt idx="468">
                  <c:v>1.040000000000002E-2</c:v>
                </c:pt>
                <c:pt idx="469">
                  <c:v>1.0199999999999987E-2</c:v>
                </c:pt>
                <c:pt idx="470">
                  <c:v>9.5999999999999974E-3</c:v>
                </c:pt>
                <c:pt idx="471">
                  <c:v>8.0999999999999961E-3</c:v>
                </c:pt>
                <c:pt idx="472">
                  <c:v>6.1999999999999833E-3</c:v>
                </c:pt>
                <c:pt idx="473">
                  <c:v>5.3000000000000269E-3</c:v>
                </c:pt>
                <c:pt idx="474">
                  <c:v>3.2000000000000084E-3</c:v>
                </c:pt>
                <c:pt idx="475">
                  <c:v>-2.9999999999999472E-4</c:v>
                </c:pt>
                <c:pt idx="476">
                  <c:v>-3.2999999999999974E-3</c:v>
                </c:pt>
                <c:pt idx="477">
                  <c:v>-7.6999999999999846E-3</c:v>
                </c:pt>
                <c:pt idx="478">
                  <c:v>-1.3100000000000001E-2</c:v>
                </c:pt>
                <c:pt idx="479">
                  <c:v>-1.7100000000000004E-2</c:v>
                </c:pt>
                <c:pt idx="480">
                  <c:v>-1.8100000000000005E-2</c:v>
                </c:pt>
                <c:pt idx="481">
                  <c:v>-1.5200000000000019E-2</c:v>
                </c:pt>
                <c:pt idx="482">
                  <c:v>-8.8999999999999913E-3</c:v>
                </c:pt>
                <c:pt idx="483">
                  <c:v>1.0000000000001674E-4</c:v>
                </c:pt>
                <c:pt idx="484">
                  <c:v>1.0099999999999998E-2</c:v>
                </c:pt>
                <c:pt idx="485">
                  <c:v>1.9299999999999984E-2</c:v>
                </c:pt>
                <c:pt idx="486">
                  <c:v>2.8399999999999981E-2</c:v>
                </c:pt>
                <c:pt idx="487">
                  <c:v>3.7900000000000045E-2</c:v>
                </c:pt>
                <c:pt idx="488">
                  <c:v>4.720000000000002E-2</c:v>
                </c:pt>
                <c:pt idx="489">
                  <c:v>5.4499999999999993E-2</c:v>
                </c:pt>
                <c:pt idx="490">
                  <c:v>5.9399999999999953E-2</c:v>
                </c:pt>
                <c:pt idx="491">
                  <c:v>6.2199999999999978E-2</c:v>
                </c:pt>
                <c:pt idx="492">
                  <c:v>6.25E-2</c:v>
                </c:pt>
                <c:pt idx="493">
                  <c:v>6.0999999999999943E-2</c:v>
                </c:pt>
                <c:pt idx="494">
                  <c:v>5.8300000000000018E-2</c:v>
                </c:pt>
                <c:pt idx="495">
                  <c:v>5.3700000000000025E-2</c:v>
                </c:pt>
                <c:pt idx="496">
                  <c:v>4.7999999999999987E-2</c:v>
                </c:pt>
                <c:pt idx="497">
                  <c:v>4.0999999999999925E-2</c:v>
                </c:pt>
                <c:pt idx="498">
                  <c:v>3.0700000000000005E-2</c:v>
                </c:pt>
                <c:pt idx="499">
                  <c:v>1.8199999999999994E-2</c:v>
                </c:pt>
                <c:pt idx="500">
                  <c:v>7.0999999999999952E-3</c:v>
                </c:pt>
                <c:pt idx="501">
                  <c:v>-3.5999999999999921E-3</c:v>
                </c:pt>
                <c:pt idx="502">
                  <c:v>-1.5399999999999969E-2</c:v>
                </c:pt>
                <c:pt idx="503">
                  <c:v>-2.5999999999999968E-2</c:v>
                </c:pt>
                <c:pt idx="504">
                  <c:v>-3.5299999999999998E-2</c:v>
                </c:pt>
                <c:pt idx="505">
                  <c:v>-4.4300000000000006E-2</c:v>
                </c:pt>
                <c:pt idx="506">
                  <c:v>-5.4300000000000015E-2</c:v>
                </c:pt>
                <c:pt idx="507">
                  <c:v>-6.6000000000000003E-2</c:v>
                </c:pt>
                <c:pt idx="508">
                  <c:v>-7.7200000000000019E-2</c:v>
                </c:pt>
                <c:pt idx="509">
                  <c:v>-8.8900000000000007E-2</c:v>
                </c:pt>
                <c:pt idx="510">
                  <c:v>-9.9800000000000028E-2</c:v>
                </c:pt>
                <c:pt idx="511">
                  <c:v>-0.10720000000000002</c:v>
                </c:pt>
                <c:pt idx="512">
                  <c:v>-0.10980000000000001</c:v>
                </c:pt>
                <c:pt idx="513">
                  <c:v>-0.10659999999999997</c:v>
                </c:pt>
                <c:pt idx="514">
                  <c:v>-9.7499999999999976E-2</c:v>
                </c:pt>
                <c:pt idx="515">
                  <c:v>-8.2699999999999996E-2</c:v>
                </c:pt>
                <c:pt idx="516">
                  <c:v>-6.3799999999999996E-2</c:v>
                </c:pt>
                <c:pt idx="517">
                  <c:v>-4.3399999999999994E-2</c:v>
                </c:pt>
                <c:pt idx="518">
                  <c:v>-2.1000000000000019E-2</c:v>
                </c:pt>
                <c:pt idx="519">
                  <c:v>3.4000000000000141E-3</c:v>
                </c:pt>
                <c:pt idx="520">
                  <c:v>2.5999999999999995E-2</c:v>
                </c:pt>
                <c:pt idx="521">
                  <c:v>4.5399999999999968E-2</c:v>
                </c:pt>
                <c:pt idx="522">
                  <c:v>6.1599999999999988E-2</c:v>
                </c:pt>
                <c:pt idx="523">
                  <c:v>7.3899999999999966E-2</c:v>
                </c:pt>
                <c:pt idx="524">
                  <c:v>8.3100000000000007E-2</c:v>
                </c:pt>
                <c:pt idx="525">
                  <c:v>8.6999999999999994E-2</c:v>
                </c:pt>
                <c:pt idx="526">
                  <c:v>8.3600000000000008E-2</c:v>
                </c:pt>
                <c:pt idx="527">
                  <c:v>7.5900000000000023E-2</c:v>
                </c:pt>
                <c:pt idx="528">
                  <c:v>6.6299999999999998E-2</c:v>
                </c:pt>
                <c:pt idx="529">
                  <c:v>5.510000000000001E-2</c:v>
                </c:pt>
                <c:pt idx="530">
                  <c:v>4.250000000000001E-2</c:v>
                </c:pt>
                <c:pt idx="531">
                  <c:v>2.679999999999999E-2</c:v>
                </c:pt>
                <c:pt idx="532">
                  <c:v>8.0999999999999961E-3</c:v>
                </c:pt>
                <c:pt idx="533">
                  <c:v>-1.1800000000000033E-2</c:v>
                </c:pt>
                <c:pt idx="534">
                  <c:v>-3.1299999999999994E-2</c:v>
                </c:pt>
                <c:pt idx="535">
                  <c:v>-4.6499999999999986E-2</c:v>
                </c:pt>
                <c:pt idx="536">
                  <c:v>-5.8300000000000018E-2</c:v>
                </c:pt>
                <c:pt idx="537">
                  <c:v>-6.6000000000000003E-2</c:v>
                </c:pt>
                <c:pt idx="538">
                  <c:v>-6.8900000000000017E-2</c:v>
                </c:pt>
                <c:pt idx="539">
                  <c:v>-6.8099999999999994E-2</c:v>
                </c:pt>
                <c:pt idx="540">
                  <c:v>-6.2799999999999967E-2</c:v>
                </c:pt>
                <c:pt idx="541">
                  <c:v>-5.3900000000000003E-2</c:v>
                </c:pt>
                <c:pt idx="542">
                  <c:v>-4.2499999999999982E-2</c:v>
                </c:pt>
                <c:pt idx="543">
                  <c:v>-2.8299999999999992E-2</c:v>
                </c:pt>
                <c:pt idx="544">
                  <c:v>-1.4100000000000001E-2</c:v>
                </c:pt>
                <c:pt idx="545">
                  <c:v>-2.6999999999999802E-3</c:v>
                </c:pt>
                <c:pt idx="546">
                  <c:v>8.5000000000000075E-3</c:v>
                </c:pt>
                <c:pt idx="547">
                  <c:v>2.0699999999999996E-2</c:v>
                </c:pt>
                <c:pt idx="548">
                  <c:v>3.2600000000000018E-2</c:v>
                </c:pt>
                <c:pt idx="549">
                  <c:v>4.3999999999999984E-2</c:v>
                </c:pt>
                <c:pt idx="550">
                  <c:v>5.5400000000000005E-2</c:v>
                </c:pt>
                <c:pt idx="551">
                  <c:v>6.6799999999999971E-2</c:v>
                </c:pt>
                <c:pt idx="552">
                  <c:v>7.8100000000000003E-2</c:v>
                </c:pt>
                <c:pt idx="553">
                  <c:v>8.7000000000000022E-2</c:v>
                </c:pt>
                <c:pt idx="554">
                  <c:v>9.1299999999999992E-2</c:v>
                </c:pt>
                <c:pt idx="555">
                  <c:v>8.8600000000000012E-2</c:v>
                </c:pt>
                <c:pt idx="556">
                  <c:v>8.1800000000000039E-2</c:v>
                </c:pt>
                <c:pt idx="557">
                  <c:v>7.46E-2</c:v>
                </c:pt>
                <c:pt idx="558">
                  <c:v>6.6499999999999948E-2</c:v>
                </c:pt>
                <c:pt idx="559">
                  <c:v>5.6099999999999983E-2</c:v>
                </c:pt>
                <c:pt idx="560">
                  <c:v>4.3300000000000005E-2</c:v>
                </c:pt>
                <c:pt idx="561">
                  <c:v>2.7900000000000036E-2</c:v>
                </c:pt>
                <c:pt idx="562">
                  <c:v>1.2700000000000045E-2</c:v>
                </c:pt>
                <c:pt idx="563">
                  <c:v>-1.6999999999999793E-3</c:v>
                </c:pt>
                <c:pt idx="564">
                  <c:v>-1.4100000000000001E-2</c:v>
                </c:pt>
                <c:pt idx="565">
                  <c:v>-2.3699999999999999E-2</c:v>
                </c:pt>
                <c:pt idx="566">
                  <c:v>-3.1599999999999961E-2</c:v>
                </c:pt>
                <c:pt idx="567">
                  <c:v>-3.7899999999999989E-2</c:v>
                </c:pt>
                <c:pt idx="568">
                  <c:v>-4.1399999999999992E-2</c:v>
                </c:pt>
                <c:pt idx="569">
                  <c:v>-4.1600000000000026E-2</c:v>
                </c:pt>
                <c:pt idx="570">
                  <c:v>-3.8499999999999979E-2</c:v>
                </c:pt>
                <c:pt idx="571">
                  <c:v>-3.0399999999999983E-2</c:v>
                </c:pt>
                <c:pt idx="572">
                  <c:v>-1.8200000000000049E-2</c:v>
                </c:pt>
                <c:pt idx="573">
                  <c:v>-4.599999999999993E-3</c:v>
                </c:pt>
                <c:pt idx="574">
                  <c:v>8.0000000000000071E-3</c:v>
                </c:pt>
                <c:pt idx="575">
                  <c:v>2.0299999999999985E-2</c:v>
                </c:pt>
                <c:pt idx="576">
                  <c:v>3.2000000000000028E-2</c:v>
                </c:pt>
                <c:pt idx="577">
                  <c:v>4.2300000000000004E-2</c:v>
                </c:pt>
                <c:pt idx="578">
                  <c:v>5.1000000000000045E-2</c:v>
                </c:pt>
                <c:pt idx="579">
                  <c:v>5.6999999999999995E-2</c:v>
                </c:pt>
                <c:pt idx="580">
                  <c:v>6.0999999999999999E-2</c:v>
                </c:pt>
                <c:pt idx="581">
                  <c:v>6.4900000000000013E-2</c:v>
                </c:pt>
                <c:pt idx="582">
                  <c:v>6.5699999999999981E-2</c:v>
                </c:pt>
                <c:pt idx="583">
                  <c:v>6.1100000000000043E-2</c:v>
                </c:pt>
                <c:pt idx="584">
                  <c:v>5.419999999999997E-2</c:v>
                </c:pt>
                <c:pt idx="585">
                  <c:v>4.9099999999999977E-2</c:v>
                </c:pt>
                <c:pt idx="586">
                  <c:v>4.7500000000000042E-2</c:v>
                </c:pt>
                <c:pt idx="587">
                  <c:v>4.8700000000000021E-2</c:v>
                </c:pt>
                <c:pt idx="588">
                  <c:v>5.0499999999999989E-2</c:v>
                </c:pt>
                <c:pt idx="589">
                  <c:v>5.1900000000000002E-2</c:v>
                </c:pt>
                <c:pt idx="590">
                  <c:v>5.1400000000000001E-2</c:v>
                </c:pt>
                <c:pt idx="591">
                  <c:v>4.8600000000000032E-2</c:v>
                </c:pt>
                <c:pt idx="592">
                  <c:v>4.3800000000000006E-2</c:v>
                </c:pt>
                <c:pt idx="593">
                  <c:v>3.7699999999999956E-2</c:v>
                </c:pt>
                <c:pt idx="594">
                  <c:v>2.9399999999999982E-2</c:v>
                </c:pt>
                <c:pt idx="595">
                  <c:v>2.0299999999999985E-2</c:v>
                </c:pt>
                <c:pt idx="596">
                  <c:v>1.040000000000002E-2</c:v>
                </c:pt>
                <c:pt idx="597">
                  <c:v>-5.0000000000000044E-4</c:v>
                </c:pt>
                <c:pt idx="598">
                  <c:v>-1.0900000000000021E-2</c:v>
                </c:pt>
                <c:pt idx="599">
                  <c:v>-1.8899999999999972E-2</c:v>
                </c:pt>
                <c:pt idx="600">
                  <c:v>-2.3799999999999988E-2</c:v>
                </c:pt>
                <c:pt idx="601">
                  <c:v>-2.7000000000000024E-2</c:v>
                </c:pt>
                <c:pt idx="602">
                  <c:v>-2.8500000000000025E-2</c:v>
                </c:pt>
                <c:pt idx="603">
                  <c:v>-3.1200000000000006E-2</c:v>
                </c:pt>
                <c:pt idx="604">
                  <c:v>-3.9200000000000013E-2</c:v>
                </c:pt>
                <c:pt idx="605">
                  <c:v>-4.8899999999999999E-2</c:v>
                </c:pt>
                <c:pt idx="606">
                  <c:v>-5.6100000000000039E-2</c:v>
                </c:pt>
                <c:pt idx="607">
                  <c:v>-6.1100000000000043E-2</c:v>
                </c:pt>
                <c:pt idx="608">
                  <c:v>-6.3099999999999989E-2</c:v>
                </c:pt>
                <c:pt idx="609">
                  <c:v>-5.9099999999999986E-2</c:v>
                </c:pt>
                <c:pt idx="610">
                  <c:v>-4.8199999999999965E-2</c:v>
                </c:pt>
                <c:pt idx="611">
                  <c:v>-3.4700000000000009E-2</c:v>
                </c:pt>
                <c:pt idx="612">
                  <c:v>-2.2600000000000009E-2</c:v>
                </c:pt>
                <c:pt idx="613">
                  <c:v>-1.21E-2</c:v>
                </c:pt>
                <c:pt idx="614">
                  <c:v>-2.0999999999999908E-3</c:v>
                </c:pt>
                <c:pt idx="615">
                  <c:v>8.0000000000000071E-3</c:v>
                </c:pt>
                <c:pt idx="616">
                  <c:v>1.7299999999999982E-2</c:v>
                </c:pt>
                <c:pt idx="617">
                  <c:v>2.5299999999999989E-2</c:v>
                </c:pt>
                <c:pt idx="618">
                  <c:v>3.1399999999999983E-2</c:v>
                </c:pt>
                <c:pt idx="619">
                  <c:v>3.620000000000001E-2</c:v>
                </c:pt>
                <c:pt idx="620">
                  <c:v>4.1499999999999981E-2</c:v>
                </c:pt>
                <c:pt idx="621">
                  <c:v>4.8000000000000043E-2</c:v>
                </c:pt>
                <c:pt idx="622">
                  <c:v>5.5499999999999994E-2</c:v>
                </c:pt>
                <c:pt idx="623">
                  <c:v>6.2299999999999967E-2</c:v>
                </c:pt>
                <c:pt idx="624">
                  <c:v>6.6900000000000015E-2</c:v>
                </c:pt>
                <c:pt idx="625">
                  <c:v>6.9099999999999995E-2</c:v>
                </c:pt>
                <c:pt idx="626">
                  <c:v>7.1099999999999997E-2</c:v>
                </c:pt>
                <c:pt idx="627">
                  <c:v>7.5199999999999989E-2</c:v>
                </c:pt>
                <c:pt idx="628">
                  <c:v>8.0500000000000016E-2</c:v>
                </c:pt>
                <c:pt idx="629">
                  <c:v>8.9600000000000013E-2</c:v>
                </c:pt>
                <c:pt idx="630">
                  <c:v>0.1048</c:v>
                </c:pt>
                <c:pt idx="631">
                  <c:v>0.12069999999999997</c:v>
                </c:pt>
                <c:pt idx="632">
                  <c:v>0.13180000000000003</c:v>
                </c:pt>
                <c:pt idx="633">
                  <c:v>0.13750000000000001</c:v>
                </c:pt>
                <c:pt idx="634">
                  <c:v>0.13849999999999996</c:v>
                </c:pt>
                <c:pt idx="635">
                  <c:v>0.13429999999999997</c:v>
                </c:pt>
                <c:pt idx="636">
                  <c:v>0.12330000000000002</c:v>
                </c:pt>
                <c:pt idx="637">
                  <c:v>0.10760000000000003</c:v>
                </c:pt>
                <c:pt idx="638">
                  <c:v>8.9600000000000013E-2</c:v>
                </c:pt>
                <c:pt idx="639">
                  <c:v>6.9500000000000006E-2</c:v>
                </c:pt>
                <c:pt idx="640">
                  <c:v>4.7099999999999975E-2</c:v>
                </c:pt>
                <c:pt idx="641">
                  <c:v>2.3199999999999998E-2</c:v>
                </c:pt>
                <c:pt idx="642">
                  <c:v>-5.0000000000000044E-4</c:v>
                </c:pt>
                <c:pt idx="643">
                  <c:v>-2.0699999999999996E-2</c:v>
                </c:pt>
                <c:pt idx="644">
                  <c:v>-3.5600000000000021E-2</c:v>
                </c:pt>
                <c:pt idx="645">
                  <c:v>-4.4499999999999984E-2</c:v>
                </c:pt>
                <c:pt idx="646">
                  <c:v>-4.7099999999999975E-2</c:v>
                </c:pt>
                <c:pt idx="647">
                  <c:v>-4.5699999999999963E-2</c:v>
                </c:pt>
                <c:pt idx="648">
                  <c:v>-3.9400000000000046E-2</c:v>
                </c:pt>
                <c:pt idx="649">
                  <c:v>-2.7599999999999958E-2</c:v>
                </c:pt>
                <c:pt idx="650">
                  <c:v>-1.2400000000000022E-2</c:v>
                </c:pt>
                <c:pt idx="651">
                  <c:v>4.0000000000000036E-3</c:v>
                </c:pt>
                <c:pt idx="652">
                  <c:v>2.0400000000000029E-2</c:v>
                </c:pt>
                <c:pt idx="653">
                  <c:v>3.4499999999999975E-2</c:v>
                </c:pt>
                <c:pt idx="654">
                  <c:v>4.4399999999999995E-2</c:v>
                </c:pt>
                <c:pt idx="655">
                  <c:v>4.8399999999999999E-2</c:v>
                </c:pt>
                <c:pt idx="656">
                  <c:v>4.6899999999999997E-2</c:v>
                </c:pt>
                <c:pt idx="657">
                  <c:v>4.3199999999999961E-2</c:v>
                </c:pt>
                <c:pt idx="658">
                  <c:v>3.8599999999999968E-2</c:v>
                </c:pt>
                <c:pt idx="659">
                  <c:v>3.4100000000000019E-2</c:v>
                </c:pt>
                <c:pt idx="660">
                  <c:v>2.9600000000000015E-2</c:v>
                </c:pt>
                <c:pt idx="661">
                  <c:v>2.410000000000001E-2</c:v>
                </c:pt>
                <c:pt idx="662">
                  <c:v>1.9799999999999984E-2</c:v>
                </c:pt>
                <c:pt idx="663">
                  <c:v>1.589999999999997E-2</c:v>
                </c:pt>
                <c:pt idx="664">
                  <c:v>1.0300000000000031E-2</c:v>
                </c:pt>
                <c:pt idx="665">
                  <c:v>4.200000000000037E-3</c:v>
                </c:pt>
                <c:pt idx="666">
                  <c:v>-1.0000000000000009E-3</c:v>
                </c:pt>
                <c:pt idx="667">
                  <c:v>-6.5000000000000058E-3</c:v>
                </c:pt>
                <c:pt idx="668">
                  <c:v>-1.2199999999999989E-2</c:v>
                </c:pt>
                <c:pt idx="669">
                  <c:v>-1.9299999999999984E-2</c:v>
                </c:pt>
                <c:pt idx="670">
                  <c:v>-2.7399999999999924E-2</c:v>
                </c:pt>
                <c:pt idx="671">
                  <c:v>-3.5699999999999954E-2</c:v>
                </c:pt>
                <c:pt idx="672">
                  <c:v>-4.4300000000000006E-2</c:v>
                </c:pt>
                <c:pt idx="673">
                  <c:v>-5.1800000000000068E-2</c:v>
                </c:pt>
                <c:pt idx="674">
                  <c:v>-6.0099999999999931E-2</c:v>
                </c:pt>
                <c:pt idx="675">
                  <c:v>-6.9600000000000051E-2</c:v>
                </c:pt>
                <c:pt idx="676">
                  <c:v>-7.6500000000000012E-2</c:v>
                </c:pt>
                <c:pt idx="677">
                  <c:v>-7.8500000000000014E-2</c:v>
                </c:pt>
                <c:pt idx="678">
                  <c:v>-7.6600000000000001E-2</c:v>
                </c:pt>
                <c:pt idx="679">
                  <c:v>-7.3099999999999998E-2</c:v>
                </c:pt>
                <c:pt idx="680">
                  <c:v>-6.7700000000000038E-2</c:v>
                </c:pt>
                <c:pt idx="681">
                  <c:v>-5.920000000000003E-2</c:v>
                </c:pt>
                <c:pt idx="682">
                  <c:v>-4.7899999999999998E-2</c:v>
                </c:pt>
                <c:pt idx="683">
                  <c:v>-3.4799999999999998E-2</c:v>
                </c:pt>
                <c:pt idx="684">
                  <c:v>-2.0699999999999996E-2</c:v>
                </c:pt>
                <c:pt idx="685">
                  <c:v>-7.2999999999999732E-3</c:v>
                </c:pt>
                <c:pt idx="686">
                  <c:v>2.7000000000000357E-3</c:v>
                </c:pt>
                <c:pt idx="687">
                  <c:v>8.7999999999999745E-3</c:v>
                </c:pt>
                <c:pt idx="688">
                  <c:v>1.1399999999999966E-2</c:v>
                </c:pt>
                <c:pt idx="689">
                  <c:v>1.100000000000001E-2</c:v>
                </c:pt>
                <c:pt idx="690">
                  <c:v>7.7999999999999736E-3</c:v>
                </c:pt>
                <c:pt idx="691">
                  <c:v>4.0000000000001146E-4</c:v>
                </c:pt>
                <c:pt idx="692">
                  <c:v>-1.0299999999999976E-2</c:v>
                </c:pt>
                <c:pt idx="693">
                  <c:v>-2.2399999999999975E-2</c:v>
                </c:pt>
                <c:pt idx="694">
                  <c:v>-3.3499999999999974E-2</c:v>
                </c:pt>
                <c:pt idx="695">
                  <c:v>-4.0500000000000036E-2</c:v>
                </c:pt>
                <c:pt idx="696">
                  <c:v>-4.2399999999999993E-2</c:v>
                </c:pt>
                <c:pt idx="697">
                  <c:v>-4.0699999999999958E-2</c:v>
                </c:pt>
                <c:pt idx="698">
                  <c:v>-3.5299999999999998E-2</c:v>
                </c:pt>
                <c:pt idx="699">
                  <c:v>-2.7299999999999991E-2</c:v>
                </c:pt>
                <c:pt idx="700">
                  <c:v>-1.3300000000000034E-2</c:v>
                </c:pt>
                <c:pt idx="701">
                  <c:v>7.2000000000000397E-3</c:v>
                </c:pt>
                <c:pt idx="702">
                  <c:v>2.6799999999999935E-2</c:v>
                </c:pt>
                <c:pt idx="703">
                  <c:v>4.1499999999999981E-2</c:v>
                </c:pt>
                <c:pt idx="704">
                  <c:v>4.8600000000000088E-2</c:v>
                </c:pt>
                <c:pt idx="705">
                  <c:v>4.9899999999999944E-2</c:v>
                </c:pt>
                <c:pt idx="706">
                  <c:v>4.8000000000000043E-2</c:v>
                </c:pt>
                <c:pt idx="707">
                  <c:v>4.5700000000000074E-2</c:v>
                </c:pt>
                <c:pt idx="708">
                  <c:v>4.379999999999995E-2</c:v>
                </c:pt>
                <c:pt idx="709">
                  <c:v>4.1399999999999992E-2</c:v>
                </c:pt>
                <c:pt idx="710">
                  <c:v>3.8699999999999957E-2</c:v>
                </c:pt>
                <c:pt idx="711">
                  <c:v>3.4200000000000008E-2</c:v>
                </c:pt>
                <c:pt idx="712">
                  <c:v>3.0299999999999994E-2</c:v>
                </c:pt>
                <c:pt idx="713">
                  <c:v>2.9499999999999971E-2</c:v>
                </c:pt>
                <c:pt idx="714">
                  <c:v>3.0100000000000016E-2</c:v>
                </c:pt>
                <c:pt idx="715">
                  <c:v>3.1400000000000039E-2</c:v>
                </c:pt>
                <c:pt idx="716">
                  <c:v>3.510000000000002E-2</c:v>
                </c:pt>
                <c:pt idx="717">
                  <c:v>4.1700000000000015E-2</c:v>
                </c:pt>
                <c:pt idx="718">
                  <c:v>5.0599999999999978E-2</c:v>
                </c:pt>
                <c:pt idx="719">
                  <c:v>6.140000000000001E-2</c:v>
                </c:pt>
                <c:pt idx="720">
                  <c:v>7.1400000000000019E-2</c:v>
                </c:pt>
                <c:pt idx="721">
                  <c:v>7.729999999999998E-2</c:v>
                </c:pt>
                <c:pt idx="722">
                  <c:v>7.6299999999999979E-2</c:v>
                </c:pt>
                <c:pt idx="723">
                  <c:v>6.6900000000000015E-2</c:v>
                </c:pt>
                <c:pt idx="724">
                  <c:v>4.7999999999999987E-2</c:v>
                </c:pt>
                <c:pt idx="725">
                  <c:v>2.1699999999999997E-2</c:v>
                </c:pt>
                <c:pt idx="726">
                  <c:v>-1.0599999999999998E-2</c:v>
                </c:pt>
                <c:pt idx="727">
                  <c:v>-4.8299999999999954E-2</c:v>
                </c:pt>
                <c:pt idx="728">
                  <c:v>-8.4999999999999964E-2</c:v>
                </c:pt>
                <c:pt idx="729">
                  <c:v>-0.11570000000000003</c:v>
                </c:pt>
                <c:pt idx="730">
                  <c:v>-0.1361</c:v>
                </c:pt>
                <c:pt idx="731">
                  <c:v>-0.14369999999999999</c:v>
                </c:pt>
                <c:pt idx="732">
                  <c:v>-0.13929999999999998</c:v>
                </c:pt>
                <c:pt idx="733">
                  <c:v>-0.12510000000000004</c:v>
                </c:pt>
                <c:pt idx="734">
                  <c:v>-0.10270000000000001</c:v>
                </c:pt>
                <c:pt idx="735">
                  <c:v>-7.5200000000000045E-2</c:v>
                </c:pt>
                <c:pt idx="736">
                  <c:v>-4.4300000000000006E-2</c:v>
                </c:pt>
                <c:pt idx="737">
                  <c:v>-9.099999999999997E-3</c:v>
                </c:pt>
                <c:pt idx="738">
                  <c:v>2.7300000000000046E-2</c:v>
                </c:pt>
                <c:pt idx="739">
                  <c:v>5.8600000000000041E-2</c:v>
                </c:pt>
                <c:pt idx="740">
                  <c:v>8.1900000000000028E-2</c:v>
                </c:pt>
                <c:pt idx="741">
                  <c:v>9.8300000000000054E-2</c:v>
                </c:pt>
                <c:pt idx="742">
                  <c:v>0.10770000000000002</c:v>
                </c:pt>
                <c:pt idx="743">
                  <c:v>0.11020000000000002</c:v>
                </c:pt>
                <c:pt idx="744">
                  <c:v>0.10570000000000002</c:v>
                </c:pt>
                <c:pt idx="745">
                  <c:v>9.5200000000000007E-2</c:v>
                </c:pt>
                <c:pt idx="746">
                  <c:v>7.9899999999999971E-2</c:v>
                </c:pt>
                <c:pt idx="747">
                  <c:v>5.859999999999993E-2</c:v>
                </c:pt>
                <c:pt idx="748">
                  <c:v>3.3100000000000018E-2</c:v>
                </c:pt>
                <c:pt idx="749">
                  <c:v>7.6999999999999846E-3</c:v>
                </c:pt>
                <c:pt idx="750">
                  <c:v>-1.4400000000000024E-2</c:v>
                </c:pt>
                <c:pt idx="751">
                  <c:v>-3.350000000000003E-2</c:v>
                </c:pt>
                <c:pt idx="752">
                  <c:v>-5.0099999999999978E-2</c:v>
                </c:pt>
                <c:pt idx="753">
                  <c:v>-6.1900000000000011E-2</c:v>
                </c:pt>
                <c:pt idx="754">
                  <c:v>-6.7700000000000038E-2</c:v>
                </c:pt>
                <c:pt idx="755">
                  <c:v>-6.8000000000000005E-2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5-7041-BFF1-DDD2D18B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01104"/>
        <c:axId val="1637685664"/>
      </c:scatterChart>
      <c:valAx>
        <c:axId val="16393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85664"/>
        <c:crosses val="autoZero"/>
        <c:crossBetween val="midCat"/>
      </c:valAx>
      <c:valAx>
        <c:axId val="1637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 running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monthly_summary!$U$9</c:f>
              <c:strCache>
                <c:ptCount val="1"/>
                <c:pt idx="0">
                  <c:v>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monthly_summary!$I$8:$I$777</c:f>
              <c:numCache>
                <c:formatCode>General</c:formatCode>
                <c:ptCount val="770"/>
                <c:pt idx="16">
                  <c:v>1958.203</c:v>
                </c:pt>
                <c:pt idx="17">
                  <c:v>1958.288</c:v>
                </c:pt>
                <c:pt idx="18">
                  <c:v>1958.37</c:v>
                </c:pt>
                <c:pt idx="19">
                  <c:v>1958.4549999999999</c:v>
                </c:pt>
                <c:pt idx="20">
                  <c:v>1958.537</c:v>
                </c:pt>
                <c:pt idx="21">
                  <c:v>1958.6220000000001</c:v>
                </c:pt>
                <c:pt idx="22">
                  <c:v>1958.7070000000001</c:v>
                </c:pt>
                <c:pt idx="23">
                  <c:v>1958.789</c:v>
                </c:pt>
                <c:pt idx="24">
                  <c:v>1958.874</c:v>
                </c:pt>
                <c:pt idx="25">
                  <c:v>1958.9559999999999</c:v>
                </c:pt>
                <c:pt idx="26">
                  <c:v>1959.0409999999999</c:v>
                </c:pt>
                <c:pt idx="27">
                  <c:v>1959.126</c:v>
                </c:pt>
                <c:pt idx="28">
                  <c:v>1959.203</c:v>
                </c:pt>
                <c:pt idx="29">
                  <c:v>1959.288</c:v>
                </c:pt>
                <c:pt idx="30">
                  <c:v>1959.37</c:v>
                </c:pt>
                <c:pt idx="31">
                  <c:v>1959.4549999999999</c:v>
                </c:pt>
                <c:pt idx="32">
                  <c:v>1959.537</c:v>
                </c:pt>
                <c:pt idx="33">
                  <c:v>1959.6220000000001</c:v>
                </c:pt>
                <c:pt idx="34">
                  <c:v>1959.7070000000001</c:v>
                </c:pt>
                <c:pt idx="35">
                  <c:v>1959.789</c:v>
                </c:pt>
                <c:pt idx="36">
                  <c:v>1959.874</c:v>
                </c:pt>
                <c:pt idx="37">
                  <c:v>1959.9559999999999</c:v>
                </c:pt>
                <c:pt idx="38">
                  <c:v>1960.0409999999999</c:v>
                </c:pt>
                <c:pt idx="39">
                  <c:v>1960.126</c:v>
                </c:pt>
                <c:pt idx="40">
                  <c:v>1960.2049999999999</c:v>
                </c:pt>
                <c:pt idx="41">
                  <c:v>1960.29</c:v>
                </c:pt>
                <c:pt idx="42">
                  <c:v>1960.3720000000001</c:v>
                </c:pt>
                <c:pt idx="43">
                  <c:v>1960.4559999999999</c:v>
                </c:pt>
                <c:pt idx="44">
                  <c:v>1960.538</c:v>
                </c:pt>
                <c:pt idx="45">
                  <c:v>1960.623</c:v>
                </c:pt>
                <c:pt idx="46">
                  <c:v>1960.7080000000001</c:v>
                </c:pt>
                <c:pt idx="47">
                  <c:v>1960.79</c:v>
                </c:pt>
                <c:pt idx="48">
                  <c:v>1960.874</c:v>
                </c:pt>
                <c:pt idx="49">
                  <c:v>1960.9559999999999</c:v>
                </c:pt>
                <c:pt idx="50">
                  <c:v>1961.0409999999999</c:v>
                </c:pt>
                <c:pt idx="51">
                  <c:v>1961.126</c:v>
                </c:pt>
                <c:pt idx="52">
                  <c:v>1961.203</c:v>
                </c:pt>
                <c:pt idx="53">
                  <c:v>1961.288</c:v>
                </c:pt>
                <c:pt idx="54">
                  <c:v>1961.37</c:v>
                </c:pt>
                <c:pt idx="55">
                  <c:v>1961.4549999999999</c:v>
                </c:pt>
                <c:pt idx="56">
                  <c:v>1961.537</c:v>
                </c:pt>
                <c:pt idx="57">
                  <c:v>1961.6220000000001</c:v>
                </c:pt>
                <c:pt idx="58">
                  <c:v>1961.7070000000001</c:v>
                </c:pt>
                <c:pt idx="59">
                  <c:v>1961.789</c:v>
                </c:pt>
                <c:pt idx="60">
                  <c:v>1961.874</c:v>
                </c:pt>
                <c:pt idx="61">
                  <c:v>1961.9559999999999</c:v>
                </c:pt>
                <c:pt idx="62">
                  <c:v>1962.0409999999999</c:v>
                </c:pt>
                <c:pt idx="63">
                  <c:v>1962.126</c:v>
                </c:pt>
                <c:pt idx="64">
                  <c:v>1962.203</c:v>
                </c:pt>
                <c:pt idx="65">
                  <c:v>1962.288</c:v>
                </c:pt>
                <c:pt idx="66">
                  <c:v>1962.37</c:v>
                </c:pt>
                <c:pt idx="67">
                  <c:v>1962.4549999999999</c:v>
                </c:pt>
                <c:pt idx="68">
                  <c:v>1962.537</c:v>
                </c:pt>
                <c:pt idx="69">
                  <c:v>1962.6220000000001</c:v>
                </c:pt>
                <c:pt idx="70">
                  <c:v>1962.7070000000001</c:v>
                </c:pt>
                <c:pt idx="71">
                  <c:v>1962.789</c:v>
                </c:pt>
                <c:pt idx="72">
                  <c:v>1962.874</c:v>
                </c:pt>
                <c:pt idx="73">
                  <c:v>1962.9559999999999</c:v>
                </c:pt>
                <c:pt idx="74">
                  <c:v>1963.0409999999999</c:v>
                </c:pt>
                <c:pt idx="75">
                  <c:v>1963.126</c:v>
                </c:pt>
                <c:pt idx="76">
                  <c:v>1963.203</c:v>
                </c:pt>
                <c:pt idx="77">
                  <c:v>1963.288</c:v>
                </c:pt>
                <c:pt idx="78">
                  <c:v>1963.37</c:v>
                </c:pt>
                <c:pt idx="79">
                  <c:v>1963.4549999999999</c:v>
                </c:pt>
                <c:pt idx="80">
                  <c:v>1963.537</c:v>
                </c:pt>
                <c:pt idx="81">
                  <c:v>1963.6220000000001</c:v>
                </c:pt>
                <c:pt idx="82">
                  <c:v>1963.7070000000001</c:v>
                </c:pt>
                <c:pt idx="83">
                  <c:v>1963.789</c:v>
                </c:pt>
                <c:pt idx="84">
                  <c:v>1963.874</c:v>
                </c:pt>
                <c:pt idx="85">
                  <c:v>1963.9559999999999</c:v>
                </c:pt>
                <c:pt idx="86">
                  <c:v>1964.0409999999999</c:v>
                </c:pt>
                <c:pt idx="87">
                  <c:v>1964.126</c:v>
                </c:pt>
                <c:pt idx="88">
                  <c:v>1964.2049999999999</c:v>
                </c:pt>
                <c:pt idx="89">
                  <c:v>1964.29</c:v>
                </c:pt>
                <c:pt idx="90">
                  <c:v>1964.3720000000001</c:v>
                </c:pt>
                <c:pt idx="91">
                  <c:v>1964.4559999999999</c:v>
                </c:pt>
                <c:pt idx="92">
                  <c:v>1964.538</c:v>
                </c:pt>
                <c:pt idx="93">
                  <c:v>1964.623</c:v>
                </c:pt>
                <c:pt idx="94">
                  <c:v>1964.7080000000001</c:v>
                </c:pt>
                <c:pt idx="95">
                  <c:v>1964.79</c:v>
                </c:pt>
                <c:pt idx="96">
                  <c:v>1964.874</c:v>
                </c:pt>
                <c:pt idx="97">
                  <c:v>1964.9559999999999</c:v>
                </c:pt>
                <c:pt idx="98">
                  <c:v>1965.0409999999999</c:v>
                </c:pt>
                <c:pt idx="99">
                  <c:v>1965.126</c:v>
                </c:pt>
                <c:pt idx="100">
                  <c:v>1965.203</c:v>
                </c:pt>
                <c:pt idx="101">
                  <c:v>1965.288</c:v>
                </c:pt>
                <c:pt idx="102">
                  <c:v>1965.37</c:v>
                </c:pt>
                <c:pt idx="103">
                  <c:v>1965.4549999999999</c:v>
                </c:pt>
                <c:pt idx="104">
                  <c:v>1965.537</c:v>
                </c:pt>
                <c:pt idx="105">
                  <c:v>1965.6220000000001</c:v>
                </c:pt>
                <c:pt idx="106">
                  <c:v>1965.7070000000001</c:v>
                </c:pt>
                <c:pt idx="107">
                  <c:v>1965.789</c:v>
                </c:pt>
                <c:pt idx="108">
                  <c:v>1965.874</c:v>
                </c:pt>
                <c:pt idx="109">
                  <c:v>1965.9559999999999</c:v>
                </c:pt>
                <c:pt idx="110">
                  <c:v>1966.0409999999999</c:v>
                </c:pt>
                <c:pt idx="111">
                  <c:v>1966.126</c:v>
                </c:pt>
                <c:pt idx="112">
                  <c:v>1966.203</c:v>
                </c:pt>
                <c:pt idx="113">
                  <c:v>1966.288</c:v>
                </c:pt>
                <c:pt idx="114">
                  <c:v>1966.37</c:v>
                </c:pt>
                <c:pt idx="115">
                  <c:v>1966.4549999999999</c:v>
                </c:pt>
                <c:pt idx="116">
                  <c:v>1966.537</c:v>
                </c:pt>
                <c:pt idx="117">
                  <c:v>1966.6220000000001</c:v>
                </c:pt>
                <c:pt idx="118">
                  <c:v>1966.7070000000001</c:v>
                </c:pt>
                <c:pt idx="119">
                  <c:v>1966.789</c:v>
                </c:pt>
                <c:pt idx="120">
                  <c:v>1966.874</c:v>
                </c:pt>
                <c:pt idx="121">
                  <c:v>1966.9559999999999</c:v>
                </c:pt>
                <c:pt idx="122">
                  <c:v>1967.0409999999999</c:v>
                </c:pt>
                <c:pt idx="123">
                  <c:v>1967.126</c:v>
                </c:pt>
                <c:pt idx="124">
                  <c:v>1967.203</c:v>
                </c:pt>
                <c:pt idx="125">
                  <c:v>1967.288</c:v>
                </c:pt>
                <c:pt idx="126">
                  <c:v>1967.37</c:v>
                </c:pt>
                <c:pt idx="127">
                  <c:v>1967.4549999999999</c:v>
                </c:pt>
                <c:pt idx="128">
                  <c:v>1967.537</c:v>
                </c:pt>
                <c:pt idx="129">
                  <c:v>1967.6220000000001</c:v>
                </c:pt>
                <c:pt idx="130">
                  <c:v>1967.7070000000001</c:v>
                </c:pt>
                <c:pt idx="131">
                  <c:v>1967.789</c:v>
                </c:pt>
                <c:pt idx="132">
                  <c:v>1967.874</c:v>
                </c:pt>
                <c:pt idx="133">
                  <c:v>1967.9559999999999</c:v>
                </c:pt>
                <c:pt idx="134">
                  <c:v>1968.0409999999999</c:v>
                </c:pt>
                <c:pt idx="135">
                  <c:v>1968.126</c:v>
                </c:pt>
                <c:pt idx="136">
                  <c:v>1968.2049999999999</c:v>
                </c:pt>
                <c:pt idx="137">
                  <c:v>1968.29</c:v>
                </c:pt>
                <c:pt idx="138">
                  <c:v>1968.3720000000001</c:v>
                </c:pt>
                <c:pt idx="139">
                  <c:v>1968.4559999999999</c:v>
                </c:pt>
                <c:pt idx="140">
                  <c:v>1968.538</c:v>
                </c:pt>
                <c:pt idx="141">
                  <c:v>1968.623</c:v>
                </c:pt>
                <c:pt idx="142">
                  <c:v>1968.7080000000001</c:v>
                </c:pt>
                <c:pt idx="143">
                  <c:v>1968.79</c:v>
                </c:pt>
                <c:pt idx="144">
                  <c:v>1968.874</c:v>
                </c:pt>
                <c:pt idx="145">
                  <c:v>1968.9559999999999</c:v>
                </c:pt>
                <c:pt idx="146">
                  <c:v>1969.0409999999999</c:v>
                </c:pt>
                <c:pt idx="147">
                  <c:v>1969.126</c:v>
                </c:pt>
                <c:pt idx="148">
                  <c:v>1969.203</c:v>
                </c:pt>
                <c:pt idx="149">
                  <c:v>1969.288</c:v>
                </c:pt>
                <c:pt idx="150">
                  <c:v>1969.37</c:v>
                </c:pt>
                <c:pt idx="151">
                  <c:v>1969.4549999999999</c:v>
                </c:pt>
                <c:pt idx="152">
                  <c:v>1969.537</c:v>
                </c:pt>
                <c:pt idx="153">
                  <c:v>1969.6220000000001</c:v>
                </c:pt>
                <c:pt idx="154">
                  <c:v>1969.7070000000001</c:v>
                </c:pt>
                <c:pt idx="155">
                  <c:v>1969.789</c:v>
                </c:pt>
                <c:pt idx="156">
                  <c:v>1969.874</c:v>
                </c:pt>
                <c:pt idx="157">
                  <c:v>1969.9559999999999</c:v>
                </c:pt>
                <c:pt idx="158">
                  <c:v>1970.0409999999999</c:v>
                </c:pt>
                <c:pt idx="159">
                  <c:v>1970.126</c:v>
                </c:pt>
                <c:pt idx="160">
                  <c:v>1970.203</c:v>
                </c:pt>
                <c:pt idx="161">
                  <c:v>1970.288</c:v>
                </c:pt>
                <c:pt idx="162">
                  <c:v>1970.37</c:v>
                </c:pt>
                <c:pt idx="163">
                  <c:v>1970.4549999999999</c:v>
                </c:pt>
                <c:pt idx="164">
                  <c:v>1970.537</c:v>
                </c:pt>
                <c:pt idx="165">
                  <c:v>1970.6220000000001</c:v>
                </c:pt>
                <c:pt idx="166">
                  <c:v>1970.7070000000001</c:v>
                </c:pt>
                <c:pt idx="167">
                  <c:v>1970.789</c:v>
                </c:pt>
                <c:pt idx="168">
                  <c:v>1970.874</c:v>
                </c:pt>
                <c:pt idx="169">
                  <c:v>1970.9559999999999</c:v>
                </c:pt>
                <c:pt idx="170">
                  <c:v>1971.0409999999999</c:v>
                </c:pt>
                <c:pt idx="171">
                  <c:v>1971.126</c:v>
                </c:pt>
                <c:pt idx="172">
                  <c:v>1971.203</c:v>
                </c:pt>
                <c:pt idx="173">
                  <c:v>1971.288</c:v>
                </c:pt>
                <c:pt idx="174">
                  <c:v>1971.37</c:v>
                </c:pt>
                <c:pt idx="175">
                  <c:v>1971.4549999999999</c:v>
                </c:pt>
                <c:pt idx="176">
                  <c:v>1971.537</c:v>
                </c:pt>
                <c:pt idx="177">
                  <c:v>1971.6220000000001</c:v>
                </c:pt>
                <c:pt idx="178">
                  <c:v>1971.7070000000001</c:v>
                </c:pt>
                <c:pt idx="179">
                  <c:v>1971.789</c:v>
                </c:pt>
                <c:pt idx="180">
                  <c:v>1971.874</c:v>
                </c:pt>
                <c:pt idx="181">
                  <c:v>1971.9559999999999</c:v>
                </c:pt>
                <c:pt idx="182">
                  <c:v>1972.0409999999999</c:v>
                </c:pt>
                <c:pt idx="183">
                  <c:v>1972.126</c:v>
                </c:pt>
                <c:pt idx="184">
                  <c:v>1972.2049999999999</c:v>
                </c:pt>
                <c:pt idx="185">
                  <c:v>1972.29</c:v>
                </c:pt>
                <c:pt idx="186">
                  <c:v>1972.3720000000001</c:v>
                </c:pt>
                <c:pt idx="187">
                  <c:v>1972.4559999999999</c:v>
                </c:pt>
                <c:pt idx="188">
                  <c:v>1972.538</c:v>
                </c:pt>
                <c:pt idx="189">
                  <c:v>1972.623</c:v>
                </c:pt>
                <c:pt idx="190">
                  <c:v>1972.7080000000001</c:v>
                </c:pt>
                <c:pt idx="191">
                  <c:v>1972.79</c:v>
                </c:pt>
                <c:pt idx="192">
                  <c:v>1972.874</c:v>
                </c:pt>
                <c:pt idx="193">
                  <c:v>1972.9559999999999</c:v>
                </c:pt>
                <c:pt idx="194">
                  <c:v>1973.0409999999999</c:v>
                </c:pt>
                <c:pt idx="195">
                  <c:v>1973.126</c:v>
                </c:pt>
                <c:pt idx="196">
                  <c:v>1973.203</c:v>
                </c:pt>
                <c:pt idx="197">
                  <c:v>1973.288</c:v>
                </c:pt>
                <c:pt idx="198">
                  <c:v>1973.37</c:v>
                </c:pt>
                <c:pt idx="199">
                  <c:v>1973.4549999999999</c:v>
                </c:pt>
                <c:pt idx="200">
                  <c:v>1973.537</c:v>
                </c:pt>
                <c:pt idx="201">
                  <c:v>1973.6220000000001</c:v>
                </c:pt>
                <c:pt idx="202">
                  <c:v>1973.7070000000001</c:v>
                </c:pt>
                <c:pt idx="203">
                  <c:v>1973.789</c:v>
                </c:pt>
                <c:pt idx="204">
                  <c:v>1973.874</c:v>
                </c:pt>
                <c:pt idx="205">
                  <c:v>1973.9559999999999</c:v>
                </c:pt>
                <c:pt idx="206">
                  <c:v>1974.0409999999999</c:v>
                </c:pt>
                <c:pt idx="207">
                  <c:v>1974.126</c:v>
                </c:pt>
                <c:pt idx="208">
                  <c:v>1974.203</c:v>
                </c:pt>
                <c:pt idx="209">
                  <c:v>1974.288</c:v>
                </c:pt>
                <c:pt idx="210">
                  <c:v>1974.37</c:v>
                </c:pt>
                <c:pt idx="211">
                  <c:v>1974.4549999999999</c:v>
                </c:pt>
                <c:pt idx="212">
                  <c:v>1974.537</c:v>
                </c:pt>
                <c:pt idx="213">
                  <c:v>1974.6220000000001</c:v>
                </c:pt>
                <c:pt idx="214">
                  <c:v>1974.7070000000001</c:v>
                </c:pt>
                <c:pt idx="215">
                  <c:v>1974.789</c:v>
                </c:pt>
                <c:pt idx="216">
                  <c:v>1974.874</c:v>
                </c:pt>
                <c:pt idx="217">
                  <c:v>1974.9559999999999</c:v>
                </c:pt>
                <c:pt idx="218">
                  <c:v>1975.0409999999999</c:v>
                </c:pt>
                <c:pt idx="219">
                  <c:v>1975.126</c:v>
                </c:pt>
                <c:pt idx="220">
                  <c:v>1975.203</c:v>
                </c:pt>
                <c:pt idx="221">
                  <c:v>1975.288</c:v>
                </c:pt>
                <c:pt idx="222">
                  <c:v>1975.37</c:v>
                </c:pt>
                <c:pt idx="223">
                  <c:v>1975.4549999999999</c:v>
                </c:pt>
                <c:pt idx="224">
                  <c:v>1975.537</c:v>
                </c:pt>
                <c:pt idx="225">
                  <c:v>1975.6220000000001</c:v>
                </c:pt>
                <c:pt idx="226">
                  <c:v>1975.7070000000001</c:v>
                </c:pt>
                <c:pt idx="227">
                  <c:v>1975.789</c:v>
                </c:pt>
                <c:pt idx="228">
                  <c:v>1975.874</c:v>
                </c:pt>
                <c:pt idx="229">
                  <c:v>1975.9559999999999</c:v>
                </c:pt>
                <c:pt idx="230">
                  <c:v>1976.0409999999999</c:v>
                </c:pt>
                <c:pt idx="231">
                  <c:v>1976.126</c:v>
                </c:pt>
                <c:pt idx="232">
                  <c:v>1976.2049999999999</c:v>
                </c:pt>
                <c:pt idx="233">
                  <c:v>1976.29</c:v>
                </c:pt>
                <c:pt idx="234">
                  <c:v>1976.3720000000001</c:v>
                </c:pt>
                <c:pt idx="235">
                  <c:v>1976.4559999999999</c:v>
                </c:pt>
                <c:pt idx="236">
                  <c:v>1976.538</c:v>
                </c:pt>
                <c:pt idx="237">
                  <c:v>1976.623</c:v>
                </c:pt>
                <c:pt idx="238">
                  <c:v>1976.7080000000001</c:v>
                </c:pt>
                <c:pt idx="239">
                  <c:v>1976.79</c:v>
                </c:pt>
                <c:pt idx="240">
                  <c:v>1976.874</c:v>
                </c:pt>
                <c:pt idx="241">
                  <c:v>1976.9559999999999</c:v>
                </c:pt>
                <c:pt idx="242">
                  <c:v>1977.0409999999999</c:v>
                </c:pt>
                <c:pt idx="243">
                  <c:v>1977.126</c:v>
                </c:pt>
                <c:pt idx="244">
                  <c:v>1977.203</c:v>
                </c:pt>
                <c:pt idx="245">
                  <c:v>1977.288</c:v>
                </c:pt>
                <c:pt idx="246">
                  <c:v>1977.37</c:v>
                </c:pt>
                <c:pt idx="247">
                  <c:v>1977.4549999999999</c:v>
                </c:pt>
                <c:pt idx="248">
                  <c:v>1977.537</c:v>
                </c:pt>
                <c:pt idx="249">
                  <c:v>1977.6220000000001</c:v>
                </c:pt>
                <c:pt idx="250">
                  <c:v>1977.7070000000001</c:v>
                </c:pt>
                <c:pt idx="251">
                  <c:v>1977.789</c:v>
                </c:pt>
                <c:pt idx="252">
                  <c:v>1977.874</c:v>
                </c:pt>
                <c:pt idx="253">
                  <c:v>1977.9559999999999</c:v>
                </c:pt>
                <c:pt idx="254">
                  <c:v>1978.0409999999999</c:v>
                </c:pt>
                <c:pt idx="255">
                  <c:v>1978.126</c:v>
                </c:pt>
                <c:pt idx="256">
                  <c:v>1978.203</c:v>
                </c:pt>
                <c:pt idx="257">
                  <c:v>1978.288</c:v>
                </c:pt>
                <c:pt idx="258">
                  <c:v>1978.37</c:v>
                </c:pt>
                <c:pt idx="259">
                  <c:v>1978.4549999999999</c:v>
                </c:pt>
                <c:pt idx="260">
                  <c:v>1978.537</c:v>
                </c:pt>
                <c:pt idx="261">
                  <c:v>1978.6220000000001</c:v>
                </c:pt>
                <c:pt idx="262">
                  <c:v>1978.7070000000001</c:v>
                </c:pt>
                <c:pt idx="263">
                  <c:v>1978.789</c:v>
                </c:pt>
                <c:pt idx="264">
                  <c:v>1978.874</c:v>
                </c:pt>
                <c:pt idx="265">
                  <c:v>1978.9559999999999</c:v>
                </c:pt>
                <c:pt idx="266">
                  <c:v>1979.0409999999999</c:v>
                </c:pt>
                <c:pt idx="267">
                  <c:v>1979.126</c:v>
                </c:pt>
                <c:pt idx="268">
                  <c:v>1979.203</c:v>
                </c:pt>
                <c:pt idx="269">
                  <c:v>1979.288</c:v>
                </c:pt>
                <c:pt idx="270">
                  <c:v>1979.37</c:v>
                </c:pt>
                <c:pt idx="271">
                  <c:v>1979.4549999999999</c:v>
                </c:pt>
                <c:pt idx="272">
                  <c:v>1979.537</c:v>
                </c:pt>
                <c:pt idx="273">
                  <c:v>1979.6220000000001</c:v>
                </c:pt>
                <c:pt idx="274">
                  <c:v>1979.7070000000001</c:v>
                </c:pt>
                <c:pt idx="275">
                  <c:v>1979.789</c:v>
                </c:pt>
                <c:pt idx="276">
                  <c:v>1979.874</c:v>
                </c:pt>
                <c:pt idx="277">
                  <c:v>1979.9559999999999</c:v>
                </c:pt>
                <c:pt idx="278">
                  <c:v>1980.0409999999999</c:v>
                </c:pt>
                <c:pt idx="279">
                  <c:v>1980.126</c:v>
                </c:pt>
                <c:pt idx="280">
                  <c:v>1980.2049999999999</c:v>
                </c:pt>
                <c:pt idx="281">
                  <c:v>1980.29</c:v>
                </c:pt>
                <c:pt idx="282">
                  <c:v>1980.3720000000001</c:v>
                </c:pt>
                <c:pt idx="283">
                  <c:v>1980.4559999999999</c:v>
                </c:pt>
                <c:pt idx="284">
                  <c:v>1980.538</c:v>
                </c:pt>
                <c:pt idx="285">
                  <c:v>1980.623</c:v>
                </c:pt>
                <c:pt idx="286">
                  <c:v>1980.7080000000001</c:v>
                </c:pt>
                <c:pt idx="287">
                  <c:v>1980.79</c:v>
                </c:pt>
                <c:pt idx="288">
                  <c:v>1980.874</c:v>
                </c:pt>
                <c:pt idx="289">
                  <c:v>1980.9559999999999</c:v>
                </c:pt>
                <c:pt idx="290">
                  <c:v>1981.0409999999999</c:v>
                </c:pt>
                <c:pt idx="291">
                  <c:v>1981.126</c:v>
                </c:pt>
                <c:pt idx="292">
                  <c:v>1981.203</c:v>
                </c:pt>
                <c:pt idx="293">
                  <c:v>1981.288</c:v>
                </c:pt>
                <c:pt idx="294">
                  <c:v>1981.37</c:v>
                </c:pt>
                <c:pt idx="295">
                  <c:v>1981.4549999999999</c:v>
                </c:pt>
                <c:pt idx="296">
                  <c:v>1981.537</c:v>
                </c:pt>
                <c:pt idx="297">
                  <c:v>1981.6220000000001</c:v>
                </c:pt>
                <c:pt idx="298">
                  <c:v>1981.7070000000001</c:v>
                </c:pt>
                <c:pt idx="299">
                  <c:v>1981.789</c:v>
                </c:pt>
                <c:pt idx="300">
                  <c:v>1981.874</c:v>
                </c:pt>
                <c:pt idx="301">
                  <c:v>1981.9559999999999</c:v>
                </c:pt>
                <c:pt idx="302">
                  <c:v>1982.0409999999999</c:v>
                </c:pt>
                <c:pt idx="303">
                  <c:v>1982.126</c:v>
                </c:pt>
                <c:pt idx="304">
                  <c:v>1982.203</c:v>
                </c:pt>
                <c:pt idx="305">
                  <c:v>1982.288</c:v>
                </c:pt>
                <c:pt idx="306">
                  <c:v>1982.37</c:v>
                </c:pt>
                <c:pt idx="307">
                  <c:v>1982.4549999999999</c:v>
                </c:pt>
                <c:pt idx="308">
                  <c:v>1982.537</c:v>
                </c:pt>
                <c:pt idx="309">
                  <c:v>1982.6220000000001</c:v>
                </c:pt>
                <c:pt idx="310">
                  <c:v>1982.7070000000001</c:v>
                </c:pt>
                <c:pt idx="311">
                  <c:v>1982.789</c:v>
                </c:pt>
                <c:pt idx="312">
                  <c:v>1982.874</c:v>
                </c:pt>
                <c:pt idx="313">
                  <c:v>1982.9559999999999</c:v>
                </c:pt>
                <c:pt idx="314">
                  <c:v>1983.0409999999999</c:v>
                </c:pt>
                <c:pt idx="315">
                  <c:v>1983.126</c:v>
                </c:pt>
                <c:pt idx="316">
                  <c:v>1983.203</c:v>
                </c:pt>
                <c:pt idx="317">
                  <c:v>1983.288</c:v>
                </c:pt>
                <c:pt idx="318">
                  <c:v>1983.37</c:v>
                </c:pt>
                <c:pt idx="319">
                  <c:v>1983.4549999999999</c:v>
                </c:pt>
                <c:pt idx="320">
                  <c:v>1983.537</c:v>
                </c:pt>
                <c:pt idx="321">
                  <c:v>1983.6220000000001</c:v>
                </c:pt>
                <c:pt idx="322">
                  <c:v>1983.7070000000001</c:v>
                </c:pt>
                <c:pt idx="323">
                  <c:v>1983.789</c:v>
                </c:pt>
                <c:pt idx="324">
                  <c:v>1983.874</c:v>
                </c:pt>
                <c:pt idx="325">
                  <c:v>1983.9559999999999</c:v>
                </c:pt>
                <c:pt idx="326">
                  <c:v>1984.0409999999999</c:v>
                </c:pt>
                <c:pt idx="327">
                  <c:v>1984.126</c:v>
                </c:pt>
                <c:pt idx="328">
                  <c:v>1984.2049999999999</c:v>
                </c:pt>
                <c:pt idx="329">
                  <c:v>1984.29</c:v>
                </c:pt>
                <c:pt idx="330">
                  <c:v>1984.3720000000001</c:v>
                </c:pt>
                <c:pt idx="331">
                  <c:v>1984.4559999999999</c:v>
                </c:pt>
                <c:pt idx="332">
                  <c:v>1984.538</c:v>
                </c:pt>
                <c:pt idx="333">
                  <c:v>1984.623</c:v>
                </c:pt>
                <c:pt idx="334">
                  <c:v>1984.7080000000001</c:v>
                </c:pt>
                <c:pt idx="335">
                  <c:v>1984.79</c:v>
                </c:pt>
                <c:pt idx="336">
                  <c:v>1984.874</c:v>
                </c:pt>
                <c:pt idx="337">
                  <c:v>1984.9559999999999</c:v>
                </c:pt>
                <c:pt idx="338">
                  <c:v>1985.0409999999999</c:v>
                </c:pt>
                <c:pt idx="339">
                  <c:v>1985.126</c:v>
                </c:pt>
                <c:pt idx="340">
                  <c:v>1985.203</c:v>
                </c:pt>
                <c:pt idx="341">
                  <c:v>1985.288</c:v>
                </c:pt>
                <c:pt idx="342">
                  <c:v>1985.37</c:v>
                </c:pt>
                <c:pt idx="343">
                  <c:v>1985.4549999999999</c:v>
                </c:pt>
                <c:pt idx="344">
                  <c:v>1985.537</c:v>
                </c:pt>
                <c:pt idx="345">
                  <c:v>1985.6220000000001</c:v>
                </c:pt>
                <c:pt idx="346">
                  <c:v>1985.7070000000001</c:v>
                </c:pt>
                <c:pt idx="347">
                  <c:v>1985.789</c:v>
                </c:pt>
                <c:pt idx="348">
                  <c:v>1985.874</c:v>
                </c:pt>
                <c:pt idx="349">
                  <c:v>1985.9559999999999</c:v>
                </c:pt>
                <c:pt idx="350">
                  <c:v>1986.0409999999999</c:v>
                </c:pt>
                <c:pt idx="351">
                  <c:v>1986.126</c:v>
                </c:pt>
                <c:pt idx="352">
                  <c:v>1986.203</c:v>
                </c:pt>
                <c:pt idx="353">
                  <c:v>1986.288</c:v>
                </c:pt>
                <c:pt idx="354">
                  <c:v>1986.37</c:v>
                </c:pt>
                <c:pt idx="355">
                  <c:v>1986.4549999999999</c:v>
                </c:pt>
                <c:pt idx="356">
                  <c:v>1986.537</c:v>
                </c:pt>
                <c:pt idx="357">
                  <c:v>1986.6220000000001</c:v>
                </c:pt>
                <c:pt idx="358">
                  <c:v>1986.7070000000001</c:v>
                </c:pt>
                <c:pt idx="359">
                  <c:v>1986.789</c:v>
                </c:pt>
                <c:pt idx="360">
                  <c:v>1986.874</c:v>
                </c:pt>
                <c:pt idx="361">
                  <c:v>1986.9559999999999</c:v>
                </c:pt>
                <c:pt idx="362">
                  <c:v>1987.0409999999999</c:v>
                </c:pt>
                <c:pt idx="363">
                  <c:v>1987.126</c:v>
                </c:pt>
                <c:pt idx="364">
                  <c:v>1987.203</c:v>
                </c:pt>
                <c:pt idx="365">
                  <c:v>1987.288</c:v>
                </c:pt>
                <c:pt idx="366">
                  <c:v>1987.37</c:v>
                </c:pt>
                <c:pt idx="367">
                  <c:v>1987.4549999999999</c:v>
                </c:pt>
                <c:pt idx="368">
                  <c:v>1987.537</c:v>
                </c:pt>
                <c:pt idx="369">
                  <c:v>1987.6220000000001</c:v>
                </c:pt>
                <c:pt idx="370">
                  <c:v>1987.7070000000001</c:v>
                </c:pt>
                <c:pt idx="371">
                  <c:v>1987.789</c:v>
                </c:pt>
                <c:pt idx="372">
                  <c:v>1987.874</c:v>
                </c:pt>
                <c:pt idx="373">
                  <c:v>1987.9559999999999</c:v>
                </c:pt>
                <c:pt idx="374">
                  <c:v>1988.0409999999999</c:v>
                </c:pt>
                <c:pt idx="375">
                  <c:v>1988.126</c:v>
                </c:pt>
                <c:pt idx="376">
                  <c:v>1988.2049999999999</c:v>
                </c:pt>
                <c:pt idx="377">
                  <c:v>1988.29</c:v>
                </c:pt>
                <c:pt idx="378">
                  <c:v>1988.3720000000001</c:v>
                </c:pt>
                <c:pt idx="379">
                  <c:v>1988.4559999999999</c:v>
                </c:pt>
                <c:pt idx="380">
                  <c:v>1988.538</c:v>
                </c:pt>
                <c:pt idx="381">
                  <c:v>1988.623</c:v>
                </c:pt>
                <c:pt idx="382">
                  <c:v>1988.7080000000001</c:v>
                </c:pt>
                <c:pt idx="383">
                  <c:v>1988.79</c:v>
                </c:pt>
                <c:pt idx="384">
                  <c:v>1988.874</c:v>
                </c:pt>
                <c:pt idx="385">
                  <c:v>1988.9559999999999</c:v>
                </c:pt>
                <c:pt idx="386">
                  <c:v>1989.0409999999999</c:v>
                </c:pt>
                <c:pt idx="387">
                  <c:v>1989.126</c:v>
                </c:pt>
                <c:pt idx="388">
                  <c:v>1989.203</c:v>
                </c:pt>
                <c:pt idx="389">
                  <c:v>1989.288</c:v>
                </c:pt>
                <c:pt idx="390">
                  <c:v>1989.37</c:v>
                </c:pt>
                <c:pt idx="391">
                  <c:v>1989.4549999999999</c:v>
                </c:pt>
                <c:pt idx="392">
                  <c:v>1989.537</c:v>
                </c:pt>
                <c:pt idx="393">
                  <c:v>1989.6220000000001</c:v>
                </c:pt>
                <c:pt idx="394">
                  <c:v>1989.7070000000001</c:v>
                </c:pt>
                <c:pt idx="395">
                  <c:v>1989.789</c:v>
                </c:pt>
                <c:pt idx="396">
                  <c:v>1989.874</c:v>
                </c:pt>
                <c:pt idx="397">
                  <c:v>1989.9559999999999</c:v>
                </c:pt>
                <c:pt idx="398">
                  <c:v>1990.0409999999999</c:v>
                </c:pt>
                <c:pt idx="399">
                  <c:v>1990.126</c:v>
                </c:pt>
                <c:pt idx="400">
                  <c:v>1990.203</c:v>
                </c:pt>
                <c:pt idx="401">
                  <c:v>1990.288</c:v>
                </c:pt>
                <c:pt idx="402">
                  <c:v>1990.37</c:v>
                </c:pt>
                <c:pt idx="403">
                  <c:v>1990.4549999999999</c:v>
                </c:pt>
                <c:pt idx="404">
                  <c:v>1990.537</c:v>
                </c:pt>
                <c:pt idx="405">
                  <c:v>1990.6220000000001</c:v>
                </c:pt>
                <c:pt idx="406">
                  <c:v>1990.7070000000001</c:v>
                </c:pt>
                <c:pt idx="407">
                  <c:v>1990.789</c:v>
                </c:pt>
                <c:pt idx="408">
                  <c:v>1990.874</c:v>
                </c:pt>
                <c:pt idx="409">
                  <c:v>1990.9559999999999</c:v>
                </c:pt>
                <c:pt idx="410">
                  <c:v>1991.0409999999999</c:v>
                </c:pt>
                <c:pt idx="411">
                  <c:v>1991.126</c:v>
                </c:pt>
                <c:pt idx="412">
                  <c:v>1991.203</c:v>
                </c:pt>
                <c:pt idx="413">
                  <c:v>1991.288</c:v>
                </c:pt>
                <c:pt idx="414">
                  <c:v>1991.37</c:v>
                </c:pt>
                <c:pt idx="415">
                  <c:v>1991.4549999999999</c:v>
                </c:pt>
                <c:pt idx="416">
                  <c:v>1991.537</c:v>
                </c:pt>
                <c:pt idx="417">
                  <c:v>1991.6220000000001</c:v>
                </c:pt>
                <c:pt idx="418">
                  <c:v>1991.7070000000001</c:v>
                </c:pt>
                <c:pt idx="419">
                  <c:v>1991.789</c:v>
                </c:pt>
                <c:pt idx="420">
                  <c:v>1991.874</c:v>
                </c:pt>
                <c:pt idx="421">
                  <c:v>1991.9559999999999</c:v>
                </c:pt>
                <c:pt idx="422">
                  <c:v>1992.0409999999999</c:v>
                </c:pt>
                <c:pt idx="423">
                  <c:v>1992.126</c:v>
                </c:pt>
                <c:pt idx="424">
                  <c:v>1992.2049999999999</c:v>
                </c:pt>
                <c:pt idx="425">
                  <c:v>1992.29</c:v>
                </c:pt>
                <c:pt idx="426">
                  <c:v>1992.3720000000001</c:v>
                </c:pt>
                <c:pt idx="427">
                  <c:v>1992.4559999999999</c:v>
                </c:pt>
                <c:pt idx="428">
                  <c:v>1992.538</c:v>
                </c:pt>
                <c:pt idx="429">
                  <c:v>1992.623</c:v>
                </c:pt>
                <c:pt idx="430">
                  <c:v>1992.7080000000001</c:v>
                </c:pt>
                <c:pt idx="431">
                  <c:v>1992.79</c:v>
                </c:pt>
                <c:pt idx="432">
                  <c:v>1992.874</c:v>
                </c:pt>
                <c:pt idx="433">
                  <c:v>1992.9559999999999</c:v>
                </c:pt>
                <c:pt idx="434">
                  <c:v>1993.0409999999999</c:v>
                </c:pt>
                <c:pt idx="435">
                  <c:v>1993.126</c:v>
                </c:pt>
                <c:pt idx="436">
                  <c:v>1993.203</c:v>
                </c:pt>
                <c:pt idx="437">
                  <c:v>1993.288</c:v>
                </c:pt>
                <c:pt idx="438">
                  <c:v>1993.37</c:v>
                </c:pt>
                <c:pt idx="439">
                  <c:v>1993.4549999999999</c:v>
                </c:pt>
                <c:pt idx="440">
                  <c:v>1993.537</c:v>
                </c:pt>
                <c:pt idx="441">
                  <c:v>1993.6220000000001</c:v>
                </c:pt>
                <c:pt idx="442">
                  <c:v>1993.7070000000001</c:v>
                </c:pt>
                <c:pt idx="443">
                  <c:v>1993.789</c:v>
                </c:pt>
                <c:pt idx="444">
                  <c:v>1993.874</c:v>
                </c:pt>
                <c:pt idx="445">
                  <c:v>1993.9559999999999</c:v>
                </c:pt>
                <c:pt idx="446">
                  <c:v>1994.0409999999999</c:v>
                </c:pt>
                <c:pt idx="447">
                  <c:v>1994.126</c:v>
                </c:pt>
                <c:pt idx="448">
                  <c:v>1994.203</c:v>
                </c:pt>
                <c:pt idx="449">
                  <c:v>1994.288</c:v>
                </c:pt>
                <c:pt idx="450">
                  <c:v>1994.37</c:v>
                </c:pt>
                <c:pt idx="451">
                  <c:v>1994.4549999999999</c:v>
                </c:pt>
                <c:pt idx="452">
                  <c:v>1994.537</c:v>
                </c:pt>
                <c:pt idx="453">
                  <c:v>1994.6220000000001</c:v>
                </c:pt>
                <c:pt idx="454">
                  <c:v>1994.7070000000001</c:v>
                </c:pt>
                <c:pt idx="455">
                  <c:v>1994.789</c:v>
                </c:pt>
                <c:pt idx="456">
                  <c:v>1994.874</c:v>
                </c:pt>
                <c:pt idx="457">
                  <c:v>1994.9559999999999</c:v>
                </c:pt>
                <c:pt idx="458">
                  <c:v>1995.0409999999999</c:v>
                </c:pt>
                <c:pt idx="459">
                  <c:v>1995.126</c:v>
                </c:pt>
                <c:pt idx="460">
                  <c:v>1995.203</c:v>
                </c:pt>
                <c:pt idx="461">
                  <c:v>1995.288</c:v>
                </c:pt>
                <c:pt idx="462">
                  <c:v>1995.37</c:v>
                </c:pt>
                <c:pt idx="463">
                  <c:v>1995.4549999999999</c:v>
                </c:pt>
                <c:pt idx="464">
                  <c:v>1995.537</c:v>
                </c:pt>
                <c:pt idx="465">
                  <c:v>1995.6220000000001</c:v>
                </c:pt>
                <c:pt idx="466">
                  <c:v>1995.7070000000001</c:v>
                </c:pt>
                <c:pt idx="467">
                  <c:v>1995.789</c:v>
                </c:pt>
                <c:pt idx="468">
                  <c:v>1995.874</c:v>
                </c:pt>
                <c:pt idx="469">
                  <c:v>1995.9559999999999</c:v>
                </c:pt>
                <c:pt idx="470">
                  <c:v>1996.0409999999999</c:v>
                </c:pt>
                <c:pt idx="471">
                  <c:v>1996.126</c:v>
                </c:pt>
                <c:pt idx="472">
                  <c:v>1996.2049999999999</c:v>
                </c:pt>
                <c:pt idx="473">
                  <c:v>1996.29</c:v>
                </c:pt>
                <c:pt idx="474">
                  <c:v>1996.3720000000001</c:v>
                </c:pt>
                <c:pt idx="475">
                  <c:v>1996.4559999999999</c:v>
                </c:pt>
                <c:pt idx="476">
                  <c:v>1996.538</c:v>
                </c:pt>
                <c:pt idx="477">
                  <c:v>1996.623</c:v>
                </c:pt>
                <c:pt idx="478">
                  <c:v>1996.7080000000001</c:v>
                </c:pt>
                <c:pt idx="479">
                  <c:v>1996.79</c:v>
                </c:pt>
                <c:pt idx="480">
                  <c:v>1996.874</c:v>
                </c:pt>
                <c:pt idx="481">
                  <c:v>1996.9559999999999</c:v>
                </c:pt>
                <c:pt idx="482">
                  <c:v>1997.0409999999999</c:v>
                </c:pt>
                <c:pt idx="483">
                  <c:v>1997.126</c:v>
                </c:pt>
                <c:pt idx="484">
                  <c:v>1997.203</c:v>
                </c:pt>
                <c:pt idx="485">
                  <c:v>1997.288</c:v>
                </c:pt>
                <c:pt idx="486">
                  <c:v>1997.37</c:v>
                </c:pt>
                <c:pt idx="487">
                  <c:v>1997.4549999999999</c:v>
                </c:pt>
                <c:pt idx="488">
                  <c:v>1997.537</c:v>
                </c:pt>
                <c:pt idx="489">
                  <c:v>1997.6220000000001</c:v>
                </c:pt>
                <c:pt idx="490">
                  <c:v>1997.7070000000001</c:v>
                </c:pt>
                <c:pt idx="491">
                  <c:v>1997.789</c:v>
                </c:pt>
                <c:pt idx="492">
                  <c:v>1997.874</c:v>
                </c:pt>
                <c:pt idx="493">
                  <c:v>1997.9559999999999</c:v>
                </c:pt>
                <c:pt idx="494">
                  <c:v>1998.0409999999999</c:v>
                </c:pt>
                <c:pt idx="495">
                  <c:v>1998.126</c:v>
                </c:pt>
                <c:pt idx="496">
                  <c:v>1998.203</c:v>
                </c:pt>
                <c:pt idx="497">
                  <c:v>1998.288</c:v>
                </c:pt>
                <c:pt idx="498">
                  <c:v>1998.37</c:v>
                </c:pt>
                <c:pt idx="499">
                  <c:v>1998.4549999999999</c:v>
                </c:pt>
                <c:pt idx="500">
                  <c:v>1998.537</c:v>
                </c:pt>
                <c:pt idx="501">
                  <c:v>1998.6220000000001</c:v>
                </c:pt>
                <c:pt idx="502">
                  <c:v>1998.7070000000001</c:v>
                </c:pt>
                <c:pt idx="503">
                  <c:v>1998.789</c:v>
                </c:pt>
                <c:pt idx="504">
                  <c:v>1998.874</c:v>
                </c:pt>
                <c:pt idx="505">
                  <c:v>1998.9559999999999</c:v>
                </c:pt>
                <c:pt idx="506">
                  <c:v>1999.0409999999999</c:v>
                </c:pt>
                <c:pt idx="507">
                  <c:v>1999.126</c:v>
                </c:pt>
                <c:pt idx="508">
                  <c:v>1999.203</c:v>
                </c:pt>
                <c:pt idx="509">
                  <c:v>1999.288</c:v>
                </c:pt>
                <c:pt idx="510">
                  <c:v>1999.37</c:v>
                </c:pt>
                <c:pt idx="511">
                  <c:v>1999.4549999999999</c:v>
                </c:pt>
                <c:pt idx="512">
                  <c:v>1999.537</c:v>
                </c:pt>
                <c:pt idx="513">
                  <c:v>1999.6220000000001</c:v>
                </c:pt>
                <c:pt idx="514">
                  <c:v>1999.7070000000001</c:v>
                </c:pt>
                <c:pt idx="515">
                  <c:v>1999.789</c:v>
                </c:pt>
                <c:pt idx="516">
                  <c:v>1999.874</c:v>
                </c:pt>
                <c:pt idx="517">
                  <c:v>1999.9559999999999</c:v>
                </c:pt>
                <c:pt idx="518">
                  <c:v>2000.0409999999999</c:v>
                </c:pt>
                <c:pt idx="519">
                  <c:v>2000.126</c:v>
                </c:pt>
                <c:pt idx="520">
                  <c:v>2000.2049999999999</c:v>
                </c:pt>
                <c:pt idx="521">
                  <c:v>2000.29</c:v>
                </c:pt>
                <c:pt idx="522">
                  <c:v>2000.3720000000001</c:v>
                </c:pt>
                <c:pt idx="523">
                  <c:v>2000.4559999999999</c:v>
                </c:pt>
                <c:pt idx="524">
                  <c:v>2000.538</c:v>
                </c:pt>
                <c:pt idx="525">
                  <c:v>2000.623</c:v>
                </c:pt>
                <c:pt idx="526">
                  <c:v>2000.7080000000001</c:v>
                </c:pt>
                <c:pt idx="527">
                  <c:v>2000.79</c:v>
                </c:pt>
                <c:pt idx="528">
                  <c:v>2000.874</c:v>
                </c:pt>
                <c:pt idx="529">
                  <c:v>2000.9559999999999</c:v>
                </c:pt>
                <c:pt idx="530">
                  <c:v>2001.0409999999999</c:v>
                </c:pt>
                <c:pt idx="531">
                  <c:v>2001.126</c:v>
                </c:pt>
                <c:pt idx="532">
                  <c:v>2001.203</c:v>
                </c:pt>
                <c:pt idx="533">
                  <c:v>2001.288</c:v>
                </c:pt>
                <c:pt idx="534">
                  <c:v>2001.37</c:v>
                </c:pt>
                <c:pt idx="535">
                  <c:v>2001.4549999999999</c:v>
                </c:pt>
                <c:pt idx="536">
                  <c:v>2001.537</c:v>
                </c:pt>
                <c:pt idx="537">
                  <c:v>2001.6220000000001</c:v>
                </c:pt>
                <c:pt idx="538">
                  <c:v>2001.7070000000001</c:v>
                </c:pt>
                <c:pt idx="539">
                  <c:v>2001.789</c:v>
                </c:pt>
                <c:pt idx="540">
                  <c:v>2001.874</c:v>
                </c:pt>
                <c:pt idx="541">
                  <c:v>2001.9559999999999</c:v>
                </c:pt>
                <c:pt idx="542">
                  <c:v>2002.0409999999999</c:v>
                </c:pt>
                <c:pt idx="543">
                  <c:v>2002.126</c:v>
                </c:pt>
                <c:pt idx="544">
                  <c:v>2002.203</c:v>
                </c:pt>
                <c:pt idx="545">
                  <c:v>2002.288</c:v>
                </c:pt>
                <c:pt idx="546">
                  <c:v>2002.37</c:v>
                </c:pt>
                <c:pt idx="547">
                  <c:v>2002.4549999999999</c:v>
                </c:pt>
                <c:pt idx="548">
                  <c:v>2002.537</c:v>
                </c:pt>
                <c:pt idx="549">
                  <c:v>2002.6220000000001</c:v>
                </c:pt>
                <c:pt idx="550">
                  <c:v>2002.7070000000001</c:v>
                </c:pt>
                <c:pt idx="551">
                  <c:v>2002.789</c:v>
                </c:pt>
                <c:pt idx="552">
                  <c:v>2002.874</c:v>
                </c:pt>
                <c:pt idx="553">
                  <c:v>2002.9559999999999</c:v>
                </c:pt>
                <c:pt idx="554">
                  <c:v>2003.0409999999999</c:v>
                </c:pt>
                <c:pt idx="555">
                  <c:v>2003.126</c:v>
                </c:pt>
                <c:pt idx="556">
                  <c:v>2003.203</c:v>
                </c:pt>
                <c:pt idx="557">
                  <c:v>2003.288</c:v>
                </c:pt>
                <c:pt idx="558">
                  <c:v>2003.37</c:v>
                </c:pt>
                <c:pt idx="559">
                  <c:v>2003.4549999999999</c:v>
                </c:pt>
                <c:pt idx="560">
                  <c:v>2003.537</c:v>
                </c:pt>
                <c:pt idx="561">
                  <c:v>2003.6220000000001</c:v>
                </c:pt>
                <c:pt idx="562">
                  <c:v>2003.7070000000001</c:v>
                </c:pt>
                <c:pt idx="563">
                  <c:v>2003.789</c:v>
                </c:pt>
                <c:pt idx="564">
                  <c:v>2003.874</c:v>
                </c:pt>
                <c:pt idx="565">
                  <c:v>2003.9559999999999</c:v>
                </c:pt>
                <c:pt idx="566">
                  <c:v>2004.0409999999999</c:v>
                </c:pt>
                <c:pt idx="567">
                  <c:v>2004.126</c:v>
                </c:pt>
                <c:pt idx="568">
                  <c:v>2004.2049999999999</c:v>
                </c:pt>
                <c:pt idx="569">
                  <c:v>2004.29</c:v>
                </c:pt>
                <c:pt idx="570">
                  <c:v>2004.3720000000001</c:v>
                </c:pt>
                <c:pt idx="571">
                  <c:v>2004.4559999999999</c:v>
                </c:pt>
                <c:pt idx="572">
                  <c:v>2004.538</c:v>
                </c:pt>
                <c:pt idx="573">
                  <c:v>2004.623</c:v>
                </c:pt>
                <c:pt idx="574">
                  <c:v>2004.7080000000001</c:v>
                </c:pt>
                <c:pt idx="575">
                  <c:v>2004.79</c:v>
                </c:pt>
                <c:pt idx="576">
                  <c:v>2004.874</c:v>
                </c:pt>
                <c:pt idx="577">
                  <c:v>2004.9559999999999</c:v>
                </c:pt>
                <c:pt idx="578">
                  <c:v>2005.0409999999999</c:v>
                </c:pt>
                <c:pt idx="579">
                  <c:v>2005.126</c:v>
                </c:pt>
                <c:pt idx="580">
                  <c:v>2005.203</c:v>
                </c:pt>
                <c:pt idx="581">
                  <c:v>2005.288</c:v>
                </c:pt>
                <c:pt idx="582">
                  <c:v>2005.37</c:v>
                </c:pt>
                <c:pt idx="583">
                  <c:v>2005.4549999999999</c:v>
                </c:pt>
                <c:pt idx="584">
                  <c:v>2005.537</c:v>
                </c:pt>
                <c:pt idx="585">
                  <c:v>2005.6220000000001</c:v>
                </c:pt>
                <c:pt idx="586">
                  <c:v>2005.7070000000001</c:v>
                </c:pt>
                <c:pt idx="587">
                  <c:v>2005.789</c:v>
                </c:pt>
                <c:pt idx="588">
                  <c:v>2005.874</c:v>
                </c:pt>
                <c:pt idx="589">
                  <c:v>2005.9559999999999</c:v>
                </c:pt>
                <c:pt idx="590">
                  <c:v>2006.0409999999999</c:v>
                </c:pt>
                <c:pt idx="591">
                  <c:v>2006.126</c:v>
                </c:pt>
                <c:pt idx="592">
                  <c:v>2006.203</c:v>
                </c:pt>
                <c:pt idx="593">
                  <c:v>2006.288</c:v>
                </c:pt>
                <c:pt idx="594">
                  <c:v>2006.37</c:v>
                </c:pt>
                <c:pt idx="595">
                  <c:v>2006.4549999999999</c:v>
                </c:pt>
                <c:pt idx="596">
                  <c:v>2006.537</c:v>
                </c:pt>
                <c:pt idx="597">
                  <c:v>2006.6220000000001</c:v>
                </c:pt>
                <c:pt idx="598">
                  <c:v>2006.7070000000001</c:v>
                </c:pt>
                <c:pt idx="599">
                  <c:v>2006.789</c:v>
                </c:pt>
                <c:pt idx="600">
                  <c:v>2006.874</c:v>
                </c:pt>
                <c:pt idx="601">
                  <c:v>2006.9559999999999</c:v>
                </c:pt>
                <c:pt idx="602">
                  <c:v>2007.0409999999999</c:v>
                </c:pt>
                <c:pt idx="603">
                  <c:v>2007.126</c:v>
                </c:pt>
                <c:pt idx="604">
                  <c:v>2007.203</c:v>
                </c:pt>
                <c:pt idx="605">
                  <c:v>2007.288</c:v>
                </c:pt>
                <c:pt idx="606">
                  <c:v>2007.37</c:v>
                </c:pt>
                <c:pt idx="607">
                  <c:v>2007.4549999999999</c:v>
                </c:pt>
                <c:pt idx="608">
                  <c:v>2007.537</c:v>
                </c:pt>
                <c:pt idx="609">
                  <c:v>2007.6220000000001</c:v>
                </c:pt>
                <c:pt idx="610">
                  <c:v>2007.7070000000001</c:v>
                </c:pt>
                <c:pt idx="611">
                  <c:v>2007.789</c:v>
                </c:pt>
                <c:pt idx="612">
                  <c:v>2007.874</c:v>
                </c:pt>
                <c:pt idx="613">
                  <c:v>2007.9559999999999</c:v>
                </c:pt>
                <c:pt idx="614">
                  <c:v>2008.0409999999999</c:v>
                </c:pt>
                <c:pt idx="615">
                  <c:v>2008.126</c:v>
                </c:pt>
                <c:pt idx="616">
                  <c:v>2008.2049999999999</c:v>
                </c:pt>
                <c:pt idx="617">
                  <c:v>2008.29</c:v>
                </c:pt>
                <c:pt idx="618">
                  <c:v>2008.3720000000001</c:v>
                </c:pt>
                <c:pt idx="619">
                  <c:v>2008.4559999999999</c:v>
                </c:pt>
                <c:pt idx="620">
                  <c:v>2008.538</c:v>
                </c:pt>
                <c:pt idx="621">
                  <c:v>2008.623</c:v>
                </c:pt>
                <c:pt idx="622">
                  <c:v>2008.7080000000001</c:v>
                </c:pt>
                <c:pt idx="623">
                  <c:v>2008.79</c:v>
                </c:pt>
                <c:pt idx="624">
                  <c:v>2008.874</c:v>
                </c:pt>
                <c:pt idx="625">
                  <c:v>2008.9559999999999</c:v>
                </c:pt>
                <c:pt idx="626">
                  <c:v>2009.0409999999999</c:v>
                </c:pt>
                <c:pt idx="627">
                  <c:v>2009.126</c:v>
                </c:pt>
                <c:pt idx="628">
                  <c:v>2009.203</c:v>
                </c:pt>
                <c:pt idx="629">
                  <c:v>2009.288</c:v>
                </c:pt>
                <c:pt idx="630">
                  <c:v>2009.37</c:v>
                </c:pt>
                <c:pt idx="631">
                  <c:v>2009.4549999999999</c:v>
                </c:pt>
                <c:pt idx="632">
                  <c:v>2009.537</c:v>
                </c:pt>
                <c:pt idx="633">
                  <c:v>2009.6220000000001</c:v>
                </c:pt>
                <c:pt idx="634">
                  <c:v>2009.7070000000001</c:v>
                </c:pt>
                <c:pt idx="635">
                  <c:v>2009.789</c:v>
                </c:pt>
                <c:pt idx="636">
                  <c:v>2009.874</c:v>
                </c:pt>
                <c:pt idx="637">
                  <c:v>2009.9559999999999</c:v>
                </c:pt>
                <c:pt idx="638">
                  <c:v>2010.0409999999999</c:v>
                </c:pt>
                <c:pt idx="639">
                  <c:v>2010.126</c:v>
                </c:pt>
                <c:pt idx="640">
                  <c:v>2010.203</c:v>
                </c:pt>
                <c:pt idx="641">
                  <c:v>2010.288</c:v>
                </c:pt>
                <c:pt idx="642">
                  <c:v>2010.37</c:v>
                </c:pt>
                <c:pt idx="643">
                  <c:v>2010.4549999999999</c:v>
                </c:pt>
                <c:pt idx="644">
                  <c:v>2010.537</c:v>
                </c:pt>
                <c:pt idx="645">
                  <c:v>2010.6220000000001</c:v>
                </c:pt>
                <c:pt idx="646">
                  <c:v>2010.7070000000001</c:v>
                </c:pt>
                <c:pt idx="647">
                  <c:v>2010.789</c:v>
                </c:pt>
                <c:pt idx="648">
                  <c:v>2010.874</c:v>
                </c:pt>
                <c:pt idx="649">
                  <c:v>2010.9559999999999</c:v>
                </c:pt>
                <c:pt idx="650">
                  <c:v>2011.0409999999999</c:v>
                </c:pt>
                <c:pt idx="651">
                  <c:v>2011.126</c:v>
                </c:pt>
                <c:pt idx="652">
                  <c:v>2011.203</c:v>
                </c:pt>
                <c:pt idx="653">
                  <c:v>2011.288</c:v>
                </c:pt>
                <c:pt idx="654">
                  <c:v>2011.37</c:v>
                </c:pt>
                <c:pt idx="655">
                  <c:v>2011.4549999999999</c:v>
                </c:pt>
                <c:pt idx="656">
                  <c:v>2011.537</c:v>
                </c:pt>
                <c:pt idx="657">
                  <c:v>2011.6220000000001</c:v>
                </c:pt>
                <c:pt idx="658">
                  <c:v>2011.7070000000001</c:v>
                </c:pt>
                <c:pt idx="659">
                  <c:v>2011.789</c:v>
                </c:pt>
                <c:pt idx="660">
                  <c:v>2011.874</c:v>
                </c:pt>
                <c:pt idx="661">
                  <c:v>2011.9559999999999</c:v>
                </c:pt>
                <c:pt idx="662">
                  <c:v>2012.0409999999999</c:v>
                </c:pt>
                <c:pt idx="663">
                  <c:v>2012.126</c:v>
                </c:pt>
                <c:pt idx="664">
                  <c:v>2012.2049999999999</c:v>
                </c:pt>
                <c:pt idx="665">
                  <c:v>2012.29</c:v>
                </c:pt>
                <c:pt idx="666">
                  <c:v>2012.3720000000001</c:v>
                </c:pt>
                <c:pt idx="667">
                  <c:v>2012.4559999999999</c:v>
                </c:pt>
                <c:pt idx="668">
                  <c:v>2012.538</c:v>
                </c:pt>
                <c:pt idx="669">
                  <c:v>2012.623</c:v>
                </c:pt>
                <c:pt idx="670">
                  <c:v>2012.7080000000001</c:v>
                </c:pt>
                <c:pt idx="671">
                  <c:v>2012.79</c:v>
                </c:pt>
                <c:pt idx="672">
                  <c:v>2012.874</c:v>
                </c:pt>
                <c:pt idx="673">
                  <c:v>2012.9559999999999</c:v>
                </c:pt>
                <c:pt idx="674">
                  <c:v>2013.0409999999999</c:v>
                </c:pt>
                <c:pt idx="675">
                  <c:v>2013.126</c:v>
                </c:pt>
                <c:pt idx="676">
                  <c:v>2013.203</c:v>
                </c:pt>
                <c:pt idx="677">
                  <c:v>2013.288</c:v>
                </c:pt>
                <c:pt idx="678">
                  <c:v>2013.37</c:v>
                </c:pt>
                <c:pt idx="679">
                  <c:v>2013.4549999999999</c:v>
                </c:pt>
                <c:pt idx="680">
                  <c:v>2013.537</c:v>
                </c:pt>
                <c:pt idx="681">
                  <c:v>2013.6220000000001</c:v>
                </c:pt>
                <c:pt idx="682">
                  <c:v>2013.7070000000001</c:v>
                </c:pt>
                <c:pt idx="683">
                  <c:v>2013.789</c:v>
                </c:pt>
                <c:pt idx="684">
                  <c:v>2013.874</c:v>
                </c:pt>
                <c:pt idx="685">
                  <c:v>2013.9559999999999</c:v>
                </c:pt>
                <c:pt idx="686">
                  <c:v>2014.0409999999999</c:v>
                </c:pt>
                <c:pt idx="687">
                  <c:v>2014.126</c:v>
                </c:pt>
                <c:pt idx="688">
                  <c:v>2014.203</c:v>
                </c:pt>
                <c:pt idx="689">
                  <c:v>2014.288</c:v>
                </c:pt>
                <c:pt idx="690">
                  <c:v>2014.37</c:v>
                </c:pt>
                <c:pt idx="691">
                  <c:v>2014.4549999999999</c:v>
                </c:pt>
                <c:pt idx="692">
                  <c:v>2014.537</c:v>
                </c:pt>
                <c:pt idx="693">
                  <c:v>2014.6220000000001</c:v>
                </c:pt>
                <c:pt idx="694">
                  <c:v>2014.7070000000001</c:v>
                </c:pt>
                <c:pt idx="695">
                  <c:v>2014.789</c:v>
                </c:pt>
                <c:pt idx="696">
                  <c:v>2014.874</c:v>
                </c:pt>
                <c:pt idx="697">
                  <c:v>2014.9559999999999</c:v>
                </c:pt>
                <c:pt idx="698">
                  <c:v>2015.0409999999999</c:v>
                </c:pt>
                <c:pt idx="699">
                  <c:v>2015.126</c:v>
                </c:pt>
                <c:pt idx="700">
                  <c:v>2015.203</c:v>
                </c:pt>
                <c:pt idx="701">
                  <c:v>2015.288</c:v>
                </c:pt>
                <c:pt idx="702">
                  <c:v>2015.37</c:v>
                </c:pt>
                <c:pt idx="703">
                  <c:v>2015.4549999999999</c:v>
                </c:pt>
                <c:pt idx="704">
                  <c:v>2015.537</c:v>
                </c:pt>
                <c:pt idx="705">
                  <c:v>2015.6220000000001</c:v>
                </c:pt>
                <c:pt idx="706">
                  <c:v>2015.7070000000001</c:v>
                </c:pt>
                <c:pt idx="707">
                  <c:v>2015.789</c:v>
                </c:pt>
                <c:pt idx="708">
                  <c:v>2015.874</c:v>
                </c:pt>
                <c:pt idx="709">
                  <c:v>2015.9559999999999</c:v>
                </c:pt>
                <c:pt idx="710">
                  <c:v>2016.0409999999999</c:v>
                </c:pt>
                <c:pt idx="711">
                  <c:v>2016.126</c:v>
                </c:pt>
                <c:pt idx="712">
                  <c:v>2016.2049999999999</c:v>
                </c:pt>
                <c:pt idx="713">
                  <c:v>2016.29</c:v>
                </c:pt>
                <c:pt idx="714">
                  <c:v>2016.3720000000001</c:v>
                </c:pt>
                <c:pt idx="715">
                  <c:v>2016.4559999999999</c:v>
                </c:pt>
                <c:pt idx="716">
                  <c:v>2016.538</c:v>
                </c:pt>
                <c:pt idx="717">
                  <c:v>2016.623</c:v>
                </c:pt>
                <c:pt idx="718">
                  <c:v>2016.7080000000001</c:v>
                </c:pt>
                <c:pt idx="719">
                  <c:v>2016.79</c:v>
                </c:pt>
                <c:pt idx="720">
                  <c:v>2016.874</c:v>
                </c:pt>
                <c:pt idx="721">
                  <c:v>2016.9559999999999</c:v>
                </c:pt>
                <c:pt idx="722">
                  <c:v>2017.0409999999999</c:v>
                </c:pt>
                <c:pt idx="723">
                  <c:v>2017.126</c:v>
                </c:pt>
                <c:pt idx="724">
                  <c:v>2017.203</c:v>
                </c:pt>
                <c:pt idx="725">
                  <c:v>2017.288</c:v>
                </c:pt>
                <c:pt idx="726">
                  <c:v>2017.37</c:v>
                </c:pt>
                <c:pt idx="727">
                  <c:v>2017.4549999999999</c:v>
                </c:pt>
                <c:pt idx="728">
                  <c:v>2017.537</c:v>
                </c:pt>
                <c:pt idx="729">
                  <c:v>2017.6220000000001</c:v>
                </c:pt>
                <c:pt idx="730">
                  <c:v>2017.7070000000001</c:v>
                </c:pt>
                <c:pt idx="731">
                  <c:v>2017.789</c:v>
                </c:pt>
                <c:pt idx="732">
                  <c:v>2017.874</c:v>
                </c:pt>
                <c:pt idx="733">
                  <c:v>2017.9559999999999</c:v>
                </c:pt>
                <c:pt idx="734">
                  <c:v>2018.0409999999999</c:v>
                </c:pt>
                <c:pt idx="735">
                  <c:v>2018.126</c:v>
                </c:pt>
                <c:pt idx="736">
                  <c:v>2018.203</c:v>
                </c:pt>
                <c:pt idx="737">
                  <c:v>2018.288</c:v>
                </c:pt>
                <c:pt idx="738">
                  <c:v>2018.37</c:v>
                </c:pt>
                <c:pt idx="739">
                  <c:v>2018.4549999999999</c:v>
                </c:pt>
                <c:pt idx="740">
                  <c:v>2018.537</c:v>
                </c:pt>
                <c:pt idx="741">
                  <c:v>2018.6220000000001</c:v>
                </c:pt>
                <c:pt idx="742">
                  <c:v>2018.7070000000001</c:v>
                </c:pt>
                <c:pt idx="743">
                  <c:v>2018.789</c:v>
                </c:pt>
                <c:pt idx="744">
                  <c:v>2018.874</c:v>
                </c:pt>
                <c:pt idx="745">
                  <c:v>2018.9559999999999</c:v>
                </c:pt>
                <c:pt idx="746">
                  <c:v>2019.0409999999999</c:v>
                </c:pt>
                <c:pt idx="747">
                  <c:v>2019.126</c:v>
                </c:pt>
                <c:pt idx="748">
                  <c:v>2019.203</c:v>
                </c:pt>
                <c:pt idx="749">
                  <c:v>2019.288</c:v>
                </c:pt>
                <c:pt idx="750">
                  <c:v>2019.37</c:v>
                </c:pt>
                <c:pt idx="751">
                  <c:v>2019.4549999999999</c:v>
                </c:pt>
                <c:pt idx="752">
                  <c:v>2019.537</c:v>
                </c:pt>
                <c:pt idx="753">
                  <c:v>2019.6220000000001</c:v>
                </c:pt>
                <c:pt idx="754">
                  <c:v>2019.7070000000001</c:v>
                </c:pt>
                <c:pt idx="755">
                  <c:v>2019.789</c:v>
                </c:pt>
                <c:pt idx="756">
                  <c:v>2019.874</c:v>
                </c:pt>
                <c:pt idx="757">
                  <c:v>2019.9559999999999</c:v>
                </c:pt>
                <c:pt idx="758">
                  <c:v>2020.0409999999999</c:v>
                </c:pt>
                <c:pt idx="759">
                  <c:v>2020.126</c:v>
                </c:pt>
                <c:pt idx="760">
                  <c:v>2020.2049999999999</c:v>
                </c:pt>
                <c:pt idx="761">
                  <c:v>2020.29</c:v>
                </c:pt>
                <c:pt idx="762">
                  <c:v>2020.3720000000001</c:v>
                </c:pt>
                <c:pt idx="763">
                  <c:v>2020.4559999999999</c:v>
                </c:pt>
                <c:pt idx="764">
                  <c:v>2020.538</c:v>
                </c:pt>
                <c:pt idx="765">
                  <c:v>2020.623</c:v>
                </c:pt>
                <c:pt idx="766">
                  <c:v>2020.7080000000001</c:v>
                </c:pt>
                <c:pt idx="767">
                  <c:v>2020.79</c:v>
                </c:pt>
              </c:numCache>
            </c:numRef>
          </c:xVal>
          <c:yVal>
            <c:numRef>
              <c:f>monthly_summary!$T$8:$T$777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52">
                  <c:v>0.12675</c:v>
                </c:pt>
                <c:pt idx="53">
                  <c:v>0.12564999999999998</c:v>
                </c:pt>
                <c:pt idx="54">
                  <c:v>0.12465000000000001</c:v>
                </c:pt>
                <c:pt idx="55">
                  <c:v>0.12354999999999999</c:v>
                </c:pt>
                <c:pt idx="56">
                  <c:v>0.1226</c:v>
                </c:pt>
                <c:pt idx="57">
                  <c:v>0.12154999999999999</c:v>
                </c:pt>
                <c:pt idx="58">
                  <c:v>0.1205</c:v>
                </c:pt>
                <c:pt idx="59">
                  <c:v>0.11939999999999999</c:v>
                </c:pt>
                <c:pt idx="60">
                  <c:v>0.1182</c:v>
                </c:pt>
                <c:pt idx="61">
                  <c:v>0.11695</c:v>
                </c:pt>
                <c:pt idx="62">
                  <c:v>0.1158</c:v>
                </c:pt>
                <c:pt idx="63">
                  <c:v>0.11455000000000001</c:v>
                </c:pt>
                <c:pt idx="64">
                  <c:v>0.1133</c:v>
                </c:pt>
                <c:pt idx="65">
                  <c:v>0.11205</c:v>
                </c:pt>
                <c:pt idx="66">
                  <c:v>0.11080000000000001</c:v>
                </c:pt>
                <c:pt idx="67">
                  <c:v>0.1096</c:v>
                </c:pt>
                <c:pt idx="68">
                  <c:v>0.10844999999999999</c:v>
                </c:pt>
                <c:pt idx="69">
                  <c:v>0.1074</c:v>
                </c:pt>
                <c:pt idx="70">
                  <c:v>0.10650000000000001</c:v>
                </c:pt>
                <c:pt idx="71">
                  <c:v>0.10569999999999999</c:v>
                </c:pt>
                <c:pt idx="72">
                  <c:v>0.10500000000000001</c:v>
                </c:pt>
                <c:pt idx="73">
                  <c:v>0.1043</c:v>
                </c:pt>
                <c:pt idx="74">
                  <c:v>0.10385</c:v>
                </c:pt>
                <c:pt idx="75">
                  <c:v>0.10350000000000001</c:v>
                </c:pt>
                <c:pt idx="76">
                  <c:v>0.10335</c:v>
                </c:pt>
                <c:pt idx="77">
                  <c:v>0.10349999999999999</c:v>
                </c:pt>
                <c:pt idx="78">
                  <c:v>0.10389999999999999</c:v>
                </c:pt>
                <c:pt idx="79">
                  <c:v>0.10445</c:v>
                </c:pt>
                <c:pt idx="80">
                  <c:v>0.1051</c:v>
                </c:pt>
                <c:pt idx="81">
                  <c:v>0.10589999999999999</c:v>
                </c:pt>
                <c:pt idx="82">
                  <c:v>0.10675</c:v>
                </c:pt>
                <c:pt idx="83">
                  <c:v>0.10775000000000001</c:v>
                </c:pt>
                <c:pt idx="84">
                  <c:v>0.10895000000000001</c:v>
                </c:pt>
                <c:pt idx="85">
                  <c:v>0.11035</c:v>
                </c:pt>
                <c:pt idx="86">
                  <c:v>0.1119</c:v>
                </c:pt>
                <c:pt idx="87">
                  <c:v>0.1137</c:v>
                </c:pt>
                <c:pt idx="88">
                  <c:v>0.11555</c:v>
                </c:pt>
                <c:pt idx="89">
                  <c:v>0.11749999999999999</c:v>
                </c:pt>
                <c:pt idx="90">
                  <c:v>0.11954999999999999</c:v>
                </c:pt>
                <c:pt idx="91">
                  <c:v>0.12164999999999999</c:v>
                </c:pt>
                <c:pt idx="92">
                  <c:v>0.12375</c:v>
                </c:pt>
                <c:pt idx="93">
                  <c:v>0.1258</c:v>
                </c:pt>
                <c:pt idx="94">
                  <c:v>0.12795000000000001</c:v>
                </c:pt>
                <c:pt idx="95">
                  <c:v>0.13005</c:v>
                </c:pt>
                <c:pt idx="96">
                  <c:v>0.13219999999999998</c:v>
                </c:pt>
                <c:pt idx="97">
                  <c:v>0.13425000000000001</c:v>
                </c:pt>
                <c:pt idx="98">
                  <c:v>0.13619999999999999</c:v>
                </c:pt>
                <c:pt idx="99">
                  <c:v>0.13815</c:v>
                </c:pt>
                <c:pt idx="100">
                  <c:v>0.14000000000000001</c:v>
                </c:pt>
                <c:pt idx="101">
                  <c:v>0.14174999999999999</c:v>
                </c:pt>
                <c:pt idx="102">
                  <c:v>0.1434</c:v>
                </c:pt>
                <c:pt idx="103">
                  <c:v>0.14500000000000002</c:v>
                </c:pt>
                <c:pt idx="104">
                  <c:v>0.14649999999999999</c:v>
                </c:pt>
                <c:pt idx="105">
                  <c:v>0.14800000000000002</c:v>
                </c:pt>
                <c:pt idx="106">
                  <c:v>0.14939999999999998</c:v>
                </c:pt>
                <c:pt idx="107">
                  <c:v>0.15065000000000001</c:v>
                </c:pt>
                <c:pt idx="108">
                  <c:v>0.15179999999999999</c:v>
                </c:pt>
                <c:pt idx="109">
                  <c:v>0.15284999999999999</c:v>
                </c:pt>
                <c:pt idx="110">
                  <c:v>0.15384999999999999</c:v>
                </c:pt>
                <c:pt idx="111">
                  <c:v>0.1547</c:v>
                </c:pt>
                <c:pt idx="112">
                  <c:v>0.1555</c:v>
                </c:pt>
                <c:pt idx="113">
                  <c:v>0.15634999999999999</c:v>
                </c:pt>
                <c:pt idx="114">
                  <c:v>0.15710000000000002</c:v>
                </c:pt>
                <c:pt idx="115">
                  <c:v>0.1578</c:v>
                </c:pt>
                <c:pt idx="116">
                  <c:v>0.15844999999999998</c:v>
                </c:pt>
                <c:pt idx="117">
                  <c:v>0.15910000000000002</c:v>
                </c:pt>
                <c:pt idx="118">
                  <c:v>0.15970000000000001</c:v>
                </c:pt>
                <c:pt idx="119">
                  <c:v>0.16034999999999999</c:v>
                </c:pt>
                <c:pt idx="120">
                  <c:v>0.16105</c:v>
                </c:pt>
                <c:pt idx="121">
                  <c:v>0.16165000000000002</c:v>
                </c:pt>
                <c:pt idx="122">
                  <c:v>0.1623</c:v>
                </c:pt>
                <c:pt idx="123">
                  <c:v>0.16300000000000001</c:v>
                </c:pt>
                <c:pt idx="124">
                  <c:v>0.16370000000000001</c:v>
                </c:pt>
                <c:pt idx="125">
                  <c:v>0.16444999999999999</c:v>
                </c:pt>
                <c:pt idx="126">
                  <c:v>0.16515000000000002</c:v>
                </c:pt>
                <c:pt idx="127">
                  <c:v>0.16589999999999999</c:v>
                </c:pt>
                <c:pt idx="128">
                  <c:v>0.16675000000000001</c:v>
                </c:pt>
                <c:pt idx="129">
                  <c:v>0.1676</c:v>
                </c:pt>
                <c:pt idx="130">
                  <c:v>0.16849999999999998</c:v>
                </c:pt>
                <c:pt idx="131">
                  <c:v>0.16944999999999999</c:v>
                </c:pt>
                <c:pt idx="132">
                  <c:v>0.17044999999999999</c:v>
                </c:pt>
                <c:pt idx="133">
                  <c:v>0.17144999999999999</c:v>
                </c:pt>
                <c:pt idx="134">
                  <c:v>0.17255000000000001</c:v>
                </c:pt>
                <c:pt idx="135">
                  <c:v>0.17370000000000002</c:v>
                </c:pt>
                <c:pt idx="136">
                  <c:v>0.17475000000000002</c:v>
                </c:pt>
                <c:pt idx="137">
                  <c:v>0.17585000000000001</c:v>
                </c:pt>
                <c:pt idx="138">
                  <c:v>0.17695</c:v>
                </c:pt>
                <c:pt idx="139">
                  <c:v>0.17804999999999999</c:v>
                </c:pt>
                <c:pt idx="140">
                  <c:v>0.17924999999999999</c:v>
                </c:pt>
                <c:pt idx="141">
                  <c:v>0.18045</c:v>
                </c:pt>
                <c:pt idx="142">
                  <c:v>0.18160000000000001</c:v>
                </c:pt>
                <c:pt idx="143">
                  <c:v>0.1827</c:v>
                </c:pt>
                <c:pt idx="144">
                  <c:v>0.1837</c:v>
                </c:pt>
                <c:pt idx="145">
                  <c:v>0.18454999999999999</c:v>
                </c:pt>
                <c:pt idx="146">
                  <c:v>0.18535000000000001</c:v>
                </c:pt>
                <c:pt idx="147">
                  <c:v>0.186</c:v>
                </c:pt>
                <c:pt idx="148">
                  <c:v>0.18645</c:v>
                </c:pt>
                <c:pt idx="149">
                  <c:v>0.18679999999999999</c:v>
                </c:pt>
                <c:pt idx="150">
                  <c:v>0.18685000000000002</c:v>
                </c:pt>
                <c:pt idx="151">
                  <c:v>0.18675</c:v>
                </c:pt>
                <c:pt idx="152">
                  <c:v>0.1865</c:v>
                </c:pt>
                <c:pt idx="153">
                  <c:v>0.18614999999999998</c:v>
                </c:pt>
                <c:pt idx="154">
                  <c:v>0.18564999999999998</c:v>
                </c:pt>
                <c:pt idx="155">
                  <c:v>0.18509999999999999</c:v>
                </c:pt>
                <c:pt idx="156">
                  <c:v>0.1845</c:v>
                </c:pt>
                <c:pt idx="157">
                  <c:v>0.18390000000000001</c:v>
                </c:pt>
                <c:pt idx="158">
                  <c:v>0.18330000000000002</c:v>
                </c:pt>
                <c:pt idx="159">
                  <c:v>0.1827</c:v>
                </c:pt>
                <c:pt idx="160">
                  <c:v>0.18204999999999999</c:v>
                </c:pt>
                <c:pt idx="161">
                  <c:v>0.18149999999999999</c:v>
                </c:pt>
                <c:pt idx="162">
                  <c:v>0.18109999999999998</c:v>
                </c:pt>
                <c:pt idx="163">
                  <c:v>0.18090000000000001</c:v>
                </c:pt>
                <c:pt idx="164">
                  <c:v>0.18095</c:v>
                </c:pt>
                <c:pt idx="165">
                  <c:v>0.18125000000000002</c:v>
                </c:pt>
                <c:pt idx="166">
                  <c:v>0.18190000000000001</c:v>
                </c:pt>
                <c:pt idx="167">
                  <c:v>0.1827</c:v>
                </c:pt>
                <c:pt idx="168">
                  <c:v>0.1837</c:v>
                </c:pt>
                <c:pt idx="169">
                  <c:v>0.18475</c:v>
                </c:pt>
                <c:pt idx="170">
                  <c:v>0.18595</c:v>
                </c:pt>
                <c:pt idx="171">
                  <c:v>0.18730000000000002</c:v>
                </c:pt>
                <c:pt idx="172">
                  <c:v>0.18875</c:v>
                </c:pt>
                <c:pt idx="173">
                  <c:v>0.19035000000000002</c:v>
                </c:pt>
                <c:pt idx="174">
                  <c:v>0.192</c:v>
                </c:pt>
                <c:pt idx="175">
                  <c:v>0.19369999999999998</c:v>
                </c:pt>
                <c:pt idx="176">
                  <c:v>0.19550000000000001</c:v>
                </c:pt>
                <c:pt idx="177">
                  <c:v>0.1973</c:v>
                </c:pt>
                <c:pt idx="178">
                  <c:v>0.19900000000000001</c:v>
                </c:pt>
                <c:pt idx="179">
                  <c:v>0.20074999999999998</c:v>
                </c:pt>
                <c:pt idx="180">
                  <c:v>0.20244999999999999</c:v>
                </c:pt>
                <c:pt idx="181">
                  <c:v>0.20405000000000001</c:v>
                </c:pt>
                <c:pt idx="182">
                  <c:v>0.20569999999999999</c:v>
                </c:pt>
                <c:pt idx="183">
                  <c:v>0.2072</c:v>
                </c:pt>
                <c:pt idx="184">
                  <c:v>0.2087</c:v>
                </c:pt>
                <c:pt idx="185">
                  <c:v>0.21</c:v>
                </c:pt>
                <c:pt idx="186">
                  <c:v>0.21124999999999999</c:v>
                </c:pt>
                <c:pt idx="187">
                  <c:v>0.21229999999999999</c:v>
                </c:pt>
                <c:pt idx="188">
                  <c:v>0.2132</c:v>
                </c:pt>
                <c:pt idx="189">
                  <c:v>0.21395</c:v>
                </c:pt>
                <c:pt idx="190">
                  <c:v>0.2145</c:v>
                </c:pt>
                <c:pt idx="191">
                  <c:v>0.21479999999999999</c:v>
                </c:pt>
                <c:pt idx="192">
                  <c:v>0.21495</c:v>
                </c:pt>
                <c:pt idx="193">
                  <c:v>0.21490000000000001</c:v>
                </c:pt>
                <c:pt idx="194">
                  <c:v>0.21475</c:v>
                </c:pt>
                <c:pt idx="195">
                  <c:v>0.21445</c:v>
                </c:pt>
                <c:pt idx="196">
                  <c:v>0.214</c:v>
                </c:pt>
                <c:pt idx="197">
                  <c:v>0.21334999999999998</c:v>
                </c:pt>
                <c:pt idx="198">
                  <c:v>0.21239999999999998</c:v>
                </c:pt>
                <c:pt idx="199">
                  <c:v>0.21129999999999999</c:v>
                </c:pt>
                <c:pt idx="200">
                  <c:v>0.21000000000000002</c:v>
                </c:pt>
                <c:pt idx="201">
                  <c:v>0.20855000000000001</c:v>
                </c:pt>
                <c:pt idx="202">
                  <c:v>0.20700000000000002</c:v>
                </c:pt>
                <c:pt idx="203">
                  <c:v>0.20524999999999999</c:v>
                </c:pt>
                <c:pt idx="204">
                  <c:v>0.2034</c:v>
                </c:pt>
                <c:pt idx="205">
                  <c:v>0.2014</c:v>
                </c:pt>
                <c:pt idx="206">
                  <c:v>0.19935</c:v>
                </c:pt>
                <c:pt idx="207">
                  <c:v>0.19725000000000001</c:v>
                </c:pt>
                <c:pt idx="208">
                  <c:v>0.19514999999999999</c:v>
                </c:pt>
                <c:pt idx="209">
                  <c:v>0.19319999999999998</c:v>
                </c:pt>
                <c:pt idx="210">
                  <c:v>0.19145000000000001</c:v>
                </c:pt>
                <c:pt idx="211">
                  <c:v>0.18985000000000002</c:v>
                </c:pt>
                <c:pt idx="212">
                  <c:v>0.18845000000000001</c:v>
                </c:pt>
                <c:pt idx="213">
                  <c:v>0.18725</c:v>
                </c:pt>
                <c:pt idx="214">
                  <c:v>0.1862</c:v>
                </c:pt>
                <c:pt idx="215">
                  <c:v>0.18545</c:v>
                </c:pt>
                <c:pt idx="216">
                  <c:v>0.18495</c:v>
                </c:pt>
                <c:pt idx="217">
                  <c:v>0.18475000000000003</c:v>
                </c:pt>
                <c:pt idx="218">
                  <c:v>0.18485000000000001</c:v>
                </c:pt>
                <c:pt idx="219">
                  <c:v>0.18525</c:v>
                </c:pt>
                <c:pt idx="220">
                  <c:v>0.186</c:v>
                </c:pt>
                <c:pt idx="221">
                  <c:v>0.18709999999999999</c:v>
                </c:pt>
                <c:pt idx="222">
                  <c:v>0.18855</c:v>
                </c:pt>
                <c:pt idx="223">
                  <c:v>0.19035000000000002</c:v>
                </c:pt>
                <c:pt idx="224">
                  <c:v>0.1925</c:v>
                </c:pt>
                <c:pt idx="225">
                  <c:v>0.19500000000000001</c:v>
                </c:pt>
                <c:pt idx="226">
                  <c:v>0.1978</c:v>
                </c:pt>
                <c:pt idx="227">
                  <c:v>0.20084999999999997</c:v>
                </c:pt>
                <c:pt idx="228">
                  <c:v>0.20405000000000001</c:v>
                </c:pt>
                <c:pt idx="229">
                  <c:v>0.20735000000000001</c:v>
                </c:pt>
                <c:pt idx="230">
                  <c:v>0.2107</c:v>
                </c:pt>
                <c:pt idx="231">
                  <c:v>0.2142</c:v>
                </c:pt>
                <c:pt idx="232">
                  <c:v>0.21775</c:v>
                </c:pt>
                <c:pt idx="233">
                  <c:v>0.2213</c:v>
                </c:pt>
                <c:pt idx="234">
                  <c:v>0.22484999999999999</c:v>
                </c:pt>
                <c:pt idx="235">
                  <c:v>0.22835</c:v>
                </c:pt>
                <c:pt idx="236">
                  <c:v>0.23180000000000001</c:v>
                </c:pt>
                <c:pt idx="237">
                  <c:v>0.2351</c:v>
                </c:pt>
                <c:pt idx="238">
                  <c:v>0.23815</c:v>
                </c:pt>
                <c:pt idx="239">
                  <c:v>0.24095</c:v>
                </c:pt>
                <c:pt idx="240">
                  <c:v>0.24359999999999998</c:v>
                </c:pt>
                <c:pt idx="241">
                  <c:v>0.246</c:v>
                </c:pt>
                <c:pt idx="242">
                  <c:v>0.24830000000000002</c:v>
                </c:pt>
                <c:pt idx="243">
                  <c:v>0.25054999999999999</c:v>
                </c:pt>
                <c:pt idx="244">
                  <c:v>0.25274999999999997</c:v>
                </c:pt>
                <c:pt idx="245">
                  <c:v>0.25475000000000003</c:v>
                </c:pt>
                <c:pt idx="246">
                  <c:v>0.25670000000000004</c:v>
                </c:pt>
                <c:pt idx="247">
                  <c:v>0.2586</c:v>
                </c:pt>
                <c:pt idx="248">
                  <c:v>0.26050000000000001</c:v>
                </c:pt>
                <c:pt idx="249">
                  <c:v>0.26234999999999997</c:v>
                </c:pt>
                <c:pt idx="250">
                  <c:v>0.2641</c:v>
                </c:pt>
                <c:pt idx="251">
                  <c:v>0.26580000000000004</c:v>
                </c:pt>
                <c:pt idx="252">
                  <c:v>0.26739999999999997</c:v>
                </c:pt>
                <c:pt idx="253">
                  <c:v>0.26890000000000003</c:v>
                </c:pt>
                <c:pt idx="254">
                  <c:v>0.27034999999999998</c:v>
                </c:pt>
                <c:pt idx="255">
                  <c:v>0.27180000000000004</c:v>
                </c:pt>
                <c:pt idx="256">
                  <c:v>0.27315</c:v>
                </c:pt>
                <c:pt idx="257">
                  <c:v>0.27434999999999998</c:v>
                </c:pt>
                <c:pt idx="258">
                  <c:v>0.27549999999999997</c:v>
                </c:pt>
                <c:pt idx="259">
                  <c:v>0.27644999999999997</c:v>
                </c:pt>
                <c:pt idx="260">
                  <c:v>0.27729999999999999</c:v>
                </c:pt>
                <c:pt idx="261">
                  <c:v>0.27795000000000003</c:v>
                </c:pt>
                <c:pt idx="262">
                  <c:v>0.27839999999999998</c:v>
                </c:pt>
                <c:pt idx="263">
                  <c:v>0.27864999999999995</c:v>
                </c:pt>
                <c:pt idx="264">
                  <c:v>0.27875</c:v>
                </c:pt>
                <c:pt idx="265">
                  <c:v>0.27865000000000001</c:v>
                </c:pt>
                <c:pt idx="266">
                  <c:v>0.27844999999999998</c:v>
                </c:pt>
                <c:pt idx="267">
                  <c:v>0.27810000000000001</c:v>
                </c:pt>
                <c:pt idx="268">
                  <c:v>0.27760000000000001</c:v>
                </c:pt>
                <c:pt idx="269">
                  <c:v>0.27695000000000003</c:v>
                </c:pt>
                <c:pt idx="270">
                  <c:v>0.2762</c:v>
                </c:pt>
                <c:pt idx="271">
                  <c:v>0.27534999999999998</c:v>
                </c:pt>
                <c:pt idx="272">
                  <c:v>0.27434999999999998</c:v>
                </c:pt>
                <c:pt idx="273">
                  <c:v>0.27339999999999998</c:v>
                </c:pt>
                <c:pt idx="274">
                  <c:v>0.27224999999999999</c:v>
                </c:pt>
                <c:pt idx="275">
                  <c:v>0.27100000000000002</c:v>
                </c:pt>
                <c:pt idx="276">
                  <c:v>0.26965</c:v>
                </c:pt>
                <c:pt idx="277">
                  <c:v>0.26819999999999999</c:v>
                </c:pt>
                <c:pt idx="278">
                  <c:v>0.2666</c:v>
                </c:pt>
                <c:pt idx="279">
                  <c:v>0.26495000000000002</c:v>
                </c:pt>
                <c:pt idx="280">
                  <c:v>0.26334999999999997</c:v>
                </c:pt>
                <c:pt idx="281">
                  <c:v>0.26180000000000003</c:v>
                </c:pt>
                <c:pt idx="282">
                  <c:v>0.26029999999999998</c:v>
                </c:pt>
                <c:pt idx="283">
                  <c:v>0.25895000000000001</c:v>
                </c:pt>
                <c:pt idx="284">
                  <c:v>0.25765000000000005</c:v>
                </c:pt>
                <c:pt idx="285">
                  <c:v>0.25650000000000001</c:v>
                </c:pt>
                <c:pt idx="286">
                  <c:v>0.25534999999999997</c:v>
                </c:pt>
                <c:pt idx="287">
                  <c:v>0.25434999999999997</c:v>
                </c:pt>
                <c:pt idx="288">
                  <c:v>0.25345000000000001</c:v>
                </c:pt>
                <c:pt idx="289">
                  <c:v>0.25259999999999999</c:v>
                </c:pt>
                <c:pt idx="290">
                  <c:v>0.25190000000000001</c:v>
                </c:pt>
                <c:pt idx="291">
                  <c:v>0.25124999999999997</c:v>
                </c:pt>
                <c:pt idx="292">
                  <c:v>0.25070000000000003</c:v>
                </c:pt>
                <c:pt idx="293">
                  <c:v>0.25024999999999997</c:v>
                </c:pt>
                <c:pt idx="294">
                  <c:v>0.24990000000000001</c:v>
                </c:pt>
                <c:pt idx="295">
                  <c:v>0.24959999999999999</c:v>
                </c:pt>
                <c:pt idx="296">
                  <c:v>0.2495</c:v>
                </c:pt>
                <c:pt idx="297">
                  <c:v>0.24934999999999999</c:v>
                </c:pt>
                <c:pt idx="298">
                  <c:v>0.24930000000000002</c:v>
                </c:pt>
                <c:pt idx="299">
                  <c:v>0.24919999999999998</c:v>
                </c:pt>
                <c:pt idx="300">
                  <c:v>0.24925</c:v>
                </c:pt>
                <c:pt idx="301">
                  <c:v>0.24929999999999999</c:v>
                </c:pt>
                <c:pt idx="302">
                  <c:v>0.2495</c:v>
                </c:pt>
                <c:pt idx="303">
                  <c:v>0.24975000000000003</c:v>
                </c:pt>
                <c:pt idx="304">
                  <c:v>0.25019999999999998</c:v>
                </c:pt>
                <c:pt idx="305">
                  <c:v>0.25075000000000003</c:v>
                </c:pt>
                <c:pt idx="306">
                  <c:v>0.25139999999999996</c:v>
                </c:pt>
                <c:pt idx="307">
                  <c:v>0.25214999999999999</c:v>
                </c:pt>
                <c:pt idx="308">
                  <c:v>0.253</c:v>
                </c:pt>
                <c:pt idx="309">
                  <c:v>0.25390000000000001</c:v>
                </c:pt>
                <c:pt idx="310">
                  <c:v>0.25485000000000002</c:v>
                </c:pt>
                <c:pt idx="311">
                  <c:v>0.25585000000000002</c:v>
                </c:pt>
                <c:pt idx="312">
                  <c:v>0.25690000000000002</c:v>
                </c:pt>
                <c:pt idx="313">
                  <c:v>0.25795000000000001</c:v>
                </c:pt>
                <c:pt idx="314">
                  <c:v>0.25895000000000001</c:v>
                </c:pt>
                <c:pt idx="315">
                  <c:v>0.25990000000000002</c:v>
                </c:pt>
                <c:pt idx="316">
                  <c:v>0.26080000000000003</c:v>
                </c:pt>
                <c:pt idx="317">
                  <c:v>0.26165000000000005</c:v>
                </c:pt>
                <c:pt idx="318">
                  <c:v>0.26245000000000002</c:v>
                </c:pt>
                <c:pt idx="319">
                  <c:v>0.26319999999999999</c:v>
                </c:pt>
                <c:pt idx="320">
                  <c:v>0.26379999999999998</c:v>
                </c:pt>
                <c:pt idx="321">
                  <c:v>0.26419999999999999</c:v>
                </c:pt>
                <c:pt idx="322">
                  <c:v>0.26455000000000001</c:v>
                </c:pt>
                <c:pt idx="323">
                  <c:v>0.26469999999999999</c:v>
                </c:pt>
                <c:pt idx="324">
                  <c:v>0.26480000000000004</c:v>
                </c:pt>
                <c:pt idx="325">
                  <c:v>0.26465</c:v>
                </c:pt>
                <c:pt idx="326">
                  <c:v>0.26439999999999997</c:v>
                </c:pt>
                <c:pt idx="327">
                  <c:v>0.26400000000000001</c:v>
                </c:pt>
                <c:pt idx="328">
                  <c:v>0.26349999999999996</c:v>
                </c:pt>
                <c:pt idx="329">
                  <c:v>0.26295000000000002</c:v>
                </c:pt>
                <c:pt idx="330">
                  <c:v>0.26224999999999998</c:v>
                </c:pt>
                <c:pt idx="331">
                  <c:v>0.26155</c:v>
                </c:pt>
                <c:pt idx="332">
                  <c:v>0.26075000000000004</c:v>
                </c:pt>
                <c:pt idx="333">
                  <c:v>0.2601</c:v>
                </c:pt>
                <c:pt idx="334">
                  <c:v>0.25950000000000001</c:v>
                </c:pt>
                <c:pt idx="335">
                  <c:v>0.25900000000000001</c:v>
                </c:pt>
                <c:pt idx="336">
                  <c:v>0.25875000000000004</c:v>
                </c:pt>
                <c:pt idx="337">
                  <c:v>0.25855</c:v>
                </c:pt>
                <c:pt idx="338">
                  <c:v>0.2586</c:v>
                </c:pt>
                <c:pt idx="339">
                  <c:v>0.25880000000000003</c:v>
                </c:pt>
                <c:pt idx="340">
                  <c:v>0.25919999999999999</c:v>
                </c:pt>
                <c:pt idx="341">
                  <c:v>0.25980000000000003</c:v>
                </c:pt>
                <c:pt idx="342">
                  <c:v>0.26049999999999995</c:v>
                </c:pt>
                <c:pt idx="343">
                  <c:v>0.26150000000000001</c:v>
                </c:pt>
                <c:pt idx="344">
                  <c:v>0.2626</c:v>
                </c:pt>
                <c:pt idx="345">
                  <c:v>0.26400000000000001</c:v>
                </c:pt>
                <c:pt idx="346">
                  <c:v>0.26565</c:v>
                </c:pt>
                <c:pt idx="347">
                  <c:v>0.26744999999999997</c:v>
                </c:pt>
                <c:pt idx="348">
                  <c:v>0.26950000000000002</c:v>
                </c:pt>
                <c:pt idx="349">
                  <c:v>0.27180000000000004</c:v>
                </c:pt>
                <c:pt idx="350">
                  <c:v>0.27439999999999998</c:v>
                </c:pt>
                <c:pt idx="351">
                  <c:v>0.2772</c:v>
                </c:pt>
                <c:pt idx="352">
                  <c:v>0.2802</c:v>
                </c:pt>
                <c:pt idx="353">
                  <c:v>0.28325</c:v>
                </c:pt>
                <c:pt idx="354">
                  <c:v>0.28644999999999998</c:v>
                </c:pt>
                <c:pt idx="355">
                  <c:v>0.28959999999999997</c:v>
                </c:pt>
                <c:pt idx="356">
                  <c:v>0.29275000000000001</c:v>
                </c:pt>
                <c:pt idx="357">
                  <c:v>0.29575000000000001</c:v>
                </c:pt>
                <c:pt idx="358">
                  <c:v>0.29859999999999998</c:v>
                </c:pt>
                <c:pt idx="359">
                  <c:v>0.30125000000000002</c:v>
                </c:pt>
                <c:pt idx="360">
                  <c:v>0.30380000000000001</c:v>
                </c:pt>
                <c:pt idx="361">
                  <c:v>0.30609999999999998</c:v>
                </c:pt>
                <c:pt idx="362">
                  <c:v>0.30814999999999998</c:v>
                </c:pt>
                <c:pt idx="363">
                  <c:v>0.30994999999999995</c:v>
                </c:pt>
                <c:pt idx="364">
                  <c:v>0.3115</c:v>
                </c:pt>
                <c:pt idx="365">
                  <c:v>0.31279999999999997</c:v>
                </c:pt>
                <c:pt idx="366">
                  <c:v>0.31384999999999996</c:v>
                </c:pt>
                <c:pt idx="367">
                  <c:v>0.31459999999999999</c:v>
                </c:pt>
                <c:pt idx="368">
                  <c:v>0.31509999999999999</c:v>
                </c:pt>
                <c:pt idx="369">
                  <c:v>0.31535000000000002</c:v>
                </c:pt>
                <c:pt idx="370">
                  <c:v>0.31525000000000003</c:v>
                </c:pt>
                <c:pt idx="371">
                  <c:v>0.31495000000000001</c:v>
                </c:pt>
                <c:pt idx="372">
                  <c:v>0.31440000000000001</c:v>
                </c:pt>
                <c:pt idx="373">
                  <c:v>0.31364999999999998</c:v>
                </c:pt>
                <c:pt idx="374">
                  <c:v>0.31264999999999998</c:v>
                </c:pt>
                <c:pt idx="375">
                  <c:v>0.31145</c:v>
                </c:pt>
                <c:pt idx="376">
                  <c:v>0.31010000000000004</c:v>
                </c:pt>
                <c:pt idx="377">
                  <c:v>0.30864999999999998</c:v>
                </c:pt>
                <c:pt idx="378">
                  <c:v>0.30700000000000005</c:v>
                </c:pt>
                <c:pt idx="379">
                  <c:v>0.30520000000000003</c:v>
                </c:pt>
                <c:pt idx="380">
                  <c:v>0.30320000000000003</c:v>
                </c:pt>
                <c:pt idx="381">
                  <c:v>0.3009</c:v>
                </c:pt>
                <c:pt idx="382">
                  <c:v>0.29844999999999999</c:v>
                </c:pt>
                <c:pt idx="383">
                  <c:v>0.29579999999999995</c:v>
                </c:pt>
                <c:pt idx="384">
                  <c:v>0.29300000000000004</c:v>
                </c:pt>
                <c:pt idx="385">
                  <c:v>0.28999999999999998</c:v>
                </c:pt>
                <c:pt idx="386">
                  <c:v>0.2868</c:v>
                </c:pt>
                <c:pt idx="387">
                  <c:v>0.28359999999999996</c:v>
                </c:pt>
                <c:pt idx="388">
                  <c:v>0.28025</c:v>
                </c:pt>
                <c:pt idx="389">
                  <c:v>0.27684999999999998</c:v>
                </c:pt>
                <c:pt idx="390">
                  <c:v>0.27349999999999997</c:v>
                </c:pt>
                <c:pt idx="391">
                  <c:v>0.27005000000000001</c:v>
                </c:pt>
                <c:pt idx="392">
                  <c:v>0.26659999999999995</c:v>
                </c:pt>
                <c:pt idx="393">
                  <c:v>0.26315</c:v>
                </c:pt>
                <c:pt idx="394">
                  <c:v>0.25964999999999999</c:v>
                </c:pt>
                <c:pt idx="395">
                  <c:v>0.25614999999999999</c:v>
                </c:pt>
                <c:pt idx="396">
                  <c:v>0.25259999999999999</c:v>
                </c:pt>
                <c:pt idx="397">
                  <c:v>0.24914999999999998</c:v>
                </c:pt>
                <c:pt idx="398">
                  <c:v>0.2457</c:v>
                </c:pt>
                <c:pt idx="399">
                  <c:v>0.24230000000000002</c:v>
                </c:pt>
                <c:pt idx="400">
                  <c:v>0.23899999999999999</c:v>
                </c:pt>
                <c:pt idx="401">
                  <c:v>0.23585</c:v>
                </c:pt>
                <c:pt idx="402">
                  <c:v>0.23280000000000001</c:v>
                </c:pt>
                <c:pt idx="403">
                  <c:v>0.22975000000000001</c:v>
                </c:pt>
                <c:pt idx="404">
                  <c:v>0.22685</c:v>
                </c:pt>
                <c:pt idx="405">
                  <c:v>0.22395000000000001</c:v>
                </c:pt>
                <c:pt idx="406">
                  <c:v>0.22115000000000001</c:v>
                </c:pt>
                <c:pt idx="407">
                  <c:v>0.21840000000000001</c:v>
                </c:pt>
                <c:pt idx="408">
                  <c:v>0.2157</c:v>
                </c:pt>
                <c:pt idx="409">
                  <c:v>0.21310000000000001</c:v>
                </c:pt>
                <c:pt idx="410">
                  <c:v>0.21065</c:v>
                </c:pt>
                <c:pt idx="411">
                  <c:v>0.20834999999999998</c:v>
                </c:pt>
                <c:pt idx="412">
                  <c:v>0.20615</c:v>
                </c:pt>
                <c:pt idx="413">
                  <c:v>0.20405000000000001</c:v>
                </c:pt>
                <c:pt idx="414">
                  <c:v>0.20205000000000001</c:v>
                </c:pt>
                <c:pt idx="415">
                  <c:v>0.20014999999999999</c:v>
                </c:pt>
                <c:pt idx="416">
                  <c:v>0.19844999999999999</c:v>
                </c:pt>
                <c:pt idx="417">
                  <c:v>0.19685</c:v>
                </c:pt>
                <c:pt idx="418">
                  <c:v>0.19540000000000002</c:v>
                </c:pt>
                <c:pt idx="419">
                  <c:v>0.19419999999999998</c:v>
                </c:pt>
                <c:pt idx="420">
                  <c:v>0.19319999999999998</c:v>
                </c:pt>
                <c:pt idx="421">
                  <c:v>0.1925</c:v>
                </c:pt>
                <c:pt idx="422">
                  <c:v>0.192</c:v>
                </c:pt>
                <c:pt idx="423">
                  <c:v>0.19175</c:v>
                </c:pt>
                <c:pt idx="424">
                  <c:v>0.1918</c:v>
                </c:pt>
                <c:pt idx="425">
                  <c:v>0.19209999999999999</c:v>
                </c:pt>
                <c:pt idx="426">
                  <c:v>0.1928</c:v>
                </c:pt>
                <c:pt idx="427">
                  <c:v>0.19375000000000001</c:v>
                </c:pt>
                <c:pt idx="428">
                  <c:v>0.19495000000000001</c:v>
                </c:pt>
                <c:pt idx="429">
                  <c:v>0.19640000000000002</c:v>
                </c:pt>
                <c:pt idx="430">
                  <c:v>0.19814999999999999</c:v>
                </c:pt>
                <c:pt idx="431">
                  <c:v>0.20014999999999999</c:v>
                </c:pt>
                <c:pt idx="432">
                  <c:v>0.20244999999999999</c:v>
                </c:pt>
                <c:pt idx="433">
                  <c:v>0.20505000000000001</c:v>
                </c:pt>
                <c:pt idx="434">
                  <c:v>0.20795</c:v>
                </c:pt>
                <c:pt idx="435">
                  <c:v>0.2112</c:v>
                </c:pt>
                <c:pt idx="436">
                  <c:v>0.21475</c:v>
                </c:pt>
                <c:pt idx="437">
                  <c:v>0.2185</c:v>
                </c:pt>
                <c:pt idx="438">
                  <c:v>0.2225</c:v>
                </c:pt>
                <c:pt idx="439">
                  <c:v>0.22664999999999999</c:v>
                </c:pt>
                <c:pt idx="440">
                  <c:v>0.23094999999999999</c:v>
                </c:pt>
                <c:pt idx="441">
                  <c:v>0.23535</c:v>
                </c:pt>
                <c:pt idx="442">
                  <c:v>0.23980000000000001</c:v>
                </c:pt>
                <c:pt idx="443">
                  <c:v>0.24425000000000002</c:v>
                </c:pt>
                <c:pt idx="444">
                  <c:v>0.24864999999999998</c:v>
                </c:pt>
                <c:pt idx="445">
                  <c:v>0.25309999999999999</c:v>
                </c:pt>
                <c:pt idx="446">
                  <c:v>0.25730000000000003</c:v>
                </c:pt>
                <c:pt idx="447">
                  <c:v>0.26145000000000002</c:v>
                </c:pt>
                <c:pt idx="448">
                  <c:v>0.26539999999999997</c:v>
                </c:pt>
                <c:pt idx="449">
                  <c:v>0.26919999999999999</c:v>
                </c:pt>
                <c:pt idx="450">
                  <c:v>0.27265</c:v>
                </c:pt>
                <c:pt idx="451">
                  <c:v>0.27575</c:v>
                </c:pt>
                <c:pt idx="452">
                  <c:v>0.27849999999999997</c:v>
                </c:pt>
                <c:pt idx="453">
                  <c:v>0.28090000000000004</c:v>
                </c:pt>
                <c:pt idx="454">
                  <c:v>0.28295000000000003</c:v>
                </c:pt>
                <c:pt idx="455">
                  <c:v>0.2848</c:v>
                </c:pt>
                <c:pt idx="456">
                  <c:v>0.28634999999999999</c:v>
                </c:pt>
                <c:pt idx="457">
                  <c:v>0.2878</c:v>
                </c:pt>
                <c:pt idx="458">
                  <c:v>0.28899999999999998</c:v>
                </c:pt>
                <c:pt idx="459">
                  <c:v>0.29015000000000002</c:v>
                </c:pt>
                <c:pt idx="460">
                  <c:v>0.29110000000000003</c:v>
                </c:pt>
                <c:pt idx="461">
                  <c:v>0.29200000000000004</c:v>
                </c:pt>
                <c:pt idx="462">
                  <c:v>0.29285</c:v>
                </c:pt>
                <c:pt idx="463">
                  <c:v>0.29370000000000002</c:v>
                </c:pt>
                <c:pt idx="464">
                  <c:v>0.29444999999999999</c:v>
                </c:pt>
                <c:pt idx="465">
                  <c:v>0.29520000000000002</c:v>
                </c:pt>
                <c:pt idx="466">
                  <c:v>0.29605000000000004</c:v>
                </c:pt>
                <c:pt idx="467">
                  <c:v>0.2969</c:v>
                </c:pt>
                <c:pt idx="468">
                  <c:v>0.29785</c:v>
                </c:pt>
                <c:pt idx="469">
                  <c:v>0.29885</c:v>
                </c:pt>
                <c:pt idx="470">
                  <c:v>0.30005000000000004</c:v>
                </c:pt>
                <c:pt idx="471">
                  <c:v>0.30130000000000001</c:v>
                </c:pt>
                <c:pt idx="472">
                  <c:v>0.30274999999999996</c:v>
                </c:pt>
                <c:pt idx="473">
                  <c:v>0.30425000000000002</c:v>
                </c:pt>
                <c:pt idx="474">
                  <c:v>0.30584999999999996</c:v>
                </c:pt>
                <c:pt idx="475">
                  <c:v>0.30745</c:v>
                </c:pt>
                <c:pt idx="476">
                  <c:v>0.30910000000000004</c:v>
                </c:pt>
                <c:pt idx="477">
                  <c:v>0.31079999999999997</c:v>
                </c:pt>
                <c:pt idx="478">
                  <c:v>0.3125</c:v>
                </c:pt>
                <c:pt idx="479">
                  <c:v>0.31425000000000003</c:v>
                </c:pt>
                <c:pt idx="480">
                  <c:v>0.31614999999999999</c:v>
                </c:pt>
                <c:pt idx="481">
                  <c:v>0.31805</c:v>
                </c:pt>
                <c:pt idx="482">
                  <c:v>0.32</c:v>
                </c:pt>
                <c:pt idx="483">
                  <c:v>0.32189999999999996</c:v>
                </c:pt>
                <c:pt idx="484">
                  <c:v>0.32374999999999998</c:v>
                </c:pt>
                <c:pt idx="485">
                  <c:v>0.32550000000000001</c:v>
                </c:pt>
                <c:pt idx="486">
                  <c:v>0.32715</c:v>
                </c:pt>
                <c:pt idx="487">
                  <c:v>0.3286</c:v>
                </c:pt>
                <c:pt idx="488">
                  <c:v>0.32994999999999997</c:v>
                </c:pt>
                <c:pt idx="489">
                  <c:v>0.33119999999999999</c:v>
                </c:pt>
                <c:pt idx="490">
                  <c:v>0.33230000000000004</c:v>
                </c:pt>
                <c:pt idx="491">
                  <c:v>0.33324999999999999</c:v>
                </c:pt>
                <c:pt idx="492">
                  <c:v>0.33410000000000001</c:v>
                </c:pt>
                <c:pt idx="493">
                  <c:v>0.3347</c:v>
                </c:pt>
                <c:pt idx="494">
                  <c:v>0.33509999999999995</c:v>
                </c:pt>
                <c:pt idx="495">
                  <c:v>0.3352</c:v>
                </c:pt>
                <c:pt idx="496">
                  <c:v>0.33494999999999997</c:v>
                </c:pt>
                <c:pt idx="497">
                  <c:v>0.33450000000000002</c:v>
                </c:pt>
                <c:pt idx="498">
                  <c:v>0.3337</c:v>
                </c:pt>
                <c:pt idx="499">
                  <c:v>0.33250000000000002</c:v>
                </c:pt>
                <c:pt idx="500">
                  <c:v>0.33104999999999996</c:v>
                </c:pt>
                <c:pt idx="501">
                  <c:v>0.32935000000000003</c:v>
                </c:pt>
                <c:pt idx="502">
                  <c:v>0.32750000000000001</c:v>
                </c:pt>
                <c:pt idx="503">
                  <c:v>0.32540000000000002</c:v>
                </c:pt>
                <c:pt idx="504">
                  <c:v>0.32320000000000004</c:v>
                </c:pt>
                <c:pt idx="505">
                  <c:v>0.32079999999999997</c:v>
                </c:pt>
                <c:pt idx="506">
                  <c:v>0.31835000000000002</c:v>
                </c:pt>
                <c:pt idx="507">
                  <c:v>0.31569999999999998</c:v>
                </c:pt>
                <c:pt idx="508">
                  <c:v>0.31295000000000001</c:v>
                </c:pt>
                <c:pt idx="509">
                  <c:v>0.31000000000000005</c:v>
                </c:pt>
                <c:pt idx="510">
                  <c:v>0.307</c:v>
                </c:pt>
                <c:pt idx="511">
                  <c:v>0.30400000000000005</c:v>
                </c:pt>
                <c:pt idx="512">
                  <c:v>0.30109999999999998</c:v>
                </c:pt>
                <c:pt idx="513">
                  <c:v>0.29830000000000001</c:v>
                </c:pt>
                <c:pt idx="514">
                  <c:v>0.29559999999999997</c:v>
                </c:pt>
                <c:pt idx="515">
                  <c:v>0.29305000000000003</c:v>
                </c:pt>
                <c:pt idx="516">
                  <c:v>0.29079999999999995</c:v>
                </c:pt>
                <c:pt idx="517">
                  <c:v>0.28879999999999995</c:v>
                </c:pt>
                <c:pt idx="518">
                  <c:v>0.28715000000000002</c:v>
                </c:pt>
                <c:pt idx="519">
                  <c:v>0.2858</c:v>
                </c:pt>
                <c:pt idx="520">
                  <c:v>0.2848</c:v>
                </c:pt>
                <c:pt idx="521">
                  <c:v>0.28425</c:v>
                </c:pt>
                <c:pt idx="522">
                  <c:v>0.28405000000000002</c:v>
                </c:pt>
                <c:pt idx="523">
                  <c:v>0.2843</c:v>
                </c:pt>
                <c:pt idx="524">
                  <c:v>0.28500000000000003</c:v>
                </c:pt>
                <c:pt idx="525">
                  <c:v>0.28620000000000001</c:v>
                </c:pt>
                <c:pt idx="526">
                  <c:v>0.28789999999999999</c:v>
                </c:pt>
                <c:pt idx="527">
                  <c:v>0.29005000000000003</c:v>
                </c:pt>
                <c:pt idx="528">
                  <c:v>0.29265000000000002</c:v>
                </c:pt>
                <c:pt idx="529">
                  <c:v>0.29569999999999996</c:v>
                </c:pt>
                <c:pt idx="530">
                  <c:v>0.29905000000000004</c:v>
                </c:pt>
                <c:pt idx="531">
                  <c:v>0.30264999999999997</c:v>
                </c:pt>
                <c:pt idx="532">
                  <c:v>0.30654999999999999</c:v>
                </c:pt>
                <c:pt idx="533">
                  <c:v>0.31064999999999998</c:v>
                </c:pt>
                <c:pt idx="534">
                  <c:v>0.31495000000000001</c:v>
                </c:pt>
                <c:pt idx="535">
                  <c:v>0.31924999999999998</c:v>
                </c:pt>
                <c:pt idx="536">
                  <c:v>0.32350000000000001</c:v>
                </c:pt>
                <c:pt idx="537">
                  <c:v>0.32769999999999999</c:v>
                </c:pt>
                <c:pt idx="538">
                  <c:v>0.33179999999999998</c:v>
                </c:pt>
                <c:pt idx="539">
                  <c:v>0.3357</c:v>
                </c:pt>
                <c:pt idx="540">
                  <c:v>0.33940000000000003</c:v>
                </c:pt>
                <c:pt idx="541">
                  <c:v>0.34279999999999999</c:v>
                </c:pt>
                <c:pt idx="542">
                  <c:v>0.34604999999999997</c:v>
                </c:pt>
                <c:pt idx="543">
                  <c:v>0.34899999999999998</c:v>
                </c:pt>
                <c:pt idx="544">
                  <c:v>0.35165000000000002</c:v>
                </c:pt>
                <c:pt idx="545">
                  <c:v>0.35414999999999996</c:v>
                </c:pt>
                <c:pt idx="546">
                  <c:v>0.35635</c:v>
                </c:pt>
                <c:pt idx="547">
                  <c:v>0.35835</c:v>
                </c:pt>
                <c:pt idx="548">
                  <c:v>0.36014999999999997</c:v>
                </c:pt>
                <c:pt idx="549">
                  <c:v>0.36180000000000001</c:v>
                </c:pt>
                <c:pt idx="550">
                  <c:v>0.36319999999999997</c:v>
                </c:pt>
                <c:pt idx="551">
                  <c:v>0.36449999999999999</c:v>
                </c:pt>
                <c:pt idx="552">
                  <c:v>0.36565000000000003</c:v>
                </c:pt>
                <c:pt idx="553">
                  <c:v>0.36664999999999998</c:v>
                </c:pt>
                <c:pt idx="554">
                  <c:v>0.36745</c:v>
                </c:pt>
                <c:pt idx="555">
                  <c:v>0.36804999999999999</c:v>
                </c:pt>
                <c:pt idx="556">
                  <c:v>0.36845</c:v>
                </c:pt>
                <c:pt idx="557">
                  <c:v>0.36870000000000003</c:v>
                </c:pt>
                <c:pt idx="558">
                  <c:v>0.36890000000000001</c:v>
                </c:pt>
                <c:pt idx="559">
                  <c:v>0.36885000000000001</c:v>
                </c:pt>
                <c:pt idx="560">
                  <c:v>0.36870000000000003</c:v>
                </c:pt>
                <c:pt idx="561">
                  <c:v>0.36840000000000001</c:v>
                </c:pt>
                <c:pt idx="562">
                  <c:v>0.36804999999999999</c:v>
                </c:pt>
                <c:pt idx="563">
                  <c:v>0.36754999999999999</c:v>
                </c:pt>
                <c:pt idx="564">
                  <c:v>0.3669</c:v>
                </c:pt>
                <c:pt idx="565">
                  <c:v>0.36609999999999998</c:v>
                </c:pt>
                <c:pt idx="566">
                  <c:v>0.36514999999999997</c:v>
                </c:pt>
                <c:pt idx="567">
                  <c:v>0.36409999999999998</c:v>
                </c:pt>
                <c:pt idx="568">
                  <c:v>0.36299999999999999</c:v>
                </c:pt>
                <c:pt idx="569">
                  <c:v>0.3619</c:v>
                </c:pt>
                <c:pt idx="570">
                  <c:v>0.36085</c:v>
                </c:pt>
                <c:pt idx="571">
                  <c:v>0.3599</c:v>
                </c:pt>
                <c:pt idx="572">
                  <c:v>0.35885</c:v>
                </c:pt>
                <c:pt idx="573">
                  <c:v>0.35794999999999999</c:v>
                </c:pt>
                <c:pt idx="574">
                  <c:v>0.35709999999999997</c:v>
                </c:pt>
                <c:pt idx="575">
                  <c:v>0.35639999999999999</c:v>
                </c:pt>
                <c:pt idx="576">
                  <c:v>0.35575000000000001</c:v>
                </c:pt>
                <c:pt idx="577">
                  <c:v>0.35515000000000002</c:v>
                </c:pt>
                <c:pt idx="578">
                  <c:v>0.35465000000000002</c:v>
                </c:pt>
                <c:pt idx="579">
                  <c:v>0.3543</c:v>
                </c:pt>
                <c:pt idx="580">
                  <c:v>0.3538</c:v>
                </c:pt>
                <c:pt idx="581">
                  <c:v>0.35339999999999999</c:v>
                </c:pt>
                <c:pt idx="582">
                  <c:v>0.35299999999999998</c:v>
                </c:pt>
                <c:pt idx="583">
                  <c:v>0.35270000000000001</c:v>
                </c:pt>
                <c:pt idx="584">
                  <c:v>0.35244999999999999</c:v>
                </c:pt>
                <c:pt idx="585">
                  <c:v>0.35220000000000001</c:v>
                </c:pt>
                <c:pt idx="586">
                  <c:v>0.35204999999999997</c:v>
                </c:pt>
                <c:pt idx="587">
                  <c:v>0.35185</c:v>
                </c:pt>
                <c:pt idx="588">
                  <c:v>0.35170000000000001</c:v>
                </c:pt>
                <c:pt idx="589">
                  <c:v>0.35145000000000004</c:v>
                </c:pt>
                <c:pt idx="590">
                  <c:v>0.35114999999999996</c:v>
                </c:pt>
                <c:pt idx="591">
                  <c:v>0.3508</c:v>
                </c:pt>
                <c:pt idx="592">
                  <c:v>0.35039999999999999</c:v>
                </c:pt>
                <c:pt idx="593">
                  <c:v>0.34989999999999999</c:v>
                </c:pt>
                <c:pt idx="594">
                  <c:v>0.3493</c:v>
                </c:pt>
                <c:pt idx="595">
                  <c:v>0.34865000000000002</c:v>
                </c:pt>
                <c:pt idx="596">
                  <c:v>0.34789999999999999</c:v>
                </c:pt>
                <c:pt idx="597">
                  <c:v>0.34704999999999997</c:v>
                </c:pt>
                <c:pt idx="598">
                  <c:v>0.34604999999999997</c:v>
                </c:pt>
                <c:pt idx="599">
                  <c:v>0.34504999999999997</c:v>
                </c:pt>
                <c:pt idx="600">
                  <c:v>0.34389999999999998</c:v>
                </c:pt>
                <c:pt idx="601">
                  <c:v>0.34275</c:v>
                </c:pt>
                <c:pt idx="602">
                  <c:v>0.34165000000000001</c:v>
                </c:pt>
                <c:pt idx="603">
                  <c:v>0.34055000000000002</c:v>
                </c:pt>
                <c:pt idx="604">
                  <c:v>0.33945000000000003</c:v>
                </c:pt>
                <c:pt idx="605">
                  <c:v>0.33845000000000003</c:v>
                </c:pt>
                <c:pt idx="606">
                  <c:v>0.33745000000000003</c:v>
                </c:pt>
                <c:pt idx="607">
                  <c:v>0.33650000000000002</c:v>
                </c:pt>
                <c:pt idx="608">
                  <c:v>0.33550000000000002</c:v>
                </c:pt>
                <c:pt idx="609">
                  <c:v>0.33474999999999999</c:v>
                </c:pt>
                <c:pt idx="610">
                  <c:v>0.33415</c:v>
                </c:pt>
                <c:pt idx="611">
                  <c:v>0.33374999999999999</c:v>
                </c:pt>
                <c:pt idx="612">
                  <c:v>0.33355000000000001</c:v>
                </c:pt>
                <c:pt idx="613">
                  <c:v>0.33355000000000001</c:v>
                </c:pt>
                <c:pt idx="614">
                  <c:v>0.33374999999999999</c:v>
                </c:pt>
                <c:pt idx="615">
                  <c:v>0.33410000000000001</c:v>
                </c:pt>
                <c:pt idx="616">
                  <c:v>0.33460000000000001</c:v>
                </c:pt>
                <c:pt idx="617">
                  <c:v>0.33504999999999996</c:v>
                </c:pt>
                <c:pt idx="618">
                  <c:v>0.33550000000000002</c:v>
                </c:pt>
                <c:pt idx="619">
                  <c:v>0.33600000000000002</c:v>
                </c:pt>
                <c:pt idx="620">
                  <c:v>0.33650000000000002</c:v>
                </c:pt>
                <c:pt idx="621">
                  <c:v>0.33704999999999996</c:v>
                </c:pt>
                <c:pt idx="622">
                  <c:v>0.33755000000000002</c:v>
                </c:pt>
                <c:pt idx="623">
                  <c:v>0.33815000000000001</c:v>
                </c:pt>
                <c:pt idx="624">
                  <c:v>0.33875</c:v>
                </c:pt>
                <c:pt idx="625">
                  <c:v>0.33940000000000003</c:v>
                </c:pt>
                <c:pt idx="626">
                  <c:v>0.33999999999999997</c:v>
                </c:pt>
                <c:pt idx="627">
                  <c:v>0.34055000000000002</c:v>
                </c:pt>
                <c:pt idx="628">
                  <c:v>0.34099999999999997</c:v>
                </c:pt>
                <c:pt idx="629">
                  <c:v>0.34145000000000003</c:v>
                </c:pt>
                <c:pt idx="630">
                  <c:v>0.34189999999999998</c:v>
                </c:pt>
                <c:pt idx="631">
                  <c:v>0.34225</c:v>
                </c:pt>
                <c:pt idx="632">
                  <c:v>0.34265000000000001</c:v>
                </c:pt>
                <c:pt idx="633">
                  <c:v>0.34309999999999996</c:v>
                </c:pt>
                <c:pt idx="634">
                  <c:v>0.34370000000000001</c:v>
                </c:pt>
                <c:pt idx="635">
                  <c:v>0.34429999999999999</c:v>
                </c:pt>
                <c:pt idx="636">
                  <c:v>0.34499999999999997</c:v>
                </c:pt>
                <c:pt idx="637">
                  <c:v>0.34589999999999999</c:v>
                </c:pt>
                <c:pt idx="638">
                  <c:v>0.34694999999999998</c:v>
                </c:pt>
                <c:pt idx="639">
                  <c:v>0.34809999999999997</c:v>
                </c:pt>
                <c:pt idx="640">
                  <c:v>0.34944999999999998</c:v>
                </c:pt>
                <c:pt idx="641">
                  <c:v>0.35094999999999998</c:v>
                </c:pt>
                <c:pt idx="642">
                  <c:v>0.35260000000000002</c:v>
                </c:pt>
                <c:pt idx="643">
                  <c:v>0.35445000000000004</c:v>
                </c:pt>
                <c:pt idx="644">
                  <c:v>0.35639999999999999</c:v>
                </c:pt>
                <c:pt idx="645">
                  <c:v>0.35850000000000004</c:v>
                </c:pt>
                <c:pt idx="646">
                  <c:v>0.36075000000000002</c:v>
                </c:pt>
                <c:pt idx="647">
                  <c:v>0.36309999999999998</c:v>
                </c:pt>
                <c:pt idx="648">
                  <c:v>0.36560000000000004</c:v>
                </c:pt>
                <c:pt idx="649">
                  <c:v>0.36814999999999998</c:v>
                </c:pt>
                <c:pt idx="650">
                  <c:v>0.37069999999999997</c:v>
                </c:pt>
                <c:pt idx="651">
                  <c:v>0.37319999999999998</c:v>
                </c:pt>
                <c:pt idx="652">
                  <c:v>0.37575000000000003</c:v>
                </c:pt>
                <c:pt idx="653">
                  <c:v>0.37834999999999996</c:v>
                </c:pt>
                <c:pt idx="654">
                  <c:v>0.38100000000000001</c:v>
                </c:pt>
                <c:pt idx="655">
                  <c:v>0.38364999999999999</c:v>
                </c:pt>
                <c:pt idx="656">
                  <c:v>0.38614999999999999</c:v>
                </c:pt>
                <c:pt idx="657">
                  <c:v>0.3886</c:v>
                </c:pt>
                <c:pt idx="658">
                  <c:v>0.39100000000000001</c:v>
                </c:pt>
                <c:pt idx="659">
                  <c:v>0.39319999999999999</c:v>
                </c:pt>
                <c:pt idx="660">
                  <c:v>0.39539999999999997</c:v>
                </c:pt>
                <c:pt idx="661">
                  <c:v>0.39744999999999997</c:v>
                </c:pt>
                <c:pt idx="662">
                  <c:v>0.39934999999999998</c:v>
                </c:pt>
                <c:pt idx="663">
                  <c:v>0.40115000000000001</c:v>
                </c:pt>
                <c:pt idx="664">
                  <c:v>0.40289999999999998</c:v>
                </c:pt>
                <c:pt idx="665">
                  <c:v>0.40449999999999997</c:v>
                </c:pt>
                <c:pt idx="666">
                  <c:v>0.40605000000000002</c:v>
                </c:pt>
                <c:pt idx="667">
                  <c:v>0.40754999999999997</c:v>
                </c:pt>
                <c:pt idx="668">
                  <c:v>0.40889999999999999</c:v>
                </c:pt>
                <c:pt idx="669">
                  <c:v>0.41020000000000001</c:v>
                </c:pt>
                <c:pt idx="670">
                  <c:v>0.41134999999999999</c:v>
                </c:pt>
                <c:pt idx="671">
                  <c:v>0.41254999999999997</c:v>
                </c:pt>
                <c:pt idx="672">
                  <c:v>0.41375000000000001</c:v>
                </c:pt>
                <c:pt idx="673">
                  <c:v>0.41490000000000005</c:v>
                </c:pt>
                <c:pt idx="674">
                  <c:v>0.41610000000000003</c:v>
                </c:pt>
                <c:pt idx="675">
                  <c:v>0.4173</c:v>
                </c:pt>
                <c:pt idx="676">
                  <c:v>0.41864999999999997</c:v>
                </c:pt>
                <c:pt idx="677">
                  <c:v>0.42010000000000003</c:v>
                </c:pt>
                <c:pt idx="678">
                  <c:v>0.42164999999999997</c:v>
                </c:pt>
                <c:pt idx="679">
                  <c:v>0.42325000000000002</c:v>
                </c:pt>
                <c:pt idx="680">
                  <c:v>0.42485000000000001</c:v>
                </c:pt>
                <c:pt idx="681">
                  <c:v>0.42645</c:v>
                </c:pt>
                <c:pt idx="682">
                  <c:v>0.42815000000000003</c:v>
                </c:pt>
                <c:pt idx="683">
                  <c:v>0.42985000000000001</c:v>
                </c:pt>
                <c:pt idx="684">
                  <c:v>0.43149999999999999</c:v>
                </c:pt>
                <c:pt idx="685">
                  <c:v>0.43314999999999998</c:v>
                </c:pt>
                <c:pt idx="686">
                  <c:v>0.43474999999999997</c:v>
                </c:pt>
                <c:pt idx="687">
                  <c:v>0.43635000000000002</c:v>
                </c:pt>
                <c:pt idx="688">
                  <c:v>0.43769999999999998</c:v>
                </c:pt>
                <c:pt idx="689">
                  <c:v>0.43905</c:v>
                </c:pt>
                <c:pt idx="690">
                  <c:v>0.44035000000000002</c:v>
                </c:pt>
                <c:pt idx="691">
                  <c:v>0.44164999999999999</c:v>
                </c:pt>
                <c:pt idx="692">
                  <c:v>0.44289999999999996</c:v>
                </c:pt>
                <c:pt idx="693">
                  <c:v>0.44415000000000004</c:v>
                </c:pt>
                <c:pt idx="694">
                  <c:v>0.44535000000000002</c:v>
                </c:pt>
                <c:pt idx="695">
                  <c:v>0.44645000000000001</c:v>
                </c:pt>
                <c:pt idx="696">
                  <c:v>0.44745000000000001</c:v>
                </c:pt>
                <c:pt idx="697">
                  <c:v>0.44850000000000001</c:v>
                </c:pt>
                <c:pt idx="698">
                  <c:v>0.44950000000000001</c:v>
                </c:pt>
                <c:pt idx="699">
                  <c:v>0.45035000000000003</c:v>
                </c:pt>
                <c:pt idx="700">
                  <c:v>0.45115</c:v>
                </c:pt>
                <c:pt idx="701">
                  <c:v>0.45189999999999997</c:v>
                </c:pt>
                <c:pt idx="702">
                  <c:v>0.45255000000000001</c:v>
                </c:pt>
                <c:pt idx="703">
                  <c:v>0.4531</c:v>
                </c:pt>
                <c:pt idx="704">
                  <c:v>0.45350000000000001</c:v>
                </c:pt>
                <c:pt idx="705">
                  <c:v>0.45384999999999998</c:v>
                </c:pt>
                <c:pt idx="706">
                  <c:v>0.45415</c:v>
                </c:pt>
                <c:pt idx="707">
                  <c:v>0.45435000000000003</c:v>
                </c:pt>
                <c:pt idx="708">
                  <c:v>0.45450000000000002</c:v>
                </c:pt>
                <c:pt idx="709">
                  <c:v>0.45465</c:v>
                </c:pt>
                <c:pt idx="710">
                  <c:v>0.45465</c:v>
                </c:pt>
                <c:pt idx="711">
                  <c:v>0.45455000000000001</c:v>
                </c:pt>
                <c:pt idx="712">
                  <c:v>0.45430000000000004</c:v>
                </c:pt>
                <c:pt idx="713">
                  <c:v>0.45389999999999997</c:v>
                </c:pt>
                <c:pt idx="714">
                  <c:v>0.45345000000000002</c:v>
                </c:pt>
                <c:pt idx="715">
                  <c:v>0.45284999999999997</c:v>
                </c:pt>
                <c:pt idx="716">
                  <c:v>0.45205000000000001</c:v>
                </c:pt>
                <c:pt idx="717">
                  <c:v>0.45109999999999995</c:v>
                </c:pt>
                <c:pt idx="718">
                  <c:v>0.4501</c:v>
                </c:pt>
                <c:pt idx="719">
                  <c:v>0.44894999999999996</c:v>
                </c:pt>
                <c:pt idx="720">
                  <c:v>0.44779999999999998</c:v>
                </c:pt>
                <c:pt idx="721">
                  <c:v>0.4466</c:v>
                </c:pt>
                <c:pt idx="722">
                  <c:v>0.44540000000000002</c:v>
                </c:pt>
                <c:pt idx="723">
                  <c:v>0.44419999999999998</c:v>
                </c:pt>
                <c:pt idx="724">
                  <c:v>0.44294999999999995</c:v>
                </c:pt>
                <c:pt idx="725">
                  <c:v>0.44174999999999998</c:v>
                </c:pt>
                <c:pt idx="726">
                  <c:v>0.44059999999999999</c:v>
                </c:pt>
                <c:pt idx="727">
                  <c:v>0.43945000000000001</c:v>
                </c:pt>
                <c:pt idx="728">
                  <c:v>0.43830000000000002</c:v>
                </c:pt>
                <c:pt idx="729">
                  <c:v>0.43730000000000002</c:v>
                </c:pt>
                <c:pt idx="730">
                  <c:v>0.43654999999999999</c:v>
                </c:pt>
                <c:pt idx="731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D74C-B1EA-E4D2F7DD983D}"/>
            </c:ext>
          </c:extLst>
        </c:ser>
        <c:ser>
          <c:idx val="1"/>
          <c:order val="1"/>
          <c:tx>
            <c:strRef>
              <c:f>monthly_summary!$Y$9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monthly_summary!$I$8:$I$777</c:f>
              <c:numCache>
                <c:formatCode>General</c:formatCode>
                <c:ptCount val="770"/>
                <c:pt idx="16">
                  <c:v>1958.203</c:v>
                </c:pt>
                <c:pt idx="17">
                  <c:v>1958.288</c:v>
                </c:pt>
                <c:pt idx="18">
                  <c:v>1958.37</c:v>
                </c:pt>
                <c:pt idx="19">
                  <c:v>1958.4549999999999</c:v>
                </c:pt>
                <c:pt idx="20">
                  <c:v>1958.537</c:v>
                </c:pt>
                <c:pt idx="21">
                  <c:v>1958.6220000000001</c:v>
                </c:pt>
                <c:pt idx="22">
                  <c:v>1958.7070000000001</c:v>
                </c:pt>
                <c:pt idx="23">
                  <c:v>1958.789</c:v>
                </c:pt>
                <c:pt idx="24">
                  <c:v>1958.874</c:v>
                </c:pt>
                <c:pt idx="25">
                  <c:v>1958.9559999999999</c:v>
                </c:pt>
                <c:pt idx="26">
                  <c:v>1959.0409999999999</c:v>
                </c:pt>
                <c:pt idx="27">
                  <c:v>1959.126</c:v>
                </c:pt>
                <c:pt idx="28">
                  <c:v>1959.203</c:v>
                </c:pt>
                <c:pt idx="29">
                  <c:v>1959.288</c:v>
                </c:pt>
                <c:pt idx="30">
                  <c:v>1959.37</c:v>
                </c:pt>
                <c:pt idx="31">
                  <c:v>1959.4549999999999</c:v>
                </c:pt>
                <c:pt idx="32">
                  <c:v>1959.537</c:v>
                </c:pt>
                <c:pt idx="33">
                  <c:v>1959.6220000000001</c:v>
                </c:pt>
                <c:pt idx="34">
                  <c:v>1959.7070000000001</c:v>
                </c:pt>
                <c:pt idx="35">
                  <c:v>1959.789</c:v>
                </c:pt>
                <c:pt idx="36">
                  <c:v>1959.874</c:v>
                </c:pt>
                <c:pt idx="37">
                  <c:v>1959.9559999999999</c:v>
                </c:pt>
                <c:pt idx="38">
                  <c:v>1960.0409999999999</c:v>
                </c:pt>
                <c:pt idx="39">
                  <c:v>1960.126</c:v>
                </c:pt>
                <c:pt idx="40">
                  <c:v>1960.2049999999999</c:v>
                </c:pt>
                <c:pt idx="41">
                  <c:v>1960.29</c:v>
                </c:pt>
                <c:pt idx="42">
                  <c:v>1960.3720000000001</c:v>
                </c:pt>
                <c:pt idx="43">
                  <c:v>1960.4559999999999</c:v>
                </c:pt>
                <c:pt idx="44">
                  <c:v>1960.538</c:v>
                </c:pt>
                <c:pt idx="45">
                  <c:v>1960.623</c:v>
                </c:pt>
                <c:pt idx="46">
                  <c:v>1960.7080000000001</c:v>
                </c:pt>
                <c:pt idx="47">
                  <c:v>1960.79</c:v>
                </c:pt>
                <c:pt idx="48">
                  <c:v>1960.874</c:v>
                </c:pt>
                <c:pt idx="49">
                  <c:v>1960.9559999999999</c:v>
                </c:pt>
                <c:pt idx="50">
                  <c:v>1961.0409999999999</c:v>
                </c:pt>
                <c:pt idx="51">
                  <c:v>1961.126</c:v>
                </c:pt>
                <c:pt idx="52">
                  <c:v>1961.203</c:v>
                </c:pt>
                <c:pt idx="53">
                  <c:v>1961.288</c:v>
                </c:pt>
                <c:pt idx="54">
                  <c:v>1961.37</c:v>
                </c:pt>
                <c:pt idx="55">
                  <c:v>1961.4549999999999</c:v>
                </c:pt>
                <c:pt idx="56">
                  <c:v>1961.537</c:v>
                </c:pt>
                <c:pt idx="57">
                  <c:v>1961.6220000000001</c:v>
                </c:pt>
                <c:pt idx="58">
                  <c:v>1961.7070000000001</c:v>
                </c:pt>
                <c:pt idx="59">
                  <c:v>1961.789</c:v>
                </c:pt>
                <c:pt idx="60">
                  <c:v>1961.874</c:v>
                </c:pt>
                <c:pt idx="61">
                  <c:v>1961.9559999999999</c:v>
                </c:pt>
                <c:pt idx="62">
                  <c:v>1962.0409999999999</c:v>
                </c:pt>
                <c:pt idx="63">
                  <c:v>1962.126</c:v>
                </c:pt>
                <c:pt idx="64">
                  <c:v>1962.203</c:v>
                </c:pt>
                <c:pt idx="65">
                  <c:v>1962.288</c:v>
                </c:pt>
                <c:pt idx="66">
                  <c:v>1962.37</c:v>
                </c:pt>
                <c:pt idx="67">
                  <c:v>1962.4549999999999</c:v>
                </c:pt>
                <c:pt idx="68">
                  <c:v>1962.537</c:v>
                </c:pt>
                <c:pt idx="69">
                  <c:v>1962.6220000000001</c:v>
                </c:pt>
                <c:pt idx="70">
                  <c:v>1962.7070000000001</c:v>
                </c:pt>
                <c:pt idx="71">
                  <c:v>1962.789</c:v>
                </c:pt>
                <c:pt idx="72">
                  <c:v>1962.874</c:v>
                </c:pt>
                <c:pt idx="73">
                  <c:v>1962.9559999999999</c:v>
                </c:pt>
                <c:pt idx="74">
                  <c:v>1963.0409999999999</c:v>
                </c:pt>
                <c:pt idx="75">
                  <c:v>1963.126</c:v>
                </c:pt>
                <c:pt idx="76">
                  <c:v>1963.203</c:v>
                </c:pt>
                <c:pt idx="77">
                  <c:v>1963.288</c:v>
                </c:pt>
                <c:pt idx="78">
                  <c:v>1963.37</c:v>
                </c:pt>
                <c:pt idx="79">
                  <c:v>1963.4549999999999</c:v>
                </c:pt>
                <c:pt idx="80">
                  <c:v>1963.537</c:v>
                </c:pt>
                <c:pt idx="81">
                  <c:v>1963.6220000000001</c:v>
                </c:pt>
                <c:pt idx="82">
                  <c:v>1963.7070000000001</c:v>
                </c:pt>
                <c:pt idx="83">
                  <c:v>1963.789</c:v>
                </c:pt>
                <c:pt idx="84">
                  <c:v>1963.874</c:v>
                </c:pt>
                <c:pt idx="85">
                  <c:v>1963.9559999999999</c:v>
                </c:pt>
                <c:pt idx="86">
                  <c:v>1964.0409999999999</c:v>
                </c:pt>
                <c:pt idx="87">
                  <c:v>1964.126</c:v>
                </c:pt>
                <c:pt idx="88">
                  <c:v>1964.2049999999999</c:v>
                </c:pt>
                <c:pt idx="89">
                  <c:v>1964.29</c:v>
                </c:pt>
                <c:pt idx="90">
                  <c:v>1964.3720000000001</c:v>
                </c:pt>
                <c:pt idx="91">
                  <c:v>1964.4559999999999</c:v>
                </c:pt>
                <c:pt idx="92">
                  <c:v>1964.538</c:v>
                </c:pt>
                <c:pt idx="93">
                  <c:v>1964.623</c:v>
                </c:pt>
                <c:pt idx="94">
                  <c:v>1964.7080000000001</c:v>
                </c:pt>
                <c:pt idx="95">
                  <c:v>1964.79</c:v>
                </c:pt>
                <c:pt idx="96">
                  <c:v>1964.874</c:v>
                </c:pt>
                <c:pt idx="97">
                  <c:v>1964.9559999999999</c:v>
                </c:pt>
                <c:pt idx="98">
                  <c:v>1965.0409999999999</c:v>
                </c:pt>
                <c:pt idx="99">
                  <c:v>1965.126</c:v>
                </c:pt>
                <c:pt idx="100">
                  <c:v>1965.203</c:v>
                </c:pt>
                <c:pt idx="101">
                  <c:v>1965.288</c:v>
                </c:pt>
                <c:pt idx="102">
                  <c:v>1965.37</c:v>
                </c:pt>
                <c:pt idx="103">
                  <c:v>1965.4549999999999</c:v>
                </c:pt>
                <c:pt idx="104">
                  <c:v>1965.537</c:v>
                </c:pt>
                <c:pt idx="105">
                  <c:v>1965.6220000000001</c:v>
                </c:pt>
                <c:pt idx="106">
                  <c:v>1965.7070000000001</c:v>
                </c:pt>
                <c:pt idx="107">
                  <c:v>1965.789</c:v>
                </c:pt>
                <c:pt idx="108">
                  <c:v>1965.874</c:v>
                </c:pt>
                <c:pt idx="109">
                  <c:v>1965.9559999999999</c:v>
                </c:pt>
                <c:pt idx="110">
                  <c:v>1966.0409999999999</c:v>
                </c:pt>
                <c:pt idx="111">
                  <c:v>1966.126</c:v>
                </c:pt>
                <c:pt idx="112">
                  <c:v>1966.203</c:v>
                </c:pt>
                <c:pt idx="113">
                  <c:v>1966.288</c:v>
                </c:pt>
                <c:pt idx="114">
                  <c:v>1966.37</c:v>
                </c:pt>
                <c:pt idx="115">
                  <c:v>1966.4549999999999</c:v>
                </c:pt>
                <c:pt idx="116">
                  <c:v>1966.537</c:v>
                </c:pt>
                <c:pt idx="117">
                  <c:v>1966.6220000000001</c:v>
                </c:pt>
                <c:pt idx="118">
                  <c:v>1966.7070000000001</c:v>
                </c:pt>
                <c:pt idx="119">
                  <c:v>1966.789</c:v>
                </c:pt>
                <c:pt idx="120">
                  <c:v>1966.874</c:v>
                </c:pt>
                <c:pt idx="121">
                  <c:v>1966.9559999999999</c:v>
                </c:pt>
                <c:pt idx="122">
                  <c:v>1967.0409999999999</c:v>
                </c:pt>
                <c:pt idx="123">
                  <c:v>1967.126</c:v>
                </c:pt>
                <c:pt idx="124">
                  <c:v>1967.203</c:v>
                </c:pt>
                <c:pt idx="125">
                  <c:v>1967.288</c:v>
                </c:pt>
                <c:pt idx="126">
                  <c:v>1967.37</c:v>
                </c:pt>
                <c:pt idx="127">
                  <c:v>1967.4549999999999</c:v>
                </c:pt>
                <c:pt idx="128">
                  <c:v>1967.537</c:v>
                </c:pt>
                <c:pt idx="129">
                  <c:v>1967.6220000000001</c:v>
                </c:pt>
                <c:pt idx="130">
                  <c:v>1967.7070000000001</c:v>
                </c:pt>
                <c:pt idx="131">
                  <c:v>1967.789</c:v>
                </c:pt>
                <c:pt idx="132">
                  <c:v>1967.874</c:v>
                </c:pt>
                <c:pt idx="133">
                  <c:v>1967.9559999999999</c:v>
                </c:pt>
                <c:pt idx="134">
                  <c:v>1968.0409999999999</c:v>
                </c:pt>
                <c:pt idx="135">
                  <c:v>1968.126</c:v>
                </c:pt>
                <c:pt idx="136">
                  <c:v>1968.2049999999999</c:v>
                </c:pt>
                <c:pt idx="137">
                  <c:v>1968.29</c:v>
                </c:pt>
                <c:pt idx="138">
                  <c:v>1968.3720000000001</c:v>
                </c:pt>
                <c:pt idx="139">
                  <c:v>1968.4559999999999</c:v>
                </c:pt>
                <c:pt idx="140">
                  <c:v>1968.538</c:v>
                </c:pt>
                <c:pt idx="141">
                  <c:v>1968.623</c:v>
                </c:pt>
                <c:pt idx="142">
                  <c:v>1968.7080000000001</c:v>
                </c:pt>
                <c:pt idx="143">
                  <c:v>1968.79</c:v>
                </c:pt>
                <c:pt idx="144">
                  <c:v>1968.874</c:v>
                </c:pt>
                <c:pt idx="145">
                  <c:v>1968.9559999999999</c:v>
                </c:pt>
                <c:pt idx="146">
                  <c:v>1969.0409999999999</c:v>
                </c:pt>
                <c:pt idx="147">
                  <c:v>1969.126</c:v>
                </c:pt>
                <c:pt idx="148">
                  <c:v>1969.203</c:v>
                </c:pt>
                <c:pt idx="149">
                  <c:v>1969.288</c:v>
                </c:pt>
                <c:pt idx="150">
                  <c:v>1969.37</c:v>
                </c:pt>
                <c:pt idx="151">
                  <c:v>1969.4549999999999</c:v>
                </c:pt>
                <c:pt idx="152">
                  <c:v>1969.537</c:v>
                </c:pt>
                <c:pt idx="153">
                  <c:v>1969.6220000000001</c:v>
                </c:pt>
                <c:pt idx="154">
                  <c:v>1969.7070000000001</c:v>
                </c:pt>
                <c:pt idx="155">
                  <c:v>1969.789</c:v>
                </c:pt>
                <c:pt idx="156">
                  <c:v>1969.874</c:v>
                </c:pt>
                <c:pt idx="157">
                  <c:v>1969.9559999999999</c:v>
                </c:pt>
                <c:pt idx="158">
                  <c:v>1970.0409999999999</c:v>
                </c:pt>
                <c:pt idx="159">
                  <c:v>1970.126</c:v>
                </c:pt>
                <c:pt idx="160">
                  <c:v>1970.203</c:v>
                </c:pt>
                <c:pt idx="161">
                  <c:v>1970.288</c:v>
                </c:pt>
                <c:pt idx="162">
                  <c:v>1970.37</c:v>
                </c:pt>
                <c:pt idx="163">
                  <c:v>1970.4549999999999</c:v>
                </c:pt>
                <c:pt idx="164">
                  <c:v>1970.537</c:v>
                </c:pt>
                <c:pt idx="165">
                  <c:v>1970.6220000000001</c:v>
                </c:pt>
                <c:pt idx="166">
                  <c:v>1970.7070000000001</c:v>
                </c:pt>
                <c:pt idx="167">
                  <c:v>1970.789</c:v>
                </c:pt>
                <c:pt idx="168">
                  <c:v>1970.874</c:v>
                </c:pt>
                <c:pt idx="169">
                  <c:v>1970.9559999999999</c:v>
                </c:pt>
                <c:pt idx="170">
                  <c:v>1971.0409999999999</c:v>
                </c:pt>
                <c:pt idx="171">
                  <c:v>1971.126</c:v>
                </c:pt>
                <c:pt idx="172">
                  <c:v>1971.203</c:v>
                </c:pt>
                <c:pt idx="173">
                  <c:v>1971.288</c:v>
                </c:pt>
                <c:pt idx="174">
                  <c:v>1971.37</c:v>
                </c:pt>
                <c:pt idx="175">
                  <c:v>1971.4549999999999</c:v>
                </c:pt>
                <c:pt idx="176">
                  <c:v>1971.537</c:v>
                </c:pt>
                <c:pt idx="177">
                  <c:v>1971.6220000000001</c:v>
                </c:pt>
                <c:pt idx="178">
                  <c:v>1971.7070000000001</c:v>
                </c:pt>
                <c:pt idx="179">
                  <c:v>1971.789</c:v>
                </c:pt>
                <c:pt idx="180">
                  <c:v>1971.874</c:v>
                </c:pt>
                <c:pt idx="181">
                  <c:v>1971.9559999999999</c:v>
                </c:pt>
                <c:pt idx="182">
                  <c:v>1972.0409999999999</c:v>
                </c:pt>
                <c:pt idx="183">
                  <c:v>1972.126</c:v>
                </c:pt>
                <c:pt idx="184">
                  <c:v>1972.2049999999999</c:v>
                </c:pt>
                <c:pt idx="185">
                  <c:v>1972.29</c:v>
                </c:pt>
                <c:pt idx="186">
                  <c:v>1972.3720000000001</c:v>
                </c:pt>
                <c:pt idx="187">
                  <c:v>1972.4559999999999</c:v>
                </c:pt>
                <c:pt idx="188">
                  <c:v>1972.538</c:v>
                </c:pt>
                <c:pt idx="189">
                  <c:v>1972.623</c:v>
                </c:pt>
                <c:pt idx="190">
                  <c:v>1972.7080000000001</c:v>
                </c:pt>
                <c:pt idx="191">
                  <c:v>1972.79</c:v>
                </c:pt>
                <c:pt idx="192">
                  <c:v>1972.874</c:v>
                </c:pt>
                <c:pt idx="193">
                  <c:v>1972.9559999999999</c:v>
                </c:pt>
                <c:pt idx="194">
                  <c:v>1973.0409999999999</c:v>
                </c:pt>
                <c:pt idx="195">
                  <c:v>1973.126</c:v>
                </c:pt>
                <c:pt idx="196">
                  <c:v>1973.203</c:v>
                </c:pt>
                <c:pt idx="197">
                  <c:v>1973.288</c:v>
                </c:pt>
                <c:pt idx="198">
                  <c:v>1973.37</c:v>
                </c:pt>
                <c:pt idx="199">
                  <c:v>1973.4549999999999</c:v>
                </c:pt>
                <c:pt idx="200">
                  <c:v>1973.537</c:v>
                </c:pt>
                <c:pt idx="201">
                  <c:v>1973.6220000000001</c:v>
                </c:pt>
                <c:pt idx="202">
                  <c:v>1973.7070000000001</c:v>
                </c:pt>
                <c:pt idx="203">
                  <c:v>1973.789</c:v>
                </c:pt>
                <c:pt idx="204">
                  <c:v>1973.874</c:v>
                </c:pt>
                <c:pt idx="205">
                  <c:v>1973.9559999999999</c:v>
                </c:pt>
                <c:pt idx="206">
                  <c:v>1974.0409999999999</c:v>
                </c:pt>
                <c:pt idx="207">
                  <c:v>1974.126</c:v>
                </c:pt>
                <c:pt idx="208">
                  <c:v>1974.203</c:v>
                </c:pt>
                <c:pt idx="209">
                  <c:v>1974.288</c:v>
                </c:pt>
                <c:pt idx="210">
                  <c:v>1974.37</c:v>
                </c:pt>
                <c:pt idx="211">
                  <c:v>1974.4549999999999</c:v>
                </c:pt>
                <c:pt idx="212">
                  <c:v>1974.537</c:v>
                </c:pt>
                <c:pt idx="213">
                  <c:v>1974.6220000000001</c:v>
                </c:pt>
                <c:pt idx="214">
                  <c:v>1974.7070000000001</c:v>
                </c:pt>
                <c:pt idx="215">
                  <c:v>1974.789</c:v>
                </c:pt>
                <c:pt idx="216">
                  <c:v>1974.874</c:v>
                </c:pt>
                <c:pt idx="217">
                  <c:v>1974.9559999999999</c:v>
                </c:pt>
                <c:pt idx="218">
                  <c:v>1975.0409999999999</c:v>
                </c:pt>
                <c:pt idx="219">
                  <c:v>1975.126</c:v>
                </c:pt>
                <c:pt idx="220">
                  <c:v>1975.203</c:v>
                </c:pt>
                <c:pt idx="221">
                  <c:v>1975.288</c:v>
                </c:pt>
                <c:pt idx="222">
                  <c:v>1975.37</c:v>
                </c:pt>
                <c:pt idx="223">
                  <c:v>1975.4549999999999</c:v>
                </c:pt>
                <c:pt idx="224">
                  <c:v>1975.537</c:v>
                </c:pt>
                <c:pt idx="225">
                  <c:v>1975.6220000000001</c:v>
                </c:pt>
                <c:pt idx="226">
                  <c:v>1975.7070000000001</c:v>
                </c:pt>
                <c:pt idx="227">
                  <c:v>1975.789</c:v>
                </c:pt>
                <c:pt idx="228">
                  <c:v>1975.874</c:v>
                </c:pt>
                <c:pt idx="229">
                  <c:v>1975.9559999999999</c:v>
                </c:pt>
                <c:pt idx="230">
                  <c:v>1976.0409999999999</c:v>
                </c:pt>
                <c:pt idx="231">
                  <c:v>1976.126</c:v>
                </c:pt>
                <c:pt idx="232">
                  <c:v>1976.2049999999999</c:v>
                </c:pt>
                <c:pt idx="233">
                  <c:v>1976.29</c:v>
                </c:pt>
                <c:pt idx="234">
                  <c:v>1976.3720000000001</c:v>
                </c:pt>
                <c:pt idx="235">
                  <c:v>1976.4559999999999</c:v>
                </c:pt>
                <c:pt idx="236">
                  <c:v>1976.538</c:v>
                </c:pt>
                <c:pt idx="237">
                  <c:v>1976.623</c:v>
                </c:pt>
                <c:pt idx="238">
                  <c:v>1976.7080000000001</c:v>
                </c:pt>
                <c:pt idx="239">
                  <c:v>1976.79</c:v>
                </c:pt>
                <c:pt idx="240">
                  <c:v>1976.874</c:v>
                </c:pt>
                <c:pt idx="241">
                  <c:v>1976.9559999999999</c:v>
                </c:pt>
                <c:pt idx="242">
                  <c:v>1977.0409999999999</c:v>
                </c:pt>
                <c:pt idx="243">
                  <c:v>1977.126</c:v>
                </c:pt>
                <c:pt idx="244">
                  <c:v>1977.203</c:v>
                </c:pt>
                <c:pt idx="245">
                  <c:v>1977.288</c:v>
                </c:pt>
                <c:pt idx="246">
                  <c:v>1977.37</c:v>
                </c:pt>
                <c:pt idx="247">
                  <c:v>1977.4549999999999</c:v>
                </c:pt>
                <c:pt idx="248">
                  <c:v>1977.537</c:v>
                </c:pt>
                <c:pt idx="249">
                  <c:v>1977.6220000000001</c:v>
                </c:pt>
                <c:pt idx="250">
                  <c:v>1977.7070000000001</c:v>
                </c:pt>
                <c:pt idx="251">
                  <c:v>1977.789</c:v>
                </c:pt>
                <c:pt idx="252">
                  <c:v>1977.874</c:v>
                </c:pt>
                <c:pt idx="253">
                  <c:v>1977.9559999999999</c:v>
                </c:pt>
                <c:pt idx="254">
                  <c:v>1978.0409999999999</c:v>
                </c:pt>
                <c:pt idx="255">
                  <c:v>1978.126</c:v>
                </c:pt>
                <c:pt idx="256">
                  <c:v>1978.203</c:v>
                </c:pt>
                <c:pt idx="257">
                  <c:v>1978.288</c:v>
                </c:pt>
                <c:pt idx="258">
                  <c:v>1978.37</c:v>
                </c:pt>
                <c:pt idx="259">
                  <c:v>1978.4549999999999</c:v>
                </c:pt>
                <c:pt idx="260">
                  <c:v>1978.537</c:v>
                </c:pt>
                <c:pt idx="261">
                  <c:v>1978.6220000000001</c:v>
                </c:pt>
                <c:pt idx="262">
                  <c:v>1978.7070000000001</c:v>
                </c:pt>
                <c:pt idx="263">
                  <c:v>1978.789</c:v>
                </c:pt>
                <c:pt idx="264">
                  <c:v>1978.874</c:v>
                </c:pt>
                <c:pt idx="265">
                  <c:v>1978.9559999999999</c:v>
                </c:pt>
                <c:pt idx="266">
                  <c:v>1979.0409999999999</c:v>
                </c:pt>
                <c:pt idx="267">
                  <c:v>1979.126</c:v>
                </c:pt>
                <c:pt idx="268">
                  <c:v>1979.203</c:v>
                </c:pt>
                <c:pt idx="269">
                  <c:v>1979.288</c:v>
                </c:pt>
                <c:pt idx="270">
                  <c:v>1979.37</c:v>
                </c:pt>
                <c:pt idx="271">
                  <c:v>1979.4549999999999</c:v>
                </c:pt>
                <c:pt idx="272">
                  <c:v>1979.537</c:v>
                </c:pt>
                <c:pt idx="273">
                  <c:v>1979.6220000000001</c:v>
                </c:pt>
                <c:pt idx="274">
                  <c:v>1979.7070000000001</c:v>
                </c:pt>
                <c:pt idx="275">
                  <c:v>1979.789</c:v>
                </c:pt>
                <c:pt idx="276">
                  <c:v>1979.874</c:v>
                </c:pt>
                <c:pt idx="277">
                  <c:v>1979.9559999999999</c:v>
                </c:pt>
                <c:pt idx="278">
                  <c:v>1980.0409999999999</c:v>
                </c:pt>
                <c:pt idx="279">
                  <c:v>1980.126</c:v>
                </c:pt>
                <c:pt idx="280">
                  <c:v>1980.2049999999999</c:v>
                </c:pt>
                <c:pt idx="281">
                  <c:v>1980.29</c:v>
                </c:pt>
                <c:pt idx="282">
                  <c:v>1980.3720000000001</c:v>
                </c:pt>
                <c:pt idx="283">
                  <c:v>1980.4559999999999</c:v>
                </c:pt>
                <c:pt idx="284">
                  <c:v>1980.538</c:v>
                </c:pt>
                <c:pt idx="285">
                  <c:v>1980.623</c:v>
                </c:pt>
                <c:pt idx="286">
                  <c:v>1980.7080000000001</c:v>
                </c:pt>
                <c:pt idx="287">
                  <c:v>1980.79</c:v>
                </c:pt>
                <c:pt idx="288">
                  <c:v>1980.874</c:v>
                </c:pt>
                <c:pt idx="289">
                  <c:v>1980.9559999999999</c:v>
                </c:pt>
                <c:pt idx="290">
                  <c:v>1981.0409999999999</c:v>
                </c:pt>
                <c:pt idx="291">
                  <c:v>1981.126</c:v>
                </c:pt>
                <c:pt idx="292">
                  <c:v>1981.203</c:v>
                </c:pt>
                <c:pt idx="293">
                  <c:v>1981.288</c:v>
                </c:pt>
                <c:pt idx="294">
                  <c:v>1981.37</c:v>
                </c:pt>
                <c:pt idx="295">
                  <c:v>1981.4549999999999</c:v>
                </c:pt>
                <c:pt idx="296">
                  <c:v>1981.537</c:v>
                </c:pt>
                <c:pt idx="297">
                  <c:v>1981.6220000000001</c:v>
                </c:pt>
                <c:pt idx="298">
                  <c:v>1981.7070000000001</c:v>
                </c:pt>
                <c:pt idx="299">
                  <c:v>1981.789</c:v>
                </c:pt>
                <c:pt idx="300">
                  <c:v>1981.874</c:v>
                </c:pt>
                <c:pt idx="301">
                  <c:v>1981.9559999999999</c:v>
                </c:pt>
                <c:pt idx="302">
                  <c:v>1982.0409999999999</c:v>
                </c:pt>
                <c:pt idx="303">
                  <c:v>1982.126</c:v>
                </c:pt>
                <c:pt idx="304">
                  <c:v>1982.203</c:v>
                </c:pt>
                <c:pt idx="305">
                  <c:v>1982.288</c:v>
                </c:pt>
                <c:pt idx="306">
                  <c:v>1982.37</c:v>
                </c:pt>
                <c:pt idx="307">
                  <c:v>1982.4549999999999</c:v>
                </c:pt>
                <c:pt idx="308">
                  <c:v>1982.537</c:v>
                </c:pt>
                <c:pt idx="309">
                  <c:v>1982.6220000000001</c:v>
                </c:pt>
                <c:pt idx="310">
                  <c:v>1982.7070000000001</c:v>
                </c:pt>
                <c:pt idx="311">
                  <c:v>1982.789</c:v>
                </c:pt>
                <c:pt idx="312">
                  <c:v>1982.874</c:v>
                </c:pt>
                <c:pt idx="313">
                  <c:v>1982.9559999999999</c:v>
                </c:pt>
                <c:pt idx="314">
                  <c:v>1983.0409999999999</c:v>
                </c:pt>
                <c:pt idx="315">
                  <c:v>1983.126</c:v>
                </c:pt>
                <c:pt idx="316">
                  <c:v>1983.203</c:v>
                </c:pt>
                <c:pt idx="317">
                  <c:v>1983.288</c:v>
                </c:pt>
                <c:pt idx="318">
                  <c:v>1983.37</c:v>
                </c:pt>
                <c:pt idx="319">
                  <c:v>1983.4549999999999</c:v>
                </c:pt>
                <c:pt idx="320">
                  <c:v>1983.537</c:v>
                </c:pt>
                <c:pt idx="321">
                  <c:v>1983.6220000000001</c:v>
                </c:pt>
                <c:pt idx="322">
                  <c:v>1983.7070000000001</c:v>
                </c:pt>
                <c:pt idx="323">
                  <c:v>1983.789</c:v>
                </c:pt>
                <c:pt idx="324">
                  <c:v>1983.874</c:v>
                </c:pt>
                <c:pt idx="325">
                  <c:v>1983.9559999999999</c:v>
                </c:pt>
                <c:pt idx="326">
                  <c:v>1984.0409999999999</c:v>
                </c:pt>
                <c:pt idx="327">
                  <c:v>1984.126</c:v>
                </c:pt>
                <c:pt idx="328">
                  <c:v>1984.2049999999999</c:v>
                </c:pt>
                <c:pt idx="329">
                  <c:v>1984.29</c:v>
                </c:pt>
                <c:pt idx="330">
                  <c:v>1984.3720000000001</c:v>
                </c:pt>
                <c:pt idx="331">
                  <c:v>1984.4559999999999</c:v>
                </c:pt>
                <c:pt idx="332">
                  <c:v>1984.538</c:v>
                </c:pt>
                <c:pt idx="333">
                  <c:v>1984.623</c:v>
                </c:pt>
                <c:pt idx="334">
                  <c:v>1984.7080000000001</c:v>
                </c:pt>
                <c:pt idx="335">
                  <c:v>1984.79</c:v>
                </c:pt>
                <c:pt idx="336">
                  <c:v>1984.874</c:v>
                </c:pt>
                <c:pt idx="337">
                  <c:v>1984.9559999999999</c:v>
                </c:pt>
                <c:pt idx="338">
                  <c:v>1985.0409999999999</c:v>
                </c:pt>
                <c:pt idx="339">
                  <c:v>1985.126</c:v>
                </c:pt>
                <c:pt idx="340">
                  <c:v>1985.203</c:v>
                </c:pt>
                <c:pt idx="341">
                  <c:v>1985.288</c:v>
                </c:pt>
                <c:pt idx="342">
                  <c:v>1985.37</c:v>
                </c:pt>
                <c:pt idx="343">
                  <c:v>1985.4549999999999</c:v>
                </c:pt>
                <c:pt idx="344">
                  <c:v>1985.537</c:v>
                </c:pt>
                <c:pt idx="345">
                  <c:v>1985.6220000000001</c:v>
                </c:pt>
                <c:pt idx="346">
                  <c:v>1985.7070000000001</c:v>
                </c:pt>
                <c:pt idx="347">
                  <c:v>1985.789</c:v>
                </c:pt>
                <c:pt idx="348">
                  <c:v>1985.874</c:v>
                </c:pt>
                <c:pt idx="349">
                  <c:v>1985.9559999999999</c:v>
                </c:pt>
                <c:pt idx="350">
                  <c:v>1986.0409999999999</c:v>
                </c:pt>
                <c:pt idx="351">
                  <c:v>1986.126</c:v>
                </c:pt>
                <c:pt idx="352">
                  <c:v>1986.203</c:v>
                </c:pt>
                <c:pt idx="353">
                  <c:v>1986.288</c:v>
                </c:pt>
                <c:pt idx="354">
                  <c:v>1986.37</c:v>
                </c:pt>
                <c:pt idx="355">
                  <c:v>1986.4549999999999</c:v>
                </c:pt>
                <c:pt idx="356">
                  <c:v>1986.537</c:v>
                </c:pt>
                <c:pt idx="357">
                  <c:v>1986.6220000000001</c:v>
                </c:pt>
                <c:pt idx="358">
                  <c:v>1986.7070000000001</c:v>
                </c:pt>
                <c:pt idx="359">
                  <c:v>1986.789</c:v>
                </c:pt>
                <c:pt idx="360">
                  <c:v>1986.874</c:v>
                </c:pt>
                <c:pt idx="361">
                  <c:v>1986.9559999999999</c:v>
                </c:pt>
                <c:pt idx="362">
                  <c:v>1987.0409999999999</c:v>
                </c:pt>
                <c:pt idx="363">
                  <c:v>1987.126</c:v>
                </c:pt>
                <c:pt idx="364">
                  <c:v>1987.203</c:v>
                </c:pt>
                <c:pt idx="365">
                  <c:v>1987.288</c:v>
                </c:pt>
                <c:pt idx="366">
                  <c:v>1987.37</c:v>
                </c:pt>
                <c:pt idx="367">
                  <c:v>1987.4549999999999</c:v>
                </c:pt>
                <c:pt idx="368">
                  <c:v>1987.537</c:v>
                </c:pt>
                <c:pt idx="369">
                  <c:v>1987.6220000000001</c:v>
                </c:pt>
                <c:pt idx="370">
                  <c:v>1987.7070000000001</c:v>
                </c:pt>
                <c:pt idx="371">
                  <c:v>1987.789</c:v>
                </c:pt>
                <c:pt idx="372">
                  <c:v>1987.874</c:v>
                </c:pt>
                <c:pt idx="373">
                  <c:v>1987.9559999999999</c:v>
                </c:pt>
                <c:pt idx="374">
                  <c:v>1988.0409999999999</c:v>
                </c:pt>
                <c:pt idx="375">
                  <c:v>1988.126</c:v>
                </c:pt>
                <c:pt idx="376">
                  <c:v>1988.2049999999999</c:v>
                </c:pt>
                <c:pt idx="377">
                  <c:v>1988.29</c:v>
                </c:pt>
                <c:pt idx="378">
                  <c:v>1988.3720000000001</c:v>
                </c:pt>
                <c:pt idx="379">
                  <c:v>1988.4559999999999</c:v>
                </c:pt>
                <c:pt idx="380">
                  <c:v>1988.538</c:v>
                </c:pt>
                <c:pt idx="381">
                  <c:v>1988.623</c:v>
                </c:pt>
                <c:pt idx="382">
                  <c:v>1988.7080000000001</c:v>
                </c:pt>
                <c:pt idx="383">
                  <c:v>1988.79</c:v>
                </c:pt>
                <c:pt idx="384">
                  <c:v>1988.874</c:v>
                </c:pt>
                <c:pt idx="385">
                  <c:v>1988.9559999999999</c:v>
                </c:pt>
                <c:pt idx="386">
                  <c:v>1989.0409999999999</c:v>
                </c:pt>
                <c:pt idx="387">
                  <c:v>1989.126</c:v>
                </c:pt>
                <c:pt idx="388">
                  <c:v>1989.203</c:v>
                </c:pt>
                <c:pt idx="389">
                  <c:v>1989.288</c:v>
                </c:pt>
                <c:pt idx="390">
                  <c:v>1989.37</c:v>
                </c:pt>
                <c:pt idx="391">
                  <c:v>1989.4549999999999</c:v>
                </c:pt>
                <c:pt idx="392">
                  <c:v>1989.537</c:v>
                </c:pt>
                <c:pt idx="393">
                  <c:v>1989.6220000000001</c:v>
                </c:pt>
                <c:pt idx="394">
                  <c:v>1989.7070000000001</c:v>
                </c:pt>
                <c:pt idx="395">
                  <c:v>1989.789</c:v>
                </c:pt>
                <c:pt idx="396">
                  <c:v>1989.874</c:v>
                </c:pt>
                <c:pt idx="397">
                  <c:v>1989.9559999999999</c:v>
                </c:pt>
                <c:pt idx="398">
                  <c:v>1990.0409999999999</c:v>
                </c:pt>
                <c:pt idx="399">
                  <c:v>1990.126</c:v>
                </c:pt>
                <c:pt idx="400">
                  <c:v>1990.203</c:v>
                </c:pt>
                <c:pt idx="401">
                  <c:v>1990.288</c:v>
                </c:pt>
                <c:pt idx="402">
                  <c:v>1990.37</c:v>
                </c:pt>
                <c:pt idx="403">
                  <c:v>1990.4549999999999</c:v>
                </c:pt>
                <c:pt idx="404">
                  <c:v>1990.537</c:v>
                </c:pt>
                <c:pt idx="405">
                  <c:v>1990.6220000000001</c:v>
                </c:pt>
                <c:pt idx="406">
                  <c:v>1990.7070000000001</c:v>
                </c:pt>
                <c:pt idx="407">
                  <c:v>1990.789</c:v>
                </c:pt>
                <c:pt idx="408">
                  <c:v>1990.874</c:v>
                </c:pt>
                <c:pt idx="409">
                  <c:v>1990.9559999999999</c:v>
                </c:pt>
                <c:pt idx="410">
                  <c:v>1991.0409999999999</c:v>
                </c:pt>
                <c:pt idx="411">
                  <c:v>1991.126</c:v>
                </c:pt>
                <c:pt idx="412">
                  <c:v>1991.203</c:v>
                </c:pt>
                <c:pt idx="413">
                  <c:v>1991.288</c:v>
                </c:pt>
                <c:pt idx="414">
                  <c:v>1991.37</c:v>
                </c:pt>
                <c:pt idx="415">
                  <c:v>1991.4549999999999</c:v>
                </c:pt>
                <c:pt idx="416">
                  <c:v>1991.537</c:v>
                </c:pt>
                <c:pt idx="417">
                  <c:v>1991.6220000000001</c:v>
                </c:pt>
                <c:pt idx="418">
                  <c:v>1991.7070000000001</c:v>
                </c:pt>
                <c:pt idx="419">
                  <c:v>1991.789</c:v>
                </c:pt>
                <c:pt idx="420">
                  <c:v>1991.874</c:v>
                </c:pt>
                <c:pt idx="421">
                  <c:v>1991.9559999999999</c:v>
                </c:pt>
                <c:pt idx="422">
                  <c:v>1992.0409999999999</c:v>
                </c:pt>
                <c:pt idx="423">
                  <c:v>1992.126</c:v>
                </c:pt>
                <c:pt idx="424">
                  <c:v>1992.2049999999999</c:v>
                </c:pt>
                <c:pt idx="425">
                  <c:v>1992.29</c:v>
                </c:pt>
                <c:pt idx="426">
                  <c:v>1992.3720000000001</c:v>
                </c:pt>
                <c:pt idx="427">
                  <c:v>1992.4559999999999</c:v>
                </c:pt>
                <c:pt idx="428">
                  <c:v>1992.538</c:v>
                </c:pt>
                <c:pt idx="429">
                  <c:v>1992.623</c:v>
                </c:pt>
                <c:pt idx="430">
                  <c:v>1992.7080000000001</c:v>
                </c:pt>
                <c:pt idx="431">
                  <c:v>1992.79</c:v>
                </c:pt>
                <c:pt idx="432">
                  <c:v>1992.874</c:v>
                </c:pt>
                <c:pt idx="433">
                  <c:v>1992.9559999999999</c:v>
                </c:pt>
                <c:pt idx="434">
                  <c:v>1993.0409999999999</c:v>
                </c:pt>
                <c:pt idx="435">
                  <c:v>1993.126</c:v>
                </c:pt>
                <c:pt idx="436">
                  <c:v>1993.203</c:v>
                </c:pt>
                <c:pt idx="437">
                  <c:v>1993.288</c:v>
                </c:pt>
                <c:pt idx="438">
                  <c:v>1993.37</c:v>
                </c:pt>
                <c:pt idx="439">
                  <c:v>1993.4549999999999</c:v>
                </c:pt>
                <c:pt idx="440">
                  <c:v>1993.537</c:v>
                </c:pt>
                <c:pt idx="441">
                  <c:v>1993.6220000000001</c:v>
                </c:pt>
                <c:pt idx="442">
                  <c:v>1993.7070000000001</c:v>
                </c:pt>
                <c:pt idx="443">
                  <c:v>1993.789</c:v>
                </c:pt>
                <c:pt idx="444">
                  <c:v>1993.874</c:v>
                </c:pt>
                <c:pt idx="445">
                  <c:v>1993.9559999999999</c:v>
                </c:pt>
                <c:pt idx="446">
                  <c:v>1994.0409999999999</c:v>
                </c:pt>
                <c:pt idx="447">
                  <c:v>1994.126</c:v>
                </c:pt>
                <c:pt idx="448">
                  <c:v>1994.203</c:v>
                </c:pt>
                <c:pt idx="449">
                  <c:v>1994.288</c:v>
                </c:pt>
                <c:pt idx="450">
                  <c:v>1994.37</c:v>
                </c:pt>
                <c:pt idx="451">
                  <c:v>1994.4549999999999</c:v>
                </c:pt>
                <c:pt idx="452">
                  <c:v>1994.537</c:v>
                </c:pt>
                <c:pt idx="453">
                  <c:v>1994.6220000000001</c:v>
                </c:pt>
                <c:pt idx="454">
                  <c:v>1994.7070000000001</c:v>
                </c:pt>
                <c:pt idx="455">
                  <c:v>1994.789</c:v>
                </c:pt>
                <c:pt idx="456">
                  <c:v>1994.874</c:v>
                </c:pt>
                <c:pt idx="457">
                  <c:v>1994.9559999999999</c:v>
                </c:pt>
                <c:pt idx="458">
                  <c:v>1995.0409999999999</c:v>
                </c:pt>
                <c:pt idx="459">
                  <c:v>1995.126</c:v>
                </c:pt>
                <c:pt idx="460">
                  <c:v>1995.203</c:v>
                </c:pt>
                <c:pt idx="461">
                  <c:v>1995.288</c:v>
                </c:pt>
                <c:pt idx="462">
                  <c:v>1995.37</c:v>
                </c:pt>
                <c:pt idx="463">
                  <c:v>1995.4549999999999</c:v>
                </c:pt>
                <c:pt idx="464">
                  <c:v>1995.537</c:v>
                </c:pt>
                <c:pt idx="465">
                  <c:v>1995.6220000000001</c:v>
                </c:pt>
                <c:pt idx="466">
                  <c:v>1995.7070000000001</c:v>
                </c:pt>
                <c:pt idx="467">
                  <c:v>1995.789</c:v>
                </c:pt>
                <c:pt idx="468">
                  <c:v>1995.874</c:v>
                </c:pt>
                <c:pt idx="469">
                  <c:v>1995.9559999999999</c:v>
                </c:pt>
                <c:pt idx="470">
                  <c:v>1996.0409999999999</c:v>
                </c:pt>
                <c:pt idx="471">
                  <c:v>1996.126</c:v>
                </c:pt>
                <c:pt idx="472">
                  <c:v>1996.2049999999999</c:v>
                </c:pt>
                <c:pt idx="473">
                  <c:v>1996.29</c:v>
                </c:pt>
                <c:pt idx="474">
                  <c:v>1996.3720000000001</c:v>
                </c:pt>
                <c:pt idx="475">
                  <c:v>1996.4559999999999</c:v>
                </c:pt>
                <c:pt idx="476">
                  <c:v>1996.538</c:v>
                </c:pt>
                <c:pt idx="477">
                  <c:v>1996.623</c:v>
                </c:pt>
                <c:pt idx="478">
                  <c:v>1996.7080000000001</c:v>
                </c:pt>
                <c:pt idx="479">
                  <c:v>1996.79</c:v>
                </c:pt>
                <c:pt idx="480">
                  <c:v>1996.874</c:v>
                </c:pt>
                <c:pt idx="481">
                  <c:v>1996.9559999999999</c:v>
                </c:pt>
                <c:pt idx="482">
                  <c:v>1997.0409999999999</c:v>
                </c:pt>
                <c:pt idx="483">
                  <c:v>1997.126</c:v>
                </c:pt>
                <c:pt idx="484">
                  <c:v>1997.203</c:v>
                </c:pt>
                <c:pt idx="485">
                  <c:v>1997.288</c:v>
                </c:pt>
                <c:pt idx="486">
                  <c:v>1997.37</c:v>
                </c:pt>
                <c:pt idx="487">
                  <c:v>1997.4549999999999</c:v>
                </c:pt>
                <c:pt idx="488">
                  <c:v>1997.537</c:v>
                </c:pt>
                <c:pt idx="489">
                  <c:v>1997.6220000000001</c:v>
                </c:pt>
                <c:pt idx="490">
                  <c:v>1997.7070000000001</c:v>
                </c:pt>
                <c:pt idx="491">
                  <c:v>1997.789</c:v>
                </c:pt>
                <c:pt idx="492">
                  <c:v>1997.874</c:v>
                </c:pt>
                <c:pt idx="493">
                  <c:v>1997.9559999999999</c:v>
                </c:pt>
                <c:pt idx="494">
                  <c:v>1998.0409999999999</c:v>
                </c:pt>
                <c:pt idx="495">
                  <c:v>1998.126</c:v>
                </c:pt>
                <c:pt idx="496">
                  <c:v>1998.203</c:v>
                </c:pt>
                <c:pt idx="497">
                  <c:v>1998.288</c:v>
                </c:pt>
                <c:pt idx="498">
                  <c:v>1998.37</c:v>
                </c:pt>
                <c:pt idx="499">
                  <c:v>1998.4549999999999</c:v>
                </c:pt>
                <c:pt idx="500">
                  <c:v>1998.537</c:v>
                </c:pt>
                <c:pt idx="501">
                  <c:v>1998.6220000000001</c:v>
                </c:pt>
                <c:pt idx="502">
                  <c:v>1998.7070000000001</c:v>
                </c:pt>
                <c:pt idx="503">
                  <c:v>1998.789</c:v>
                </c:pt>
                <c:pt idx="504">
                  <c:v>1998.874</c:v>
                </c:pt>
                <c:pt idx="505">
                  <c:v>1998.9559999999999</c:v>
                </c:pt>
                <c:pt idx="506">
                  <c:v>1999.0409999999999</c:v>
                </c:pt>
                <c:pt idx="507">
                  <c:v>1999.126</c:v>
                </c:pt>
                <c:pt idx="508">
                  <c:v>1999.203</c:v>
                </c:pt>
                <c:pt idx="509">
                  <c:v>1999.288</c:v>
                </c:pt>
                <c:pt idx="510">
                  <c:v>1999.37</c:v>
                </c:pt>
                <c:pt idx="511">
                  <c:v>1999.4549999999999</c:v>
                </c:pt>
                <c:pt idx="512">
                  <c:v>1999.537</c:v>
                </c:pt>
                <c:pt idx="513">
                  <c:v>1999.6220000000001</c:v>
                </c:pt>
                <c:pt idx="514">
                  <c:v>1999.7070000000001</c:v>
                </c:pt>
                <c:pt idx="515">
                  <c:v>1999.789</c:v>
                </c:pt>
                <c:pt idx="516">
                  <c:v>1999.874</c:v>
                </c:pt>
                <c:pt idx="517">
                  <c:v>1999.9559999999999</c:v>
                </c:pt>
                <c:pt idx="518">
                  <c:v>2000.0409999999999</c:v>
                </c:pt>
                <c:pt idx="519">
                  <c:v>2000.126</c:v>
                </c:pt>
                <c:pt idx="520">
                  <c:v>2000.2049999999999</c:v>
                </c:pt>
                <c:pt idx="521">
                  <c:v>2000.29</c:v>
                </c:pt>
                <c:pt idx="522">
                  <c:v>2000.3720000000001</c:v>
                </c:pt>
                <c:pt idx="523">
                  <c:v>2000.4559999999999</c:v>
                </c:pt>
                <c:pt idx="524">
                  <c:v>2000.538</c:v>
                </c:pt>
                <c:pt idx="525">
                  <c:v>2000.623</c:v>
                </c:pt>
                <c:pt idx="526">
                  <c:v>2000.7080000000001</c:v>
                </c:pt>
                <c:pt idx="527">
                  <c:v>2000.79</c:v>
                </c:pt>
                <c:pt idx="528">
                  <c:v>2000.874</c:v>
                </c:pt>
                <c:pt idx="529">
                  <c:v>2000.9559999999999</c:v>
                </c:pt>
                <c:pt idx="530">
                  <c:v>2001.0409999999999</c:v>
                </c:pt>
                <c:pt idx="531">
                  <c:v>2001.126</c:v>
                </c:pt>
                <c:pt idx="532">
                  <c:v>2001.203</c:v>
                </c:pt>
                <c:pt idx="533">
                  <c:v>2001.288</c:v>
                </c:pt>
                <c:pt idx="534">
                  <c:v>2001.37</c:v>
                </c:pt>
                <c:pt idx="535">
                  <c:v>2001.4549999999999</c:v>
                </c:pt>
                <c:pt idx="536">
                  <c:v>2001.537</c:v>
                </c:pt>
                <c:pt idx="537">
                  <c:v>2001.6220000000001</c:v>
                </c:pt>
                <c:pt idx="538">
                  <c:v>2001.7070000000001</c:v>
                </c:pt>
                <c:pt idx="539">
                  <c:v>2001.789</c:v>
                </c:pt>
                <c:pt idx="540">
                  <c:v>2001.874</c:v>
                </c:pt>
                <c:pt idx="541">
                  <c:v>2001.9559999999999</c:v>
                </c:pt>
                <c:pt idx="542">
                  <c:v>2002.0409999999999</c:v>
                </c:pt>
                <c:pt idx="543">
                  <c:v>2002.126</c:v>
                </c:pt>
                <c:pt idx="544">
                  <c:v>2002.203</c:v>
                </c:pt>
                <c:pt idx="545">
                  <c:v>2002.288</c:v>
                </c:pt>
                <c:pt idx="546">
                  <c:v>2002.37</c:v>
                </c:pt>
                <c:pt idx="547">
                  <c:v>2002.4549999999999</c:v>
                </c:pt>
                <c:pt idx="548">
                  <c:v>2002.537</c:v>
                </c:pt>
                <c:pt idx="549">
                  <c:v>2002.6220000000001</c:v>
                </c:pt>
                <c:pt idx="550">
                  <c:v>2002.7070000000001</c:v>
                </c:pt>
                <c:pt idx="551">
                  <c:v>2002.789</c:v>
                </c:pt>
                <c:pt idx="552">
                  <c:v>2002.874</c:v>
                </c:pt>
                <c:pt idx="553">
                  <c:v>2002.9559999999999</c:v>
                </c:pt>
                <c:pt idx="554">
                  <c:v>2003.0409999999999</c:v>
                </c:pt>
                <c:pt idx="555">
                  <c:v>2003.126</c:v>
                </c:pt>
                <c:pt idx="556">
                  <c:v>2003.203</c:v>
                </c:pt>
                <c:pt idx="557">
                  <c:v>2003.288</c:v>
                </c:pt>
                <c:pt idx="558">
                  <c:v>2003.37</c:v>
                </c:pt>
                <c:pt idx="559">
                  <c:v>2003.4549999999999</c:v>
                </c:pt>
                <c:pt idx="560">
                  <c:v>2003.537</c:v>
                </c:pt>
                <c:pt idx="561">
                  <c:v>2003.6220000000001</c:v>
                </c:pt>
                <c:pt idx="562">
                  <c:v>2003.7070000000001</c:v>
                </c:pt>
                <c:pt idx="563">
                  <c:v>2003.789</c:v>
                </c:pt>
                <c:pt idx="564">
                  <c:v>2003.874</c:v>
                </c:pt>
                <c:pt idx="565">
                  <c:v>2003.9559999999999</c:v>
                </c:pt>
                <c:pt idx="566">
                  <c:v>2004.0409999999999</c:v>
                </c:pt>
                <c:pt idx="567">
                  <c:v>2004.126</c:v>
                </c:pt>
                <c:pt idx="568">
                  <c:v>2004.2049999999999</c:v>
                </c:pt>
                <c:pt idx="569">
                  <c:v>2004.29</c:v>
                </c:pt>
                <c:pt idx="570">
                  <c:v>2004.3720000000001</c:v>
                </c:pt>
                <c:pt idx="571">
                  <c:v>2004.4559999999999</c:v>
                </c:pt>
                <c:pt idx="572">
                  <c:v>2004.538</c:v>
                </c:pt>
                <c:pt idx="573">
                  <c:v>2004.623</c:v>
                </c:pt>
                <c:pt idx="574">
                  <c:v>2004.7080000000001</c:v>
                </c:pt>
                <c:pt idx="575">
                  <c:v>2004.79</c:v>
                </c:pt>
                <c:pt idx="576">
                  <c:v>2004.874</c:v>
                </c:pt>
                <c:pt idx="577">
                  <c:v>2004.9559999999999</c:v>
                </c:pt>
                <c:pt idx="578">
                  <c:v>2005.0409999999999</c:v>
                </c:pt>
                <c:pt idx="579">
                  <c:v>2005.126</c:v>
                </c:pt>
                <c:pt idx="580">
                  <c:v>2005.203</c:v>
                </c:pt>
                <c:pt idx="581">
                  <c:v>2005.288</c:v>
                </c:pt>
                <c:pt idx="582">
                  <c:v>2005.37</c:v>
                </c:pt>
                <c:pt idx="583">
                  <c:v>2005.4549999999999</c:v>
                </c:pt>
                <c:pt idx="584">
                  <c:v>2005.537</c:v>
                </c:pt>
                <c:pt idx="585">
                  <c:v>2005.6220000000001</c:v>
                </c:pt>
                <c:pt idx="586">
                  <c:v>2005.7070000000001</c:v>
                </c:pt>
                <c:pt idx="587">
                  <c:v>2005.789</c:v>
                </c:pt>
                <c:pt idx="588">
                  <c:v>2005.874</c:v>
                </c:pt>
                <c:pt idx="589">
                  <c:v>2005.9559999999999</c:v>
                </c:pt>
                <c:pt idx="590">
                  <c:v>2006.0409999999999</c:v>
                </c:pt>
                <c:pt idx="591">
                  <c:v>2006.126</c:v>
                </c:pt>
                <c:pt idx="592">
                  <c:v>2006.203</c:v>
                </c:pt>
                <c:pt idx="593">
                  <c:v>2006.288</c:v>
                </c:pt>
                <c:pt idx="594">
                  <c:v>2006.37</c:v>
                </c:pt>
                <c:pt idx="595">
                  <c:v>2006.4549999999999</c:v>
                </c:pt>
                <c:pt idx="596">
                  <c:v>2006.537</c:v>
                </c:pt>
                <c:pt idx="597">
                  <c:v>2006.6220000000001</c:v>
                </c:pt>
                <c:pt idx="598">
                  <c:v>2006.7070000000001</c:v>
                </c:pt>
                <c:pt idx="599">
                  <c:v>2006.789</c:v>
                </c:pt>
                <c:pt idx="600">
                  <c:v>2006.874</c:v>
                </c:pt>
                <c:pt idx="601">
                  <c:v>2006.9559999999999</c:v>
                </c:pt>
                <c:pt idx="602">
                  <c:v>2007.0409999999999</c:v>
                </c:pt>
                <c:pt idx="603">
                  <c:v>2007.126</c:v>
                </c:pt>
                <c:pt idx="604">
                  <c:v>2007.203</c:v>
                </c:pt>
                <c:pt idx="605">
                  <c:v>2007.288</c:v>
                </c:pt>
                <c:pt idx="606">
                  <c:v>2007.37</c:v>
                </c:pt>
                <c:pt idx="607">
                  <c:v>2007.4549999999999</c:v>
                </c:pt>
                <c:pt idx="608">
                  <c:v>2007.537</c:v>
                </c:pt>
                <c:pt idx="609">
                  <c:v>2007.6220000000001</c:v>
                </c:pt>
                <c:pt idx="610">
                  <c:v>2007.7070000000001</c:v>
                </c:pt>
                <c:pt idx="611">
                  <c:v>2007.789</c:v>
                </c:pt>
                <c:pt idx="612">
                  <c:v>2007.874</c:v>
                </c:pt>
                <c:pt idx="613">
                  <c:v>2007.9559999999999</c:v>
                </c:pt>
                <c:pt idx="614">
                  <c:v>2008.0409999999999</c:v>
                </c:pt>
                <c:pt idx="615">
                  <c:v>2008.126</c:v>
                </c:pt>
                <c:pt idx="616">
                  <c:v>2008.2049999999999</c:v>
                </c:pt>
                <c:pt idx="617">
                  <c:v>2008.29</c:v>
                </c:pt>
                <c:pt idx="618">
                  <c:v>2008.3720000000001</c:v>
                </c:pt>
                <c:pt idx="619">
                  <c:v>2008.4559999999999</c:v>
                </c:pt>
                <c:pt idx="620">
                  <c:v>2008.538</c:v>
                </c:pt>
                <c:pt idx="621">
                  <c:v>2008.623</c:v>
                </c:pt>
                <c:pt idx="622">
                  <c:v>2008.7080000000001</c:v>
                </c:pt>
                <c:pt idx="623">
                  <c:v>2008.79</c:v>
                </c:pt>
                <c:pt idx="624">
                  <c:v>2008.874</c:v>
                </c:pt>
                <c:pt idx="625">
                  <c:v>2008.9559999999999</c:v>
                </c:pt>
                <c:pt idx="626">
                  <c:v>2009.0409999999999</c:v>
                </c:pt>
                <c:pt idx="627">
                  <c:v>2009.126</c:v>
                </c:pt>
                <c:pt idx="628">
                  <c:v>2009.203</c:v>
                </c:pt>
                <c:pt idx="629">
                  <c:v>2009.288</c:v>
                </c:pt>
                <c:pt idx="630">
                  <c:v>2009.37</c:v>
                </c:pt>
                <c:pt idx="631">
                  <c:v>2009.4549999999999</c:v>
                </c:pt>
                <c:pt idx="632">
                  <c:v>2009.537</c:v>
                </c:pt>
                <c:pt idx="633">
                  <c:v>2009.6220000000001</c:v>
                </c:pt>
                <c:pt idx="634">
                  <c:v>2009.7070000000001</c:v>
                </c:pt>
                <c:pt idx="635">
                  <c:v>2009.789</c:v>
                </c:pt>
                <c:pt idx="636">
                  <c:v>2009.874</c:v>
                </c:pt>
                <c:pt idx="637">
                  <c:v>2009.9559999999999</c:v>
                </c:pt>
                <c:pt idx="638">
                  <c:v>2010.0409999999999</c:v>
                </c:pt>
                <c:pt idx="639">
                  <c:v>2010.126</c:v>
                </c:pt>
                <c:pt idx="640">
                  <c:v>2010.203</c:v>
                </c:pt>
                <c:pt idx="641">
                  <c:v>2010.288</c:v>
                </c:pt>
                <c:pt idx="642">
                  <c:v>2010.37</c:v>
                </c:pt>
                <c:pt idx="643">
                  <c:v>2010.4549999999999</c:v>
                </c:pt>
                <c:pt idx="644">
                  <c:v>2010.537</c:v>
                </c:pt>
                <c:pt idx="645">
                  <c:v>2010.6220000000001</c:v>
                </c:pt>
                <c:pt idx="646">
                  <c:v>2010.7070000000001</c:v>
                </c:pt>
                <c:pt idx="647">
                  <c:v>2010.789</c:v>
                </c:pt>
                <c:pt idx="648">
                  <c:v>2010.874</c:v>
                </c:pt>
                <c:pt idx="649">
                  <c:v>2010.9559999999999</c:v>
                </c:pt>
                <c:pt idx="650">
                  <c:v>2011.0409999999999</c:v>
                </c:pt>
                <c:pt idx="651">
                  <c:v>2011.126</c:v>
                </c:pt>
                <c:pt idx="652">
                  <c:v>2011.203</c:v>
                </c:pt>
                <c:pt idx="653">
                  <c:v>2011.288</c:v>
                </c:pt>
                <c:pt idx="654">
                  <c:v>2011.37</c:v>
                </c:pt>
                <c:pt idx="655">
                  <c:v>2011.4549999999999</c:v>
                </c:pt>
                <c:pt idx="656">
                  <c:v>2011.537</c:v>
                </c:pt>
                <c:pt idx="657">
                  <c:v>2011.6220000000001</c:v>
                </c:pt>
                <c:pt idx="658">
                  <c:v>2011.7070000000001</c:v>
                </c:pt>
                <c:pt idx="659">
                  <c:v>2011.789</c:v>
                </c:pt>
                <c:pt idx="660">
                  <c:v>2011.874</c:v>
                </c:pt>
                <c:pt idx="661">
                  <c:v>2011.9559999999999</c:v>
                </c:pt>
                <c:pt idx="662">
                  <c:v>2012.0409999999999</c:v>
                </c:pt>
                <c:pt idx="663">
                  <c:v>2012.126</c:v>
                </c:pt>
                <c:pt idx="664">
                  <c:v>2012.2049999999999</c:v>
                </c:pt>
                <c:pt idx="665">
                  <c:v>2012.29</c:v>
                </c:pt>
                <c:pt idx="666">
                  <c:v>2012.3720000000001</c:v>
                </c:pt>
                <c:pt idx="667">
                  <c:v>2012.4559999999999</c:v>
                </c:pt>
                <c:pt idx="668">
                  <c:v>2012.538</c:v>
                </c:pt>
                <c:pt idx="669">
                  <c:v>2012.623</c:v>
                </c:pt>
                <c:pt idx="670">
                  <c:v>2012.7080000000001</c:v>
                </c:pt>
                <c:pt idx="671">
                  <c:v>2012.79</c:v>
                </c:pt>
                <c:pt idx="672">
                  <c:v>2012.874</c:v>
                </c:pt>
                <c:pt idx="673">
                  <c:v>2012.9559999999999</c:v>
                </c:pt>
                <c:pt idx="674">
                  <c:v>2013.0409999999999</c:v>
                </c:pt>
                <c:pt idx="675">
                  <c:v>2013.126</c:v>
                </c:pt>
                <c:pt idx="676">
                  <c:v>2013.203</c:v>
                </c:pt>
                <c:pt idx="677">
                  <c:v>2013.288</c:v>
                </c:pt>
                <c:pt idx="678">
                  <c:v>2013.37</c:v>
                </c:pt>
                <c:pt idx="679">
                  <c:v>2013.4549999999999</c:v>
                </c:pt>
                <c:pt idx="680">
                  <c:v>2013.537</c:v>
                </c:pt>
                <c:pt idx="681">
                  <c:v>2013.6220000000001</c:v>
                </c:pt>
                <c:pt idx="682">
                  <c:v>2013.7070000000001</c:v>
                </c:pt>
                <c:pt idx="683">
                  <c:v>2013.789</c:v>
                </c:pt>
                <c:pt idx="684">
                  <c:v>2013.874</c:v>
                </c:pt>
                <c:pt idx="685">
                  <c:v>2013.9559999999999</c:v>
                </c:pt>
                <c:pt idx="686">
                  <c:v>2014.0409999999999</c:v>
                </c:pt>
                <c:pt idx="687">
                  <c:v>2014.126</c:v>
                </c:pt>
                <c:pt idx="688">
                  <c:v>2014.203</c:v>
                </c:pt>
                <c:pt idx="689">
                  <c:v>2014.288</c:v>
                </c:pt>
                <c:pt idx="690">
                  <c:v>2014.37</c:v>
                </c:pt>
                <c:pt idx="691">
                  <c:v>2014.4549999999999</c:v>
                </c:pt>
                <c:pt idx="692">
                  <c:v>2014.537</c:v>
                </c:pt>
                <c:pt idx="693">
                  <c:v>2014.6220000000001</c:v>
                </c:pt>
                <c:pt idx="694">
                  <c:v>2014.7070000000001</c:v>
                </c:pt>
                <c:pt idx="695">
                  <c:v>2014.789</c:v>
                </c:pt>
                <c:pt idx="696">
                  <c:v>2014.874</c:v>
                </c:pt>
                <c:pt idx="697">
                  <c:v>2014.9559999999999</c:v>
                </c:pt>
                <c:pt idx="698">
                  <c:v>2015.0409999999999</c:v>
                </c:pt>
                <c:pt idx="699">
                  <c:v>2015.126</c:v>
                </c:pt>
                <c:pt idx="700">
                  <c:v>2015.203</c:v>
                </c:pt>
                <c:pt idx="701">
                  <c:v>2015.288</c:v>
                </c:pt>
                <c:pt idx="702">
                  <c:v>2015.37</c:v>
                </c:pt>
                <c:pt idx="703">
                  <c:v>2015.4549999999999</c:v>
                </c:pt>
                <c:pt idx="704">
                  <c:v>2015.537</c:v>
                </c:pt>
                <c:pt idx="705">
                  <c:v>2015.6220000000001</c:v>
                </c:pt>
                <c:pt idx="706">
                  <c:v>2015.7070000000001</c:v>
                </c:pt>
                <c:pt idx="707">
                  <c:v>2015.789</c:v>
                </c:pt>
                <c:pt idx="708">
                  <c:v>2015.874</c:v>
                </c:pt>
                <c:pt idx="709">
                  <c:v>2015.9559999999999</c:v>
                </c:pt>
                <c:pt idx="710">
                  <c:v>2016.0409999999999</c:v>
                </c:pt>
                <c:pt idx="711">
                  <c:v>2016.126</c:v>
                </c:pt>
                <c:pt idx="712">
                  <c:v>2016.2049999999999</c:v>
                </c:pt>
                <c:pt idx="713">
                  <c:v>2016.29</c:v>
                </c:pt>
                <c:pt idx="714">
                  <c:v>2016.3720000000001</c:v>
                </c:pt>
                <c:pt idx="715">
                  <c:v>2016.4559999999999</c:v>
                </c:pt>
                <c:pt idx="716">
                  <c:v>2016.538</c:v>
                </c:pt>
                <c:pt idx="717">
                  <c:v>2016.623</c:v>
                </c:pt>
                <c:pt idx="718">
                  <c:v>2016.7080000000001</c:v>
                </c:pt>
                <c:pt idx="719">
                  <c:v>2016.79</c:v>
                </c:pt>
                <c:pt idx="720">
                  <c:v>2016.874</c:v>
                </c:pt>
                <c:pt idx="721">
                  <c:v>2016.9559999999999</c:v>
                </c:pt>
                <c:pt idx="722">
                  <c:v>2017.0409999999999</c:v>
                </c:pt>
                <c:pt idx="723">
                  <c:v>2017.126</c:v>
                </c:pt>
                <c:pt idx="724">
                  <c:v>2017.203</c:v>
                </c:pt>
                <c:pt idx="725">
                  <c:v>2017.288</c:v>
                </c:pt>
                <c:pt idx="726">
                  <c:v>2017.37</c:v>
                </c:pt>
                <c:pt idx="727">
                  <c:v>2017.4549999999999</c:v>
                </c:pt>
                <c:pt idx="728">
                  <c:v>2017.537</c:v>
                </c:pt>
                <c:pt idx="729">
                  <c:v>2017.6220000000001</c:v>
                </c:pt>
                <c:pt idx="730">
                  <c:v>2017.7070000000001</c:v>
                </c:pt>
                <c:pt idx="731">
                  <c:v>2017.789</c:v>
                </c:pt>
                <c:pt idx="732">
                  <c:v>2017.874</c:v>
                </c:pt>
                <c:pt idx="733">
                  <c:v>2017.9559999999999</c:v>
                </c:pt>
                <c:pt idx="734">
                  <c:v>2018.0409999999999</c:v>
                </c:pt>
                <c:pt idx="735">
                  <c:v>2018.126</c:v>
                </c:pt>
                <c:pt idx="736">
                  <c:v>2018.203</c:v>
                </c:pt>
                <c:pt idx="737">
                  <c:v>2018.288</c:v>
                </c:pt>
                <c:pt idx="738">
                  <c:v>2018.37</c:v>
                </c:pt>
                <c:pt idx="739">
                  <c:v>2018.4549999999999</c:v>
                </c:pt>
                <c:pt idx="740">
                  <c:v>2018.537</c:v>
                </c:pt>
                <c:pt idx="741">
                  <c:v>2018.6220000000001</c:v>
                </c:pt>
                <c:pt idx="742">
                  <c:v>2018.7070000000001</c:v>
                </c:pt>
                <c:pt idx="743">
                  <c:v>2018.789</c:v>
                </c:pt>
                <c:pt idx="744">
                  <c:v>2018.874</c:v>
                </c:pt>
                <c:pt idx="745">
                  <c:v>2018.9559999999999</c:v>
                </c:pt>
                <c:pt idx="746">
                  <c:v>2019.0409999999999</c:v>
                </c:pt>
                <c:pt idx="747">
                  <c:v>2019.126</c:v>
                </c:pt>
                <c:pt idx="748">
                  <c:v>2019.203</c:v>
                </c:pt>
                <c:pt idx="749">
                  <c:v>2019.288</c:v>
                </c:pt>
                <c:pt idx="750">
                  <c:v>2019.37</c:v>
                </c:pt>
                <c:pt idx="751">
                  <c:v>2019.4549999999999</c:v>
                </c:pt>
                <c:pt idx="752">
                  <c:v>2019.537</c:v>
                </c:pt>
                <c:pt idx="753">
                  <c:v>2019.6220000000001</c:v>
                </c:pt>
                <c:pt idx="754">
                  <c:v>2019.7070000000001</c:v>
                </c:pt>
                <c:pt idx="755">
                  <c:v>2019.789</c:v>
                </c:pt>
                <c:pt idx="756">
                  <c:v>2019.874</c:v>
                </c:pt>
                <c:pt idx="757">
                  <c:v>2019.9559999999999</c:v>
                </c:pt>
                <c:pt idx="758">
                  <c:v>2020.0409999999999</c:v>
                </c:pt>
                <c:pt idx="759">
                  <c:v>2020.126</c:v>
                </c:pt>
                <c:pt idx="760">
                  <c:v>2020.2049999999999</c:v>
                </c:pt>
                <c:pt idx="761">
                  <c:v>2020.29</c:v>
                </c:pt>
                <c:pt idx="762">
                  <c:v>2020.3720000000001</c:v>
                </c:pt>
                <c:pt idx="763">
                  <c:v>2020.4559999999999</c:v>
                </c:pt>
                <c:pt idx="764">
                  <c:v>2020.538</c:v>
                </c:pt>
                <c:pt idx="765">
                  <c:v>2020.623</c:v>
                </c:pt>
                <c:pt idx="766">
                  <c:v>2020.7080000000001</c:v>
                </c:pt>
                <c:pt idx="767">
                  <c:v>2020.79</c:v>
                </c:pt>
              </c:numCache>
            </c:numRef>
          </c:xVal>
          <c:yVal>
            <c:numRef>
              <c:f>monthly_summary!$X$8:$X$777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52">
                  <c:v>2.0899999999999988E-2</c:v>
                </c:pt>
                <c:pt idx="53">
                  <c:v>2.1099999999999994E-2</c:v>
                </c:pt>
                <c:pt idx="54">
                  <c:v>2.1299999999999999E-2</c:v>
                </c:pt>
                <c:pt idx="55">
                  <c:v>2.1500000000000005E-2</c:v>
                </c:pt>
                <c:pt idx="56">
                  <c:v>2.1800000000000014E-2</c:v>
                </c:pt>
                <c:pt idx="57">
                  <c:v>2.2099999999999995E-2</c:v>
                </c:pt>
                <c:pt idx="58">
                  <c:v>2.2199999999999998E-2</c:v>
                </c:pt>
                <c:pt idx="59">
                  <c:v>2.1999999999999992E-2</c:v>
                </c:pt>
                <c:pt idx="60">
                  <c:v>2.1799999999999986E-2</c:v>
                </c:pt>
                <c:pt idx="61">
                  <c:v>2.1299999999999986E-2</c:v>
                </c:pt>
                <c:pt idx="62">
                  <c:v>2.0800000000000013E-2</c:v>
                </c:pt>
                <c:pt idx="63">
                  <c:v>2.0299999999999999E-2</c:v>
                </c:pt>
                <c:pt idx="64">
                  <c:v>1.9600000000000006E-2</c:v>
                </c:pt>
                <c:pt idx="65">
                  <c:v>1.89E-2</c:v>
                </c:pt>
                <c:pt idx="66">
                  <c:v>1.8000000000000002E-2</c:v>
                </c:pt>
                <c:pt idx="67">
                  <c:v>1.7199999999999993E-2</c:v>
                </c:pt>
                <c:pt idx="68">
                  <c:v>1.6500000000000001E-2</c:v>
                </c:pt>
                <c:pt idx="69">
                  <c:v>1.5799999999999995E-2</c:v>
                </c:pt>
                <c:pt idx="70">
                  <c:v>1.4999999999999999E-2</c:v>
                </c:pt>
                <c:pt idx="71">
                  <c:v>1.4200000000000004E-2</c:v>
                </c:pt>
                <c:pt idx="72">
                  <c:v>1.3200000000000003E-2</c:v>
                </c:pt>
                <c:pt idx="73">
                  <c:v>1.1999999999999997E-2</c:v>
                </c:pt>
                <c:pt idx="74">
                  <c:v>1.0700000000000001E-2</c:v>
                </c:pt>
                <c:pt idx="75">
                  <c:v>9.4000000000000056E-3</c:v>
                </c:pt>
                <c:pt idx="76">
                  <c:v>8.0999999999999961E-3</c:v>
                </c:pt>
                <c:pt idx="77">
                  <c:v>6.8000000000000005E-3</c:v>
                </c:pt>
                <c:pt idx="78">
                  <c:v>5.6000000000000077E-3</c:v>
                </c:pt>
                <c:pt idx="79">
                  <c:v>4.2999999999999983E-3</c:v>
                </c:pt>
                <c:pt idx="80">
                  <c:v>3.0000000000000027E-3</c:v>
                </c:pt>
                <c:pt idx="81">
                  <c:v>1.8000000000000099E-3</c:v>
                </c:pt>
                <c:pt idx="82">
                  <c:v>5.0000000000000044E-4</c:v>
                </c:pt>
                <c:pt idx="83">
                  <c:v>-8.9999999999999802E-4</c:v>
                </c:pt>
                <c:pt idx="84">
                  <c:v>-2.2999999999999965E-3</c:v>
                </c:pt>
                <c:pt idx="85">
                  <c:v>-3.5000000000000031E-3</c:v>
                </c:pt>
                <c:pt idx="86">
                  <c:v>-4.3999999999999873E-3</c:v>
                </c:pt>
                <c:pt idx="87">
                  <c:v>-5.1999999999999963E-3</c:v>
                </c:pt>
                <c:pt idx="88">
                  <c:v>-5.8999999999999886E-3</c:v>
                </c:pt>
                <c:pt idx="89">
                  <c:v>-6.4000000000000029E-3</c:v>
                </c:pt>
                <c:pt idx="90">
                  <c:v>-6.6999999999999976E-3</c:v>
                </c:pt>
                <c:pt idx="91">
                  <c:v>-6.8999999999999895E-3</c:v>
                </c:pt>
                <c:pt idx="92">
                  <c:v>-6.9000000000000034E-3</c:v>
                </c:pt>
                <c:pt idx="93">
                  <c:v>-6.9999999999999923E-3</c:v>
                </c:pt>
                <c:pt idx="94">
                  <c:v>-7.1000000000000091E-3</c:v>
                </c:pt>
                <c:pt idx="95">
                  <c:v>-6.9000000000000172E-3</c:v>
                </c:pt>
                <c:pt idx="96">
                  <c:v>-6.8000000000000005E-3</c:v>
                </c:pt>
                <c:pt idx="97">
                  <c:v>-6.5000000000000058E-3</c:v>
                </c:pt>
                <c:pt idx="98">
                  <c:v>-5.9999999999999776E-3</c:v>
                </c:pt>
                <c:pt idx="99">
                  <c:v>-5.5000000000000049E-3</c:v>
                </c:pt>
                <c:pt idx="100">
                  <c:v>-4.7999999999999987E-3</c:v>
                </c:pt>
                <c:pt idx="101">
                  <c:v>-4.1000000000000203E-3</c:v>
                </c:pt>
                <c:pt idx="102">
                  <c:v>-3.1999999999999806E-3</c:v>
                </c:pt>
                <c:pt idx="103">
                  <c:v>-2.2000000000000075E-3</c:v>
                </c:pt>
                <c:pt idx="104">
                  <c:v>-1.0000000000000009E-3</c:v>
                </c:pt>
                <c:pt idx="105">
                  <c:v>2.0000000000000573E-4</c:v>
                </c:pt>
                <c:pt idx="106">
                  <c:v>1.2000000000000066E-3</c:v>
                </c:pt>
                <c:pt idx="107">
                  <c:v>2.0999999999999908E-3</c:v>
                </c:pt>
                <c:pt idx="108">
                  <c:v>3.0000000000000027E-3</c:v>
                </c:pt>
                <c:pt idx="109">
                  <c:v>4.1000000000000203E-3</c:v>
                </c:pt>
                <c:pt idx="110">
                  <c:v>5.2999999999999992E-3</c:v>
                </c:pt>
                <c:pt idx="111">
                  <c:v>6.5999999999999948E-3</c:v>
                </c:pt>
                <c:pt idx="112">
                  <c:v>8.1999999999999851E-3</c:v>
                </c:pt>
                <c:pt idx="113">
                  <c:v>9.8999999999999921E-3</c:v>
                </c:pt>
                <c:pt idx="114">
                  <c:v>1.1800000000000005E-2</c:v>
                </c:pt>
                <c:pt idx="115">
                  <c:v>1.3800000000000007E-2</c:v>
                </c:pt>
                <c:pt idx="116">
                  <c:v>1.5899999999999997E-2</c:v>
                </c:pt>
                <c:pt idx="117">
                  <c:v>1.7999999999999988E-2</c:v>
                </c:pt>
                <c:pt idx="118">
                  <c:v>2.0199999999999996E-2</c:v>
                </c:pt>
                <c:pt idx="119">
                  <c:v>2.2300000000000014E-2</c:v>
                </c:pt>
                <c:pt idx="120">
                  <c:v>2.4299999999999988E-2</c:v>
                </c:pt>
                <c:pt idx="121">
                  <c:v>2.6300000000000018E-2</c:v>
                </c:pt>
                <c:pt idx="122">
                  <c:v>2.8399999999999981E-2</c:v>
                </c:pt>
                <c:pt idx="123">
                  <c:v>3.0200000000000005E-2</c:v>
                </c:pt>
                <c:pt idx="124">
                  <c:v>3.2199999999999979E-2</c:v>
                </c:pt>
                <c:pt idx="125">
                  <c:v>3.3900000000000013E-2</c:v>
                </c:pt>
                <c:pt idx="126">
                  <c:v>3.5500000000000004E-2</c:v>
                </c:pt>
                <c:pt idx="127">
                  <c:v>3.6799999999999999E-2</c:v>
                </c:pt>
                <c:pt idx="128">
                  <c:v>3.8099999999999995E-2</c:v>
                </c:pt>
                <c:pt idx="129">
                  <c:v>3.9200000000000013E-2</c:v>
                </c:pt>
                <c:pt idx="130">
                  <c:v>4.0000000000000008E-2</c:v>
                </c:pt>
                <c:pt idx="131">
                  <c:v>4.0500000000000008E-2</c:v>
                </c:pt>
                <c:pt idx="132">
                  <c:v>4.0899999999999992E-2</c:v>
                </c:pt>
                <c:pt idx="133">
                  <c:v>4.0899999999999992E-2</c:v>
                </c:pt>
                <c:pt idx="134">
                  <c:v>4.0899999999999992E-2</c:v>
                </c:pt>
                <c:pt idx="135">
                  <c:v>4.0599999999999997E-2</c:v>
                </c:pt>
                <c:pt idx="136">
                  <c:v>4.0099999999999997E-2</c:v>
                </c:pt>
                <c:pt idx="137">
                  <c:v>3.9300000000000002E-2</c:v>
                </c:pt>
                <c:pt idx="138">
                  <c:v>3.8300000000000001E-2</c:v>
                </c:pt>
                <c:pt idx="139">
                  <c:v>3.7300000000000028E-2</c:v>
                </c:pt>
                <c:pt idx="140">
                  <c:v>3.6299999999999999E-2</c:v>
                </c:pt>
                <c:pt idx="141">
                  <c:v>3.510000000000002E-2</c:v>
                </c:pt>
                <c:pt idx="142">
                  <c:v>3.3799999999999997E-2</c:v>
                </c:pt>
                <c:pt idx="143">
                  <c:v>3.2200000000000006E-2</c:v>
                </c:pt>
                <c:pt idx="144">
                  <c:v>3.0600000000000016E-2</c:v>
                </c:pt>
                <c:pt idx="145">
                  <c:v>2.8900000000000009E-2</c:v>
                </c:pt>
                <c:pt idx="146">
                  <c:v>2.7099999999999985E-2</c:v>
                </c:pt>
                <c:pt idx="147">
                  <c:v>2.5399999999999978E-2</c:v>
                </c:pt>
                <c:pt idx="148">
                  <c:v>2.3499999999999993E-2</c:v>
                </c:pt>
                <c:pt idx="149">
                  <c:v>2.1799999999999986E-2</c:v>
                </c:pt>
                <c:pt idx="150">
                  <c:v>2.0099999999999979E-2</c:v>
                </c:pt>
                <c:pt idx="151">
                  <c:v>1.8299999999999983E-2</c:v>
                </c:pt>
                <c:pt idx="152">
                  <c:v>1.6400000000000026E-2</c:v>
                </c:pt>
                <c:pt idx="153">
                  <c:v>1.4700000000000019E-2</c:v>
                </c:pt>
                <c:pt idx="154">
                  <c:v>1.2899999999999995E-2</c:v>
                </c:pt>
                <c:pt idx="155">
                  <c:v>1.1399999999999993E-2</c:v>
                </c:pt>
                <c:pt idx="156">
                  <c:v>1.0000000000000009E-2</c:v>
                </c:pt>
                <c:pt idx="157">
                  <c:v>8.8000000000000023E-3</c:v>
                </c:pt>
                <c:pt idx="158">
                  <c:v>7.8000000000000014E-3</c:v>
                </c:pt>
                <c:pt idx="159">
                  <c:v>7.0000000000000062E-3</c:v>
                </c:pt>
                <c:pt idx="160">
                  <c:v>6.3E-3</c:v>
                </c:pt>
                <c:pt idx="161">
                  <c:v>6.0000000000000053E-3</c:v>
                </c:pt>
                <c:pt idx="162">
                  <c:v>5.7999999999999996E-3</c:v>
                </c:pt>
                <c:pt idx="163">
                  <c:v>6.0000000000000053E-3</c:v>
                </c:pt>
                <c:pt idx="164">
                  <c:v>6.5000000000000058E-3</c:v>
                </c:pt>
                <c:pt idx="165">
                  <c:v>7.3000000000000009E-3</c:v>
                </c:pt>
                <c:pt idx="166">
                  <c:v>8.3999999999999908E-3</c:v>
                </c:pt>
                <c:pt idx="167">
                  <c:v>9.5999999999999974E-3</c:v>
                </c:pt>
                <c:pt idx="168">
                  <c:v>1.100000000000001E-2</c:v>
                </c:pt>
                <c:pt idx="169">
                  <c:v>1.21E-2</c:v>
                </c:pt>
                <c:pt idx="170">
                  <c:v>1.3300000000000006E-2</c:v>
                </c:pt>
                <c:pt idx="171">
                  <c:v>1.4399999999999996E-2</c:v>
                </c:pt>
                <c:pt idx="172">
                  <c:v>1.5699999999999992E-2</c:v>
                </c:pt>
                <c:pt idx="173">
                  <c:v>1.6899999999999998E-2</c:v>
                </c:pt>
                <c:pt idx="174">
                  <c:v>1.84E-2</c:v>
                </c:pt>
                <c:pt idx="175">
                  <c:v>1.999999999999999E-2</c:v>
                </c:pt>
                <c:pt idx="176">
                  <c:v>2.1600000000000008E-2</c:v>
                </c:pt>
                <c:pt idx="177">
                  <c:v>2.3199999999999998E-2</c:v>
                </c:pt>
                <c:pt idx="178">
                  <c:v>2.4800000000000016E-2</c:v>
                </c:pt>
                <c:pt idx="179">
                  <c:v>2.6300000000000018E-2</c:v>
                </c:pt>
                <c:pt idx="180">
                  <c:v>2.7700000000000002E-2</c:v>
                </c:pt>
                <c:pt idx="181">
                  <c:v>2.9099999999999987E-2</c:v>
                </c:pt>
                <c:pt idx="182">
                  <c:v>3.040000000000001E-2</c:v>
                </c:pt>
                <c:pt idx="183">
                  <c:v>3.1399999999999983E-2</c:v>
                </c:pt>
                <c:pt idx="184">
                  <c:v>3.2200000000000006E-2</c:v>
                </c:pt>
                <c:pt idx="185">
                  <c:v>3.2799999999999996E-2</c:v>
                </c:pt>
                <c:pt idx="186">
                  <c:v>3.3299999999999996E-2</c:v>
                </c:pt>
                <c:pt idx="187">
                  <c:v>3.3599999999999991E-2</c:v>
                </c:pt>
                <c:pt idx="188">
                  <c:v>3.3799999999999997E-2</c:v>
                </c:pt>
                <c:pt idx="189">
                  <c:v>3.3700000000000008E-2</c:v>
                </c:pt>
                <c:pt idx="190">
                  <c:v>3.3399999999999985E-2</c:v>
                </c:pt>
                <c:pt idx="191">
                  <c:v>3.2799999999999996E-2</c:v>
                </c:pt>
                <c:pt idx="192">
                  <c:v>3.1899999999999984E-2</c:v>
                </c:pt>
                <c:pt idx="193">
                  <c:v>3.0799999999999994E-2</c:v>
                </c:pt>
                <c:pt idx="194">
                  <c:v>2.9499999999999998E-2</c:v>
                </c:pt>
                <c:pt idx="195">
                  <c:v>2.8100000000000014E-2</c:v>
                </c:pt>
                <c:pt idx="196">
                  <c:v>2.6600000000000013E-2</c:v>
                </c:pt>
                <c:pt idx="197">
                  <c:v>2.4900000000000005E-2</c:v>
                </c:pt>
                <c:pt idx="198">
                  <c:v>2.2999999999999993E-2</c:v>
                </c:pt>
                <c:pt idx="199">
                  <c:v>2.1199999999999997E-2</c:v>
                </c:pt>
                <c:pt idx="200">
                  <c:v>1.9400000000000001E-2</c:v>
                </c:pt>
                <c:pt idx="201">
                  <c:v>1.7499999999999988E-2</c:v>
                </c:pt>
                <c:pt idx="202">
                  <c:v>1.5399999999999997E-2</c:v>
                </c:pt>
                <c:pt idx="203">
                  <c:v>1.3100000000000001E-2</c:v>
                </c:pt>
                <c:pt idx="204">
                  <c:v>1.0599999999999998E-2</c:v>
                </c:pt>
                <c:pt idx="205">
                  <c:v>8.0000000000000071E-3</c:v>
                </c:pt>
                <c:pt idx="206">
                  <c:v>5.5000000000000049E-3</c:v>
                </c:pt>
                <c:pt idx="207">
                  <c:v>3.0999999999999917E-3</c:v>
                </c:pt>
                <c:pt idx="208">
                  <c:v>7.0000000000000617E-4</c:v>
                </c:pt>
                <c:pt idx="209">
                  <c:v>-1.3999999999999846E-3</c:v>
                </c:pt>
                <c:pt idx="210">
                  <c:v>-3.2999999999999974E-3</c:v>
                </c:pt>
                <c:pt idx="211">
                  <c:v>-4.8999999999999877E-3</c:v>
                </c:pt>
                <c:pt idx="212">
                  <c:v>-6.0999999999999943E-3</c:v>
                </c:pt>
                <c:pt idx="213">
                  <c:v>-7.2999999999999732E-3</c:v>
                </c:pt>
                <c:pt idx="214">
                  <c:v>-8.1999999999999851E-3</c:v>
                </c:pt>
                <c:pt idx="215">
                  <c:v>-9.099999999999997E-3</c:v>
                </c:pt>
                <c:pt idx="216">
                  <c:v>-9.6999999999999864E-3</c:v>
                </c:pt>
                <c:pt idx="217">
                  <c:v>-1.0300000000000004E-2</c:v>
                </c:pt>
                <c:pt idx="218">
                  <c:v>-1.0700000000000015E-2</c:v>
                </c:pt>
                <c:pt idx="219">
                  <c:v>-1.0900000000000021E-2</c:v>
                </c:pt>
                <c:pt idx="220">
                  <c:v>-1.0799999999999976E-2</c:v>
                </c:pt>
                <c:pt idx="221">
                  <c:v>-1.0599999999999998E-2</c:v>
                </c:pt>
                <c:pt idx="222">
                  <c:v>-1.0300000000000004E-2</c:v>
                </c:pt>
                <c:pt idx="223">
                  <c:v>-9.7000000000000142E-3</c:v>
                </c:pt>
                <c:pt idx="224">
                  <c:v>-8.8000000000000023E-3</c:v>
                </c:pt>
                <c:pt idx="225">
                  <c:v>-7.8000000000000014E-3</c:v>
                </c:pt>
                <c:pt idx="226">
                  <c:v>-6.5999999999999948E-3</c:v>
                </c:pt>
                <c:pt idx="227">
                  <c:v>-5.2999999999999992E-3</c:v>
                </c:pt>
                <c:pt idx="228">
                  <c:v>-4.0999999999999925E-3</c:v>
                </c:pt>
                <c:pt idx="229">
                  <c:v>-2.9000000000000137E-3</c:v>
                </c:pt>
                <c:pt idx="230">
                  <c:v>-1.5999999999999903E-3</c:v>
                </c:pt>
                <c:pt idx="231">
                  <c:v>-1.9999999999997797E-4</c:v>
                </c:pt>
                <c:pt idx="232">
                  <c:v>1.0999999999999899E-3</c:v>
                </c:pt>
                <c:pt idx="233">
                  <c:v>2.4000000000000132E-3</c:v>
                </c:pt>
                <c:pt idx="234">
                  <c:v>3.7000000000000088E-3</c:v>
                </c:pt>
                <c:pt idx="235">
                  <c:v>4.9000000000000155E-3</c:v>
                </c:pt>
                <c:pt idx="236">
                  <c:v>6.2000000000000111E-3</c:v>
                </c:pt>
                <c:pt idx="237">
                  <c:v>7.1999999999999842E-3</c:v>
                </c:pt>
                <c:pt idx="238">
                  <c:v>8.0999999999999961E-3</c:v>
                </c:pt>
                <c:pt idx="239">
                  <c:v>8.6999999999999855E-3</c:v>
                </c:pt>
                <c:pt idx="240">
                  <c:v>8.9999999999999802E-3</c:v>
                </c:pt>
                <c:pt idx="241">
                  <c:v>9.199999999999986E-3</c:v>
                </c:pt>
                <c:pt idx="242">
                  <c:v>9.3999999999999917E-3</c:v>
                </c:pt>
                <c:pt idx="243">
                  <c:v>9.7000000000000142E-3</c:v>
                </c:pt>
                <c:pt idx="244">
                  <c:v>1.009999999999997E-2</c:v>
                </c:pt>
                <c:pt idx="245">
                  <c:v>1.0500000000000009E-2</c:v>
                </c:pt>
                <c:pt idx="246">
                  <c:v>1.0799999999999976E-2</c:v>
                </c:pt>
                <c:pt idx="247">
                  <c:v>1.100000000000001E-2</c:v>
                </c:pt>
                <c:pt idx="248">
                  <c:v>1.100000000000001E-2</c:v>
                </c:pt>
                <c:pt idx="249">
                  <c:v>1.1100000000000054E-2</c:v>
                </c:pt>
                <c:pt idx="250">
                  <c:v>1.0800000000000032E-2</c:v>
                </c:pt>
                <c:pt idx="251">
                  <c:v>1.040000000000002E-2</c:v>
                </c:pt>
                <c:pt idx="252">
                  <c:v>9.7999999999999754E-3</c:v>
                </c:pt>
                <c:pt idx="253">
                  <c:v>8.9999999999999525E-3</c:v>
                </c:pt>
                <c:pt idx="254">
                  <c:v>8.0999999999999961E-3</c:v>
                </c:pt>
                <c:pt idx="255">
                  <c:v>7.4000000000000177E-3</c:v>
                </c:pt>
                <c:pt idx="256">
                  <c:v>6.5000000000000058E-3</c:v>
                </c:pt>
                <c:pt idx="257">
                  <c:v>5.9000000000000163E-3</c:v>
                </c:pt>
                <c:pt idx="258">
                  <c:v>5.2000000000000379E-3</c:v>
                </c:pt>
                <c:pt idx="259">
                  <c:v>4.500000000000004E-3</c:v>
                </c:pt>
                <c:pt idx="260">
                  <c:v>3.5999999999999921E-3</c:v>
                </c:pt>
                <c:pt idx="261">
                  <c:v>2.6999999999999802E-3</c:v>
                </c:pt>
                <c:pt idx="262">
                  <c:v>1.5999999999999903E-3</c:v>
                </c:pt>
                <c:pt idx="263">
                  <c:v>5.0000000000000044E-4</c:v>
                </c:pt>
                <c:pt idx="264">
                  <c:v>-7.0000000000003393E-4</c:v>
                </c:pt>
                <c:pt idx="265">
                  <c:v>-1.7000000000000348E-3</c:v>
                </c:pt>
                <c:pt idx="266">
                  <c:v>-2.6999999999999802E-3</c:v>
                </c:pt>
                <c:pt idx="267">
                  <c:v>-3.4000000000000141E-3</c:v>
                </c:pt>
                <c:pt idx="268">
                  <c:v>-4.0000000000000036E-3</c:v>
                </c:pt>
                <c:pt idx="269">
                  <c:v>-4.500000000000004E-3</c:v>
                </c:pt>
                <c:pt idx="270">
                  <c:v>-5.0000000000000044E-3</c:v>
                </c:pt>
                <c:pt idx="271">
                  <c:v>-5.5000000000000049E-3</c:v>
                </c:pt>
                <c:pt idx="272">
                  <c:v>-5.9000000000000163E-3</c:v>
                </c:pt>
                <c:pt idx="273">
                  <c:v>-6.4000000000000168E-3</c:v>
                </c:pt>
                <c:pt idx="274">
                  <c:v>-6.9000000000000172E-3</c:v>
                </c:pt>
                <c:pt idx="275">
                  <c:v>-7.5999999999999956E-3</c:v>
                </c:pt>
                <c:pt idx="276">
                  <c:v>-7.9000000000000181E-3</c:v>
                </c:pt>
                <c:pt idx="277">
                  <c:v>-8.1999999999999851E-3</c:v>
                </c:pt>
                <c:pt idx="278">
                  <c:v>-8.1999999999999851E-3</c:v>
                </c:pt>
                <c:pt idx="279">
                  <c:v>-8.3000000000000296E-3</c:v>
                </c:pt>
                <c:pt idx="280">
                  <c:v>-8.3000000000000296E-3</c:v>
                </c:pt>
                <c:pt idx="281">
                  <c:v>-8.2000000000000406E-3</c:v>
                </c:pt>
                <c:pt idx="282">
                  <c:v>-8.0000000000000071E-3</c:v>
                </c:pt>
                <c:pt idx="283">
                  <c:v>-7.9000000000000181E-3</c:v>
                </c:pt>
                <c:pt idx="284">
                  <c:v>-7.6999999999999846E-3</c:v>
                </c:pt>
                <c:pt idx="285">
                  <c:v>-7.3999999999999622E-3</c:v>
                </c:pt>
                <c:pt idx="286">
                  <c:v>-7.3000000000000287E-3</c:v>
                </c:pt>
                <c:pt idx="287">
                  <c:v>-7.3000000000000287E-3</c:v>
                </c:pt>
                <c:pt idx="288">
                  <c:v>-7.4999999999999789E-3</c:v>
                </c:pt>
                <c:pt idx="289">
                  <c:v>-7.6000000000000234E-3</c:v>
                </c:pt>
                <c:pt idx="290">
                  <c:v>-7.5999999999999956E-3</c:v>
                </c:pt>
                <c:pt idx="291">
                  <c:v>-7.6999999999999846E-3</c:v>
                </c:pt>
                <c:pt idx="292">
                  <c:v>-7.5999999999999956E-3</c:v>
                </c:pt>
                <c:pt idx="293">
                  <c:v>-7.5000000000000067E-3</c:v>
                </c:pt>
                <c:pt idx="294">
                  <c:v>-7.2000000000000119E-3</c:v>
                </c:pt>
                <c:pt idx="295">
                  <c:v>-6.8000000000000005E-3</c:v>
                </c:pt>
                <c:pt idx="296">
                  <c:v>-6.1999999999999833E-3</c:v>
                </c:pt>
                <c:pt idx="297">
                  <c:v>-5.6999999999999829E-3</c:v>
                </c:pt>
                <c:pt idx="298">
                  <c:v>-5.3999999999999881E-3</c:v>
                </c:pt>
                <c:pt idx="299">
                  <c:v>-4.9999999999999767E-3</c:v>
                </c:pt>
                <c:pt idx="300">
                  <c:v>-4.500000000000004E-3</c:v>
                </c:pt>
                <c:pt idx="301">
                  <c:v>-3.7999999999999701E-3</c:v>
                </c:pt>
                <c:pt idx="302">
                  <c:v>-3.0000000000000027E-3</c:v>
                </c:pt>
                <c:pt idx="303">
                  <c:v>-2.1000000000000185E-3</c:v>
                </c:pt>
                <c:pt idx="304">
                  <c:v>-9.9999999999997313E-4</c:v>
                </c:pt>
                <c:pt idx="305">
                  <c:v>1.000000000000445E-4</c:v>
                </c:pt>
                <c:pt idx="306">
                  <c:v>1.4000000000000123E-3</c:v>
                </c:pt>
                <c:pt idx="307">
                  <c:v>2.6999999999999802E-3</c:v>
                </c:pt>
                <c:pt idx="308">
                  <c:v>4.0000000000000036E-3</c:v>
                </c:pt>
                <c:pt idx="309">
                  <c:v>5.1999999999999824E-3</c:v>
                </c:pt>
                <c:pt idx="310">
                  <c:v>6.3000000000000278E-3</c:v>
                </c:pt>
                <c:pt idx="311">
                  <c:v>7.3000000000000287E-3</c:v>
                </c:pt>
                <c:pt idx="312">
                  <c:v>8.4000000000000186E-3</c:v>
                </c:pt>
                <c:pt idx="313">
                  <c:v>9.5000000000000084E-3</c:v>
                </c:pt>
                <c:pt idx="314">
                  <c:v>1.0500000000000009E-2</c:v>
                </c:pt>
                <c:pt idx="315">
                  <c:v>1.1199999999999988E-2</c:v>
                </c:pt>
                <c:pt idx="316">
                  <c:v>1.1999999999999955E-2</c:v>
                </c:pt>
                <c:pt idx="317">
                  <c:v>1.2699999999999989E-2</c:v>
                </c:pt>
                <c:pt idx="318">
                  <c:v>1.3299999999999979E-2</c:v>
                </c:pt>
                <c:pt idx="319">
                  <c:v>1.3800000000000034E-2</c:v>
                </c:pt>
                <c:pt idx="320">
                  <c:v>1.419999999999999E-2</c:v>
                </c:pt>
                <c:pt idx="321">
                  <c:v>1.4600000000000002E-2</c:v>
                </c:pt>
                <c:pt idx="322">
                  <c:v>1.4900000000000024E-2</c:v>
                </c:pt>
                <c:pt idx="323">
                  <c:v>1.5199999999999991E-2</c:v>
                </c:pt>
                <c:pt idx="324">
                  <c:v>1.5400000000000025E-2</c:v>
                </c:pt>
                <c:pt idx="325">
                  <c:v>1.5499999999999958E-2</c:v>
                </c:pt>
                <c:pt idx="326">
                  <c:v>1.5600000000000003E-2</c:v>
                </c:pt>
                <c:pt idx="327">
                  <c:v>1.5799999999999981E-2</c:v>
                </c:pt>
                <c:pt idx="328">
                  <c:v>1.5799999999999981E-2</c:v>
                </c:pt>
                <c:pt idx="329">
                  <c:v>1.5699999999999992E-2</c:v>
                </c:pt>
                <c:pt idx="330">
                  <c:v>1.5500000000000014E-2</c:v>
                </c:pt>
                <c:pt idx="331">
                  <c:v>1.529999999999998E-2</c:v>
                </c:pt>
                <c:pt idx="332">
                  <c:v>1.4899999999999969E-2</c:v>
                </c:pt>
                <c:pt idx="333">
                  <c:v>1.4600000000000002E-2</c:v>
                </c:pt>
                <c:pt idx="334">
                  <c:v>1.419999999999999E-2</c:v>
                </c:pt>
                <c:pt idx="335">
                  <c:v>1.4000000000000012E-2</c:v>
                </c:pt>
                <c:pt idx="336">
                  <c:v>1.369999999999999E-2</c:v>
                </c:pt>
                <c:pt idx="337">
                  <c:v>1.3299999999999979E-2</c:v>
                </c:pt>
                <c:pt idx="338">
                  <c:v>1.3000000000000012E-2</c:v>
                </c:pt>
                <c:pt idx="339">
                  <c:v>1.26E-2</c:v>
                </c:pt>
                <c:pt idx="340">
                  <c:v>1.2400000000000022E-2</c:v>
                </c:pt>
                <c:pt idx="341">
                  <c:v>1.1999999999999955E-2</c:v>
                </c:pt>
                <c:pt idx="342">
                  <c:v>1.1599999999999999E-2</c:v>
                </c:pt>
                <c:pt idx="343">
                  <c:v>1.1399999999999966E-2</c:v>
                </c:pt>
                <c:pt idx="344">
                  <c:v>1.1199999999999988E-2</c:v>
                </c:pt>
                <c:pt idx="345">
                  <c:v>1.1199999999999988E-2</c:v>
                </c:pt>
                <c:pt idx="346">
                  <c:v>1.1299999999999977E-2</c:v>
                </c:pt>
                <c:pt idx="347">
                  <c:v>1.150000000000001E-2</c:v>
                </c:pt>
                <c:pt idx="348">
                  <c:v>1.2000000000000011E-2</c:v>
                </c:pt>
                <c:pt idx="349">
                  <c:v>1.26E-2</c:v>
                </c:pt>
                <c:pt idx="350">
                  <c:v>1.3400000000000023E-2</c:v>
                </c:pt>
                <c:pt idx="351">
                  <c:v>1.419999999999999E-2</c:v>
                </c:pt>
                <c:pt idx="352">
                  <c:v>1.5000000000000013E-2</c:v>
                </c:pt>
                <c:pt idx="353">
                  <c:v>1.5900000000000025E-2</c:v>
                </c:pt>
                <c:pt idx="354">
                  <c:v>1.6899999999999971E-2</c:v>
                </c:pt>
                <c:pt idx="355">
                  <c:v>1.799999999999996E-2</c:v>
                </c:pt>
                <c:pt idx="356">
                  <c:v>1.9100000000000006E-2</c:v>
                </c:pt>
                <c:pt idx="357">
                  <c:v>2.0100000000000007E-2</c:v>
                </c:pt>
                <c:pt idx="358">
                  <c:v>2.0999999999999963E-2</c:v>
                </c:pt>
                <c:pt idx="359">
                  <c:v>2.1899999999999975E-2</c:v>
                </c:pt>
                <c:pt idx="360">
                  <c:v>2.300000000000002E-2</c:v>
                </c:pt>
                <c:pt idx="361">
                  <c:v>2.4000000000000021E-2</c:v>
                </c:pt>
                <c:pt idx="362">
                  <c:v>2.5299999999999989E-2</c:v>
                </c:pt>
                <c:pt idx="363">
                  <c:v>2.6700000000000002E-2</c:v>
                </c:pt>
                <c:pt idx="364">
                  <c:v>2.8000000000000025E-2</c:v>
                </c:pt>
                <c:pt idx="365">
                  <c:v>2.9400000000000037E-2</c:v>
                </c:pt>
                <c:pt idx="366">
                  <c:v>3.0500000000000027E-2</c:v>
                </c:pt>
                <c:pt idx="367">
                  <c:v>3.1399999999999983E-2</c:v>
                </c:pt>
                <c:pt idx="368">
                  <c:v>3.2200000000000006E-2</c:v>
                </c:pt>
                <c:pt idx="369">
                  <c:v>3.2500000000000029E-2</c:v>
                </c:pt>
                <c:pt idx="370">
                  <c:v>3.2899999999999985E-2</c:v>
                </c:pt>
                <c:pt idx="371">
                  <c:v>3.3100000000000018E-2</c:v>
                </c:pt>
                <c:pt idx="372">
                  <c:v>3.3200000000000007E-2</c:v>
                </c:pt>
                <c:pt idx="373">
                  <c:v>3.3299999999999996E-2</c:v>
                </c:pt>
                <c:pt idx="374">
                  <c:v>3.3100000000000018E-2</c:v>
                </c:pt>
                <c:pt idx="375">
                  <c:v>3.290000000000004E-2</c:v>
                </c:pt>
                <c:pt idx="376">
                  <c:v>3.2600000000000018E-2</c:v>
                </c:pt>
                <c:pt idx="377">
                  <c:v>3.2299999999999995E-2</c:v>
                </c:pt>
                <c:pt idx="378">
                  <c:v>3.1799999999999995E-2</c:v>
                </c:pt>
                <c:pt idx="379">
                  <c:v>3.0999999999999972E-2</c:v>
                </c:pt>
                <c:pt idx="380">
                  <c:v>2.9999999999999971E-2</c:v>
                </c:pt>
                <c:pt idx="381">
                  <c:v>2.8800000000000048E-2</c:v>
                </c:pt>
                <c:pt idx="382">
                  <c:v>2.7299999999999991E-2</c:v>
                </c:pt>
                <c:pt idx="383">
                  <c:v>2.5600000000000012E-2</c:v>
                </c:pt>
                <c:pt idx="384">
                  <c:v>2.3999999999999966E-2</c:v>
                </c:pt>
                <c:pt idx="385">
                  <c:v>2.2199999999999998E-2</c:v>
                </c:pt>
                <c:pt idx="386">
                  <c:v>2.0399999999999974E-2</c:v>
                </c:pt>
                <c:pt idx="387">
                  <c:v>1.8600000000000005E-2</c:v>
                </c:pt>
                <c:pt idx="388">
                  <c:v>1.6900000000000026E-2</c:v>
                </c:pt>
                <c:pt idx="389">
                  <c:v>1.529999999999998E-2</c:v>
                </c:pt>
                <c:pt idx="390">
                  <c:v>1.3799999999999979E-2</c:v>
                </c:pt>
                <c:pt idx="391">
                  <c:v>1.2299999999999978E-2</c:v>
                </c:pt>
                <c:pt idx="392">
                  <c:v>1.0599999999999998E-2</c:v>
                </c:pt>
                <c:pt idx="393">
                  <c:v>8.900000000000019E-3</c:v>
                </c:pt>
                <c:pt idx="394">
                  <c:v>7.0999999999999952E-3</c:v>
                </c:pt>
                <c:pt idx="395">
                  <c:v>5.0999999999999934E-3</c:v>
                </c:pt>
                <c:pt idx="396">
                  <c:v>3.0000000000000027E-3</c:v>
                </c:pt>
                <c:pt idx="397">
                  <c:v>8.9999999999998415E-4</c:v>
                </c:pt>
                <c:pt idx="398">
                  <c:v>-1.4000000000000123E-3</c:v>
                </c:pt>
                <c:pt idx="399">
                  <c:v>-3.6000000000000199E-3</c:v>
                </c:pt>
                <c:pt idx="400">
                  <c:v>-5.7999999999999996E-3</c:v>
                </c:pt>
                <c:pt idx="401">
                  <c:v>-7.6999999999999846E-3</c:v>
                </c:pt>
                <c:pt idx="402">
                  <c:v>-9.5999999999999974E-3</c:v>
                </c:pt>
                <c:pt idx="403">
                  <c:v>-1.1499999999999982E-2</c:v>
                </c:pt>
                <c:pt idx="404">
                  <c:v>-1.3300000000000006E-2</c:v>
                </c:pt>
                <c:pt idx="405">
                  <c:v>-1.5100000000000002E-2</c:v>
                </c:pt>
                <c:pt idx="406">
                  <c:v>-1.6899999999999998E-2</c:v>
                </c:pt>
                <c:pt idx="407">
                  <c:v>-1.8600000000000005E-2</c:v>
                </c:pt>
                <c:pt idx="408">
                  <c:v>-2.0199999999999996E-2</c:v>
                </c:pt>
                <c:pt idx="409">
                  <c:v>-2.159999999999998E-2</c:v>
                </c:pt>
                <c:pt idx="410">
                  <c:v>-2.2699999999999998E-2</c:v>
                </c:pt>
                <c:pt idx="411">
                  <c:v>-2.3499999999999993E-2</c:v>
                </c:pt>
                <c:pt idx="412">
                  <c:v>-2.410000000000001E-2</c:v>
                </c:pt>
                <c:pt idx="413">
                  <c:v>-2.4499999999999994E-2</c:v>
                </c:pt>
                <c:pt idx="414">
                  <c:v>-2.47E-2</c:v>
                </c:pt>
                <c:pt idx="415">
                  <c:v>-2.47E-2</c:v>
                </c:pt>
                <c:pt idx="416">
                  <c:v>-2.47E-2</c:v>
                </c:pt>
                <c:pt idx="417">
                  <c:v>-2.4500000000000022E-2</c:v>
                </c:pt>
                <c:pt idx="418">
                  <c:v>-2.4400000000000005E-2</c:v>
                </c:pt>
                <c:pt idx="419">
                  <c:v>-2.3999999999999994E-2</c:v>
                </c:pt>
                <c:pt idx="420">
                  <c:v>-2.3599999999999982E-2</c:v>
                </c:pt>
                <c:pt idx="421">
                  <c:v>-2.2999999999999993E-2</c:v>
                </c:pt>
                <c:pt idx="422">
                  <c:v>-2.2400000000000003E-2</c:v>
                </c:pt>
                <c:pt idx="423">
                  <c:v>-2.1500000000000019E-2</c:v>
                </c:pt>
                <c:pt idx="424">
                  <c:v>-2.0600000000000007E-2</c:v>
                </c:pt>
                <c:pt idx="425">
                  <c:v>-1.9400000000000001E-2</c:v>
                </c:pt>
                <c:pt idx="426">
                  <c:v>-1.8000000000000016E-2</c:v>
                </c:pt>
                <c:pt idx="427">
                  <c:v>-1.6500000000000015E-2</c:v>
                </c:pt>
                <c:pt idx="428">
                  <c:v>-1.4700000000000019E-2</c:v>
                </c:pt>
                <c:pt idx="429">
                  <c:v>-1.2800000000000006E-2</c:v>
                </c:pt>
                <c:pt idx="430">
                  <c:v>-1.0899999999999993E-2</c:v>
                </c:pt>
                <c:pt idx="431">
                  <c:v>-8.6999999999999855E-3</c:v>
                </c:pt>
                <c:pt idx="432">
                  <c:v>-6.5000000000000058E-3</c:v>
                </c:pt>
                <c:pt idx="433">
                  <c:v>-4.2999999999999983E-3</c:v>
                </c:pt>
                <c:pt idx="434">
                  <c:v>-1.9000000000000128E-3</c:v>
                </c:pt>
                <c:pt idx="435">
                  <c:v>4.0000000000001146E-4</c:v>
                </c:pt>
                <c:pt idx="436">
                  <c:v>2.6999999999999802E-3</c:v>
                </c:pt>
                <c:pt idx="437">
                  <c:v>4.8000000000000265E-3</c:v>
                </c:pt>
                <c:pt idx="438">
                  <c:v>7.0000000000000062E-3</c:v>
                </c:pt>
                <c:pt idx="439">
                  <c:v>9.099999999999997E-3</c:v>
                </c:pt>
                <c:pt idx="440">
                  <c:v>1.1300000000000004E-2</c:v>
                </c:pt>
                <c:pt idx="441">
                  <c:v>1.3500000000000012E-2</c:v>
                </c:pt>
                <c:pt idx="442">
                  <c:v>1.5800000000000008E-2</c:v>
                </c:pt>
                <c:pt idx="443">
                  <c:v>1.8100000000000033E-2</c:v>
                </c:pt>
                <c:pt idx="444">
                  <c:v>2.0299999999999985E-2</c:v>
                </c:pt>
                <c:pt idx="445">
                  <c:v>2.2399999999999975E-2</c:v>
                </c:pt>
                <c:pt idx="446">
                  <c:v>2.4400000000000005E-2</c:v>
                </c:pt>
                <c:pt idx="447">
                  <c:v>2.6100000000000012E-2</c:v>
                </c:pt>
                <c:pt idx="448">
                  <c:v>2.7799999999999991E-2</c:v>
                </c:pt>
                <c:pt idx="449">
                  <c:v>2.9200000000000004E-2</c:v>
                </c:pt>
                <c:pt idx="450">
                  <c:v>3.0299999999999994E-2</c:v>
                </c:pt>
                <c:pt idx="451">
                  <c:v>3.1100000000000017E-2</c:v>
                </c:pt>
                <c:pt idx="452">
                  <c:v>3.1400000000000039E-2</c:v>
                </c:pt>
                <c:pt idx="453">
                  <c:v>3.1600000000000017E-2</c:v>
                </c:pt>
                <c:pt idx="454">
                  <c:v>3.1700000000000006E-2</c:v>
                </c:pt>
                <c:pt idx="455">
                  <c:v>3.1599999999999961E-2</c:v>
                </c:pt>
                <c:pt idx="456">
                  <c:v>3.1499999999999972E-2</c:v>
                </c:pt>
                <c:pt idx="457">
                  <c:v>3.1399999999999983E-2</c:v>
                </c:pt>
                <c:pt idx="458">
                  <c:v>3.1200000000000006E-2</c:v>
                </c:pt>
                <c:pt idx="459">
                  <c:v>3.0899999999999983E-2</c:v>
                </c:pt>
                <c:pt idx="460">
                  <c:v>3.0600000000000016E-2</c:v>
                </c:pt>
                <c:pt idx="461">
                  <c:v>2.9999999999999971E-2</c:v>
                </c:pt>
                <c:pt idx="462">
                  <c:v>2.9100000000000015E-2</c:v>
                </c:pt>
                <c:pt idx="463">
                  <c:v>2.8200000000000003E-2</c:v>
                </c:pt>
                <c:pt idx="464">
                  <c:v>2.7100000000000013E-2</c:v>
                </c:pt>
                <c:pt idx="465">
                  <c:v>2.5999999999999968E-2</c:v>
                </c:pt>
                <c:pt idx="466">
                  <c:v>2.4899999999999978E-2</c:v>
                </c:pt>
                <c:pt idx="467">
                  <c:v>2.3800000000000043E-2</c:v>
                </c:pt>
                <c:pt idx="468">
                  <c:v>2.2900000000000031E-2</c:v>
                </c:pt>
                <c:pt idx="469">
                  <c:v>2.2100000000000009E-2</c:v>
                </c:pt>
                <c:pt idx="470">
                  <c:v>2.1500000000000019E-2</c:v>
                </c:pt>
                <c:pt idx="471">
                  <c:v>2.1000000000000019E-2</c:v>
                </c:pt>
                <c:pt idx="472">
                  <c:v>2.0500000000000018E-2</c:v>
                </c:pt>
                <c:pt idx="473">
                  <c:v>2.0100000000000007E-2</c:v>
                </c:pt>
                <c:pt idx="474">
                  <c:v>1.9500000000000017E-2</c:v>
                </c:pt>
                <c:pt idx="475">
                  <c:v>1.8900000000000028E-2</c:v>
                </c:pt>
                <c:pt idx="476">
                  <c:v>1.8400000000000027E-2</c:v>
                </c:pt>
                <c:pt idx="477">
                  <c:v>1.7799999999999983E-2</c:v>
                </c:pt>
                <c:pt idx="478">
                  <c:v>1.7199999999999993E-2</c:v>
                </c:pt>
                <c:pt idx="479">
                  <c:v>1.6699999999999993E-2</c:v>
                </c:pt>
                <c:pt idx="480">
                  <c:v>1.6299999999999981E-2</c:v>
                </c:pt>
                <c:pt idx="481">
                  <c:v>1.5900000000000025E-2</c:v>
                </c:pt>
                <c:pt idx="482">
                  <c:v>1.5199999999999991E-2</c:v>
                </c:pt>
                <c:pt idx="483">
                  <c:v>1.4600000000000002E-2</c:v>
                </c:pt>
                <c:pt idx="484">
                  <c:v>1.369999999999999E-2</c:v>
                </c:pt>
                <c:pt idx="485">
                  <c:v>1.26E-2</c:v>
                </c:pt>
                <c:pt idx="486">
                  <c:v>1.1299999999999977E-2</c:v>
                </c:pt>
                <c:pt idx="487">
                  <c:v>9.8000000000000309E-3</c:v>
                </c:pt>
                <c:pt idx="488">
                  <c:v>8.3000000000000296E-3</c:v>
                </c:pt>
                <c:pt idx="489">
                  <c:v>6.8000000000000282E-3</c:v>
                </c:pt>
                <c:pt idx="490">
                  <c:v>5.4000000000000159E-3</c:v>
                </c:pt>
                <c:pt idx="491">
                  <c:v>4.0999999999999925E-3</c:v>
                </c:pt>
                <c:pt idx="492">
                  <c:v>3.0000000000000027E-3</c:v>
                </c:pt>
                <c:pt idx="493">
                  <c:v>1.8000000000000238E-3</c:v>
                </c:pt>
                <c:pt idx="494">
                  <c:v>5.9999999999998943E-4</c:v>
                </c:pt>
                <c:pt idx="495">
                  <c:v>-3.9999999999995595E-4</c:v>
                </c:pt>
                <c:pt idx="496">
                  <c:v>-1.3000000000000234E-3</c:v>
                </c:pt>
                <c:pt idx="497">
                  <c:v>-2.2000000000000353E-3</c:v>
                </c:pt>
                <c:pt idx="498">
                  <c:v>-3.0000000000000027E-3</c:v>
                </c:pt>
                <c:pt idx="499">
                  <c:v>-3.7999999999999701E-3</c:v>
                </c:pt>
                <c:pt idx="500">
                  <c:v>-4.500000000000004E-3</c:v>
                </c:pt>
                <c:pt idx="501">
                  <c:v>-5.3000000000000269E-3</c:v>
                </c:pt>
                <c:pt idx="502">
                  <c:v>-6.0000000000000053E-3</c:v>
                </c:pt>
                <c:pt idx="503">
                  <c:v>-6.7999999999999727E-3</c:v>
                </c:pt>
                <c:pt idx="504">
                  <c:v>-7.4000000000000177E-3</c:v>
                </c:pt>
                <c:pt idx="505">
                  <c:v>-7.9999999999999516E-3</c:v>
                </c:pt>
                <c:pt idx="506">
                  <c:v>-8.3000000000000296E-3</c:v>
                </c:pt>
                <c:pt idx="507">
                  <c:v>-8.5999999999999965E-3</c:v>
                </c:pt>
                <c:pt idx="508">
                  <c:v>-9.099999999999997E-3</c:v>
                </c:pt>
                <c:pt idx="509">
                  <c:v>-9.5999999999999974E-3</c:v>
                </c:pt>
                <c:pt idx="510">
                  <c:v>-1.0199999999999987E-2</c:v>
                </c:pt>
                <c:pt idx="511">
                  <c:v>-1.0599999999999998E-2</c:v>
                </c:pt>
                <c:pt idx="512">
                  <c:v>-1.1199999999999988E-2</c:v>
                </c:pt>
                <c:pt idx="513">
                  <c:v>-1.1599999999999999E-2</c:v>
                </c:pt>
                <c:pt idx="514">
                  <c:v>-1.1999999999999955E-2</c:v>
                </c:pt>
                <c:pt idx="515">
                  <c:v>-1.2300000000000033E-2</c:v>
                </c:pt>
                <c:pt idx="516">
                  <c:v>-1.26E-2</c:v>
                </c:pt>
                <c:pt idx="517">
                  <c:v>-1.26E-2</c:v>
                </c:pt>
                <c:pt idx="518">
                  <c:v>-1.2500000000000011E-2</c:v>
                </c:pt>
                <c:pt idx="519">
                  <c:v>-1.2399999999999967E-2</c:v>
                </c:pt>
                <c:pt idx="520">
                  <c:v>-1.2199999999999989E-2</c:v>
                </c:pt>
                <c:pt idx="521">
                  <c:v>-1.1900000000000022E-2</c:v>
                </c:pt>
                <c:pt idx="522">
                  <c:v>-1.150000000000001E-2</c:v>
                </c:pt>
                <c:pt idx="523">
                  <c:v>-1.0800000000000032E-2</c:v>
                </c:pt>
                <c:pt idx="524">
                  <c:v>-9.9999999999999534E-3</c:v>
                </c:pt>
                <c:pt idx="525">
                  <c:v>-9.199999999999986E-3</c:v>
                </c:pt>
                <c:pt idx="526">
                  <c:v>-8.0000000000000071E-3</c:v>
                </c:pt>
                <c:pt idx="527">
                  <c:v>-6.6999999999999837E-3</c:v>
                </c:pt>
                <c:pt idx="528">
                  <c:v>-5.0999999999999934E-3</c:v>
                </c:pt>
                <c:pt idx="529">
                  <c:v>-3.4000000000000141E-3</c:v>
                </c:pt>
                <c:pt idx="530">
                  <c:v>-1.6999999999999793E-3</c:v>
                </c:pt>
                <c:pt idx="531">
                  <c:v>-1.000000000000445E-4</c:v>
                </c:pt>
                <c:pt idx="532">
                  <c:v>1.5000000000000013E-3</c:v>
                </c:pt>
                <c:pt idx="533">
                  <c:v>3.0999999999999917E-3</c:v>
                </c:pt>
                <c:pt idx="534">
                  <c:v>4.7000000000000375E-3</c:v>
                </c:pt>
                <c:pt idx="535">
                  <c:v>6.0999999999999943E-3</c:v>
                </c:pt>
                <c:pt idx="536">
                  <c:v>7.4000000000000177E-3</c:v>
                </c:pt>
                <c:pt idx="537">
                  <c:v>8.5999999999999965E-3</c:v>
                </c:pt>
                <c:pt idx="538">
                  <c:v>9.5999999999999974E-3</c:v>
                </c:pt>
                <c:pt idx="539">
                  <c:v>1.0599999999999998E-2</c:v>
                </c:pt>
                <c:pt idx="540">
                  <c:v>1.1400000000000021E-2</c:v>
                </c:pt>
                <c:pt idx="541">
                  <c:v>1.2199999999999989E-2</c:v>
                </c:pt>
                <c:pt idx="542">
                  <c:v>1.2899999999999967E-2</c:v>
                </c:pt>
                <c:pt idx="543">
                  <c:v>1.3400000000000023E-2</c:v>
                </c:pt>
                <c:pt idx="544">
                  <c:v>1.3899999999999968E-2</c:v>
                </c:pt>
                <c:pt idx="545">
                  <c:v>1.4300000000000035E-2</c:v>
                </c:pt>
                <c:pt idx="546">
                  <c:v>1.4299999999999979E-2</c:v>
                </c:pt>
                <c:pt idx="547">
                  <c:v>1.4499999999999957E-2</c:v>
                </c:pt>
                <c:pt idx="548">
                  <c:v>1.4699999999999991E-2</c:v>
                </c:pt>
                <c:pt idx="549">
                  <c:v>1.479999999999998E-2</c:v>
                </c:pt>
                <c:pt idx="550">
                  <c:v>1.479999999999998E-2</c:v>
                </c:pt>
                <c:pt idx="551">
                  <c:v>1.4800000000000035E-2</c:v>
                </c:pt>
                <c:pt idx="552">
                  <c:v>1.4899999999999969E-2</c:v>
                </c:pt>
                <c:pt idx="553">
                  <c:v>1.5100000000000002E-2</c:v>
                </c:pt>
                <c:pt idx="554">
                  <c:v>1.529999999999998E-2</c:v>
                </c:pt>
                <c:pt idx="555">
                  <c:v>1.5500000000000014E-2</c:v>
                </c:pt>
                <c:pt idx="556">
                  <c:v>1.5900000000000025E-2</c:v>
                </c:pt>
                <c:pt idx="557">
                  <c:v>1.6400000000000026E-2</c:v>
                </c:pt>
                <c:pt idx="558">
                  <c:v>1.7000000000000015E-2</c:v>
                </c:pt>
                <c:pt idx="559">
                  <c:v>1.7699999999999994E-2</c:v>
                </c:pt>
                <c:pt idx="560">
                  <c:v>1.8400000000000027E-2</c:v>
                </c:pt>
                <c:pt idx="561">
                  <c:v>1.9199999999999995E-2</c:v>
                </c:pt>
                <c:pt idx="562">
                  <c:v>2.0100000000000007E-2</c:v>
                </c:pt>
                <c:pt idx="563">
                  <c:v>2.1100000000000008E-2</c:v>
                </c:pt>
                <c:pt idx="564">
                  <c:v>2.200000000000002E-2</c:v>
                </c:pt>
                <c:pt idx="565">
                  <c:v>2.2799999999999987E-2</c:v>
                </c:pt>
                <c:pt idx="566">
                  <c:v>2.3500000000000021E-2</c:v>
                </c:pt>
                <c:pt idx="567">
                  <c:v>2.4199999999999999E-2</c:v>
                </c:pt>
                <c:pt idx="568">
                  <c:v>2.4799999999999989E-2</c:v>
                </c:pt>
                <c:pt idx="569">
                  <c:v>2.52E-2</c:v>
                </c:pt>
                <c:pt idx="570">
                  <c:v>2.5499999999999967E-2</c:v>
                </c:pt>
                <c:pt idx="571">
                  <c:v>2.5599999999999956E-2</c:v>
                </c:pt>
                <c:pt idx="572">
                  <c:v>2.5499999999999967E-2</c:v>
                </c:pt>
                <c:pt idx="573">
                  <c:v>2.5299999999999989E-2</c:v>
                </c:pt>
                <c:pt idx="574">
                  <c:v>2.52E-2</c:v>
                </c:pt>
                <c:pt idx="575">
                  <c:v>2.5000000000000022E-2</c:v>
                </c:pt>
                <c:pt idx="576">
                  <c:v>2.47E-2</c:v>
                </c:pt>
                <c:pt idx="577">
                  <c:v>2.4299999999999988E-2</c:v>
                </c:pt>
                <c:pt idx="578">
                  <c:v>2.3899999999999977E-2</c:v>
                </c:pt>
                <c:pt idx="579">
                  <c:v>2.3199999999999998E-2</c:v>
                </c:pt>
                <c:pt idx="580">
                  <c:v>2.2199999999999998E-2</c:v>
                </c:pt>
                <c:pt idx="581">
                  <c:v>2.1000000000000019E-2</c:v>
                </c:pt>
                <c:pt idx="582">
                  <c:v>1.9999999999999962E-2</c:v>
                </c:pt>
                <c:pt idx="583">
                  <c:v>1.9000000000000017E-2</c:v>
                </c:pt>
                <c:pt idx="584">
                  <c:v>1.8100000000000005E-2</c:v>
                </c:pt>
                <c:pt idx="585">
                  <c:v>1.7199999999999993E-2</c:v>
                </c:pt>
                <c:pt idx="586">
                  <c:v>1.6500000000000015E-2</c:v>
                </c:pt>
                <c:pt idx="587">
                  <c:v>1.5900000000000025E-2</c:v>
                </c:pt>
                <c:pt idx="588">
                  <c:v>1.5199999999999991E-2</c:v>
                </c:pt>
                <c:pt idx="589">
                  <c:v>1.4500000000000013E-2</c:v>
                </c:pt>
                <c:pt idx="590">
                  <c:v>1.369999999999999E-2</c:v>
                </c:pt>
                <c:pt idx="591">
                  <c:v>1.2800000000000034E-2</c:v>
                </c:pt>
                <c:pt idx="592">
                  <c:v>1.2000000000000011E-2</c:v>
                </c:pt>
                <c:pt idx="593">
                  <c:v>1.1199999999999988E-2</c:v>
                </c:pt>
                <c:pt idx="594">
                  <c:v>1.0399999999999965E-2</c:v>
                </c:pt>
                <c:pt idx="595">
                  <c:v>9.6999999999999864E-3</c:v>
                </c:pt>
                <c:pt idx="596">
                  <c:v>9.199999999999986E-3</c:v>
                </c:pt>
                <c:pt idx="597">
                  <c:v>8.6999999999999855E-3</c:v>
                </c:pt>
                <c:pt idx="598">
                  <c:v>8.3000000000000296E-3</c:v>
                </c:pt>
                <c:pt idx="599">
                  <c:v>7.8999999999999626E-3</c:v>
                </c:pt>
                <c:pt idx="600">
                  <c:v>7.5999999999999956E-3</c:v>
                </c:pt>
                <c:pt idx="601">
                  <c:v>7.2999999999999732E-3</c:v>
                </c:pt>
                <c:pt idx="602">
                  <c:v>7.0999999999999952E-3</c:v>
                </c:pt>
                <c:pt idx="603">
                  <c:v>7.0999999999999952E-3</c:v>
                </c:pt>
                <c:pt idx="604">
                  <c:v>7.3000000000000287E-3</c:v>
                </c:pt>
                <c:pt idx="605">
                  <c:v>7.8999999999999626E-3</c:v>
                </c:pt>
                <c:pt idx="606">
                  <c:v>8.6999999999999855E-3</c:v>
                </c:pt>
                <c:pt idx="607">
                  <c:v>9.5999999999999974E-3</c:v>
                </c:pt>
                <c:pt idx="608">
                  <c:v>1.0599999999999998E-2</c:v>
                </c:pt>
                <c:pt idx="609">
                  <c:v>1.1699999999999988E-2</c:v>
                </c:pt>
                <c:pt idx="610">
                  <c:v>1.3100000000000001E-2</c:v>
                </c:pt>
                <c:pt idx="611">
                  <c:v>1.4699999999999991E-2</c:v>
                </c:pt>
                <c:pt idx="612">
                  <c:v>1.6500000000000015E-2</c:v>
                </c:pt>
                <c:pt idx="613">
                  <c:v>1.8500000000000016E-2</c:v>
                </c:pt>
                <c:pt idx="614">
                  <c:v>2.0299999999999985E-2</c:v>
                </c:pt>
                <c:pt idx="615">
                  <c:v>2.2199999999999998E-2</c:v>
                </c:pt>
                <c:pt idx="616">
                  <c:v>2.4000000000000021E-2</c:v>
                </c:pt>
                <c:pt idx="617">
                  <c:v>2.5700000000000001E-2</c:v>
                </c:pt>
                <c:pt idx="618">
                  <c:v>2.7400000000000035E-2</c:v>
                </c:pt>
                <c:pt idx="619">
                  <c:v>2.9200000000000004E-2</c:v>
                </c:pt>
                <c:pt idx="620">
                  <c:v>3.0999999999999972E-2</c:v>
                </c:pt>
                <c:pt idx="621">
                  <c:v>3.2700000000000007E-2</c:v>
                </c:pt>
                <c:pt idx="622">
                  <c:v>3.4500000000000031E-2</c:v>
                </c:pt>
                <c:pt idx="623">
                  <c:v>3.6100000000000021E-2</c:v>
                </c:pt>
                <c:pt idx="624">
                  <c:v>3.7900000000000045E-2</c:v>
                </c:pt>
                <c:pt idx="625">
                  <c:v>3.9600000000000024E-2</c:v>
                </c:pt>
                <c:pt idx="626">
                  <c:v>4.1199999999999959E-2</c:v>
                </c:pt>
                <c:pt idx="627">
                  <c:v>4.2500000000000038E-2</c:v>
                </c:pt>
                <c:pt idx="628">
                  <c:v>4.3600000000000028E-2</c:v>
                </c:pt>
                <c:pt idx="629">
                  <c:v>4.4700000000000017E-2</c:v>
                </c:pt>
                <c:pt idx="630">
                  <c:v>4.5600000000000029E-2</c:v>
                </c:pt>
                <c:pt idx="631">
                  <c:v>4.6300000000000008E-2</c:v>
                </c:pt>
                <c:pt idx="632">
                  <c:v>4.6700000000000019E-2</c:v>
                </c:pt>
                <c:pt idx="633">
                  <c:v>4.6999999999999986E-2</c:v>
                </c:pt>
                <c:pt idx="634">
                  <c:v>4.720000000000002E-2</c:v>
                </c:pt>
                <c:pt idx="635">
                  <c:v>4.720000000000002E-2</c:v>
                </c:pt>
                <c:pt idx="636">
                  <c:v>4.6999999999999986E-2</c:v>
                </c:pt>
                <c:pt idx="637">
                  <c:v>4.6399999999999997E-2</c:v>
                </c:pt>
                <c:pt idx="638">
                  <c:v>4.5899999999999996E-2</c:v>
                </c:pt>
                <c:pt idx="639">
                  <c:v>4.5199999999999962E-2</c:v>
                </c:pt>
                <c:pt idx="640">
                  <c:v>4.4300000000000006E-2</c:v>
                </c:pt>
                <c:pt idx="641">
                  <c:v>4.3099999999999972E-2</c:v>
                </c:pt>
                <c:pt idx="642">
                  <c:v>4.1600000000000026E-2</c:v>
                </c:pt>
                <c:pt idx="643">
                  <c:v>3.9899999999999991E-2</c:v>
                </c:pt>
                <c:pt idx="644">
                  <c:v>3.8000000000000034E-2</c:v>
                </c:pt>
                <c:pt idx="645">
                  <c:v>3.5999999999999976E-2</c:v>
                </c:pt>
                <c:pt idx="646">
                  <c:v>3.3899999999999986E-2</c:v>
                </c:pt>
                <c:pt idx="647">
                  <c:v>3.1799999999999995E-2</c:v>
                </c:pt>
                <c:pt idx="648">
                  <c:v>2.9400000000000037E-2</c:v>
                </c:pt>
                <c:pt idx="649">
                  <c:v>2.6899999999999979E-2</c:v>
                </c:pt>
                <c:pt idx="650">
                  <c:v>2.4199999999999999E-2</c:v>
                </c:pt>
                <c:pt idx="651">
                  <c:v>2.140000000000003E-2</c:v>
                </c:pt>
                <c:pt idx="652">
                  <c:v>1.8500000000000016E-2</c:v>
                </c:pt>
                <c:pt idx="653">
                  <c:v>1.5699999999999992E-2</c:v>
                </c:pt>
                <c:pt idx="654">
                  <c:v>1.319999999999999E-2</c:v>
                </c:pt>
                <c:pt idx="655">
                  <c:v>1.0900000000000021E-2</c:v>
                </c:pt>
                <c:pt idx="656">
                  <c:v>8.5000000000000075E-3</c:v>
                </c:pt>
                <c:pt idx="657">
                  <c:v>6.1999999999999833E-3</c:v>
                </c:pt>
                <c:pt idx="658">
                  <c:v>4.0000000000000036E-3</c:v>
                </c:pt>
                <c:pt idx="659">
                  <c:v>1.8000000000000238E-3</c:v>
                </c:pt>
                <c:pt idx="660">
                  <c:v>-4.0000000000001146E-4</c:v>
                </c:pt>
                <c:pt idx="661">
                  <c:v>-2.5000000000000022E-3</c:v>
                </c:pt>
                <c:pt idx="662">
                  <c:v>-4.500000000000004E-3</c:v>
                </c:pt>
                <c:pt idx="663">
                  <c:v>-6.5000000000000058E-3</c:v>
                </c:pt>
                <c:pt idx="664">
                  <c:v>-8.1999999999999851E-3</c:v>
                </c:pt>
                <c:pt idx="665">
                  <c:v>-9.7999999999999754E-3</c:v>
                </c:pt>
                <c:pt idx="666">
                  <c:v>-1.1300000000000032E-2</c:v>
                </c:pt>
                <c:pt idx="667">
                  <c:v>-1.2699999999999989E-2</c:v>
                </c:pt>
                <c:pt idx="668">
                  <c:v>-1.419999999999999E-2</c:v>
                </c:pt>
                <c:pt idx="669">
                  <c:v>-1.5600000000000003E-2</c:v>
                </c:pt>
                <c:pt idx="670">
                  <c:v>-1.6900000000000026E-2</c:v>
                </c:pt>
                <c:pt idx="671">
                  <c:v>-1.7899999999999971E-2</c:v>
                </c:pt>
                <c:pt idx="672">
                  <c:v>-1.8900000000000028E-2</c:v>
                </c:pt>
                <c:pt idx="673">
                  <c:v>-1.9600000000000006E-2</c:v>
                </c:pt>
                <c:pt idx="674">
                  <c:v>-1.9999999999999962E-2</c:v>
                </c:pt>
                <c:pt idx="675">
                  <c:v>-2.0199999999999996E-2</c:v>
                </c:pt>
                <c:pt idx="676">
                  <c:v>-2.030000000000004E-2</c:v>
                </c:pt>
                <c:pt idx="677">
                  <c:v>-2.0200000000000051E-2</c:v>
                </c:pt>
                <c:pt idx="678">
                  <c:v>-2.0099999999999951E-2</c:v>
                </c:pt>
                <c:pt idx="679">
                  <c:v>-2.0299999999999985E-2</c:v>
                </c:pt>
                <c:pt idx="680">
                  <c:v>-2.0499999999999963E-2</c:v>
                </c:pt>
                <c:pt idx="681">
                  <c:v>-2.0699999999999996E-2</c:v>
                </c:pt>
                <c:pt idx="682">
                  <c:v>-2.0899999999999974E-2</c:v>
                </c:pt>
                <c:pt idx="683">
                  <c:v>-2.090000000000003E-2</c:v>
                </c:pt>
                <c:pt idx="684">
                  <c:v>-2.0600000000000007E-2</c:v>
                </c:pt>
                <c:pt idx="685">
                  <c:v>-2.0100000000000007E-2</c:v>
                </c:pt>
                <c:pt idx="686">
                  <c:v>-1.9300000000000039E-2</c:v>
                </c:pt>
                <c:pt idx="687">
                  <c:v>-1.8500000000000016E-2</c:v>
                </c:pt>
                <c:pt idx="688">
                  <c:v>-1.7400000000000027E-2</c:v>
                </c:pt>
                <c:pt idx="689">
                  <c:v>-1.6100000000000003E-2</c:v>
                </c:pt>
                <c:pt idx="690">
                  <c:v>-1.4500000000000013E-2</c:v>
                </c:pt>
                <c:pt idx="691">
                  <c:v>-1.2699999999999989E-2</c:v>
                </c:pt>
                <c:pt idx="692">
                  <c:v>-1.0599999999999998E-2</c:v>
                </c:pt>
                <c:pt idx="693">
                  <c:v>-8.5000000000000075E-3</c:v>
                </c:pt>
                <c:pt idx="694">
                  <c:v>-6.3000000000000278E-3</c:v>
                </c:pt>
                <c:pt idx="695">
                  <c:v>-4.0999999999999925E-3</c:v>
                </c:pt>
                <c:pt idx="696">
                  <c:v>-1.9000000000000128E-3</c:v>
                </c:pt>
                <c:pt idx="697">
                  <c:v>1.9999999999997797E-4</c:v>
                </c:pt>
                <c:pt idx="698">
                  <c:v>2.4000000000000132E-3</c:v>
                </c:pt>
                <c:pt idx="699">
                  <c:v>4.300000000000026E-3</c:v>
                </c:pt>
                <c:pt idx="700">
                  <c:v>5.9000000000000163E-3</c:v>
                </c:pt>
                <c:pt idx="701">
                  <c:v>7.2000000000000397E-3</c:v>
                </c:pt>
                <c:pt idx="702">
                  <c:v>8.2999999999999741E-3</c:v>
                </c:pt>
                <c:pt idx="703">
                  <c:v>9.199999999999986E-3</c:v>
                </c:pt>
                <c:pt idx="704">
                  <c:v>9.7999999999999754E-3</c:v>
                </c:pt>
                <c:pt idx="705">
                  <c:v>1.0300000000000031E-2</c:v>
                </c:pt>
                <c:pt idx="706">
                  <c:v>1.0700000000000043E-2</c:v>
                </c:pt>
                <c:pt idx="707">
                  <c:v>1.0899999999999965E-2</c:v>
                </c:pt>
                <c:pt idx="708">
                  <c:v>1.1199999999999988E-2</c:v>
                </c:pt>
                <c:pt idx="709">
                  <c:v>1.1499999999999955E-2</c:v>
                </c:pt>
                <c:pt idx="710">
                  <c:v>1.1700000000000044E-2</c:v>
                </c:pt>
                <c:pt idx="711">
                  <c:v>1.1900000000000022E-2</c:v>
                </c:pt>
                <c:pt idx="712">
                  <c:v>1.1799999999999977E-2</c:v>
                </c:pt>
                <c:pt idx="713">
                  <c:v>1.1599999999999999E-2</c:v>
                </c:pt>
                <c:pt idx="714">
                  <c:v>1.150000000000001E-2</c:v>
                </c:pt>
                <c:pt idx="715">
                  <c:v>1.1300000000000032E-2</c:v>
                </c:pt>
                <c:pt idx="716">
                  <c:v>1.0900000000000021E-2</c:v>
                </c:pt>
                <c:pt idx="717">
                  <c:v>1.0599999999999998E-2</c:v>
                </c:pt>
                <c:pt idx="718">
                  <c:v>1.0199999999999987E-2</c:v>
                </c:pt>
                <c:pt idx="719">
                  <c:v>9.6999999999999864E-3</c:v>
                </c:pt>
                <c:pt idx="720">
                  <c:v>9.4000000000000195E-3</c:v>
                </c:pt>
                <c:pt idx="721">
                  <c:v>9.000000000000008E-3</c:v>
                </c:pt>
                <c:pt idx="722">
                  <c:v>8.5999999999999965E-3</c:v>
                </c:pt>
                <c:pt idx="723">
                  <c:v>8.1999999999999851E-3</c:v>
                </c:pt>
                <c:pt idx="724">
                  <c:v>7.6999999999999846E-3</c:v>
                </c:pt>
                <c:pt idx="725">
                  <c:v>7.3000000000000287E-3</c:v>
                </c:pt>
                <c:pt idx="726">
                  <c:v>6.8000000000000282E-3</c:v>
                </c:pt>
                <c:pt idx="727">
                  <c:v>6.0999999999999943E-3</c:v>
                </c:pt>
                <c:pt idx="728">
                  <c:v>5.2000000000000379E-3</c:v>
                </c:pt>
                <c:pt idx="729">
                  <c:v>4.400000000000015E-3</c:v>
                </c:pt>
                <c:pt idx="730">
                  <c:v>3.5000000000000031E-3</c:v>
                </c:pt>
                <c:pt idx="731">
                  <c:v>2.6000000000000467E-3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E-D74C-B1EA-E4D2F7DD9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01104"/>
        <c:axId val="1637685664"/>
      </c:scatterChart>
      <c:valAx>
        <c:axId val="16393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85664"/>
        <c:crosses val="autoZero"/>
        <c:crossBetween val="midCat"/>
      </c:valAx>
      <c:valAx>
        <c:axId val="1637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atm IG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'IG balance'!$C$61:$C$739</c:f>
              <c:numCache>
                <c:formatCode>General</c:formatCode>
                <c:ptCount val="679"/>
                <c:pt idx="0">
                  <c:v>1961.2877000000001</c:v>
                </c:pt>
                <c:pt idx="1">
                  <c:v>1961.3698999999999</c:v>
                </c:pt>
                <c:pt idx="2">
                  <c:v>1961.4548</c:v>
                </c:pt>
                <c:pt idx="3">
                  <c:v>1961.537</c:v>
                </c:pt>
                <c:pt idx="4">
                  <c:v>1961.6219000000001</c:v>
                </c:pt>
                <c:pt idx="5">
                  <c:v>1961.7067999999999</c:v>
                </c:pt>
                <c:pt idx="6">
                  <c:v>1961.789</c:v>
                </c:pt>
                <c:pt idx="7">
                  <c:v>1961.874</c:v>
                </c:pt>
                <c:pt idx="8">
                  <c:v>1961.9562000000001</c:v>
                </c:pt>
                <c:pt idx="9">
                  <c:v>1962.0410999999999</c:v>
                </c:pt>
                <c:pt idx="10">
                  <c:v>1962.126</c:v>
                </c:pt>
                <c:pt idx="11">
                  <c:v>1962.2027</c:v>
                </c:pt>
                <c:pt idx="12">
                  <c:v>1962.2877000000001</c:v>
                </c:pt>
                <c:pt idx="13">
                  <c:v>1962.3698999999999</c:v>
                </c:pt>
                <c:pt idx="14">
                  <c:v>1962.4548</c:v>
                </c:pt>
                <c:pt idx="15">
                  <c:v>1962.537</c:v>
                </c:pt>
                <c:pt idx="16">
                  <c:v>1962.6219000000001</c:v>
                </c:pt>
                <c:pt idx="17">
                  <c:v>1962.7067999999999</c:v>
                </c:pt>
                <c:pt idx="18">
                  <c:v>1962.789</c:v>
                </c:pt>
                <c:pt idx="19">
                  <c:v>1962.874</c:v>
                </c:pt>
                <c:pt idx="20">
                  <c:v>1962.9562000000001</c:v>
                </c:pt>
                <c:pt idx="21">
                  <c:v>1963.0410999999999</c:v>
                </c:pt>
                <c:pt idx="22">
                  <c:v>1963.126</c:v>
                </c:pt>
                <c:pt idx="23">
                  <c:v>1963.2027</c:v>
                </c:pt>
                <c:pt idx="24">
                  <c:v>1963.2877000000001</c:v>
                </c:pt>
                <c:pt idx="25">
                  <c:v>1963.3698999999999</c:v>
                </c:pt>
                <c:pt idx="26">
                  <c:v>1963.4548</c:v>
                </c:pt>
                <c:pt idx="27">
                  <c:v>1963.537</c:v>
                </c:pt>
                <c:pt idx="28">
                  <c:v>1963.6219000000001</c:v>
                </c:pt>
                <c:pt idx="29">
                  <c:v>1963.7067999999999</c:v>
                </c:pt>
                <c:pt idx="30">
                  <c:v>1963.789</c:v>
                </c:pt>
                <c:pt idx="31">
                  <c:v>1963.874</c:v>
                </c:pt>
                <c:pt idx="32">
                  <c:v>1963.9562000000001</c:v>
                </c:pt>
                <c:pt idx="33">
                  <c:v>1964.0409999999999</c:v>
                </c:pt>
                <c:pt idx="34">
                  <c:v>1964.1257000000001</c:v>
                </c:pt>
                <c:pt idx="35">
                  <c:v>1964.2049</c:v>
                </c:pt>
                <c:pt idx="36">
                  <c:v>1964.2896000000001</c:v>
                </c:pt>
                <c:pt idx="37">
                  <c:v>1964.3715999999999</c:v>
                </c:pt>
                <c:pt idx="38">
                  <c:v>1964.4563000000001</c:v>
                </c:pt>
                <c:pt idx="39">
                  <c:v>1964.5382999999999</c:v>
                </c:pt>
                <c:pt idx="40">
                  <c:v>1964.623</c:v>
                </c:pt>
                <c:pt idx="41">
                  <c:v>1964.7076999999999</c:v>
                </c:pt>
                <c:pt idx="42">
                  <c:v>1964.7896000000001</c:v>
                </c:pt>
                <c:pt idx="43">
                  <c:v>1964.8742999999999</c:v>
                </c:pt>
                <c:pt idx="44">
                  <c:v>1964.9563000000001</c:v>
                </c:pt>
                <c:pt idx="45">
                  <c:v>1965.0410999999999</c:v>
                </c:pt>
                <c:pt idx="46">
                  <c:v>1965.126</c:v>
                </c:pt>
                <c:pt idx="47">
                  <c:v>1965.2027</c:v>
                </c:pt>
                <c:pt idx="48">
                  <c:v>1965.2877000000001</c:v>
                </c:pt>
                <c:pt idx="49">
                  <c:v>1965.3698999999999</c:v>
                </c:pt>
                <c:pt idx="50">
                  <c:v>1965.4548</c:v>
                </c:pt>
                <c:pt idx="51">
                  <c:v>1965.537</c:v>
                </c:pt>
                <c:pt idx="52">
                  <c:v>1965.6219000000001</c:v>
                </c:pt>
                <c:pt idx="53">
                  <c:v>1965.7067999999999</c:v>
                </c:pt>
                <c:pt idx="54">
                  <c:v>1965.789</c:v>
                </c:pt>
                <c:pt idx="55">
                  <c:v>1965.874</c:v>
                </c:pt>
                <c:pt idx="56">
                  <c:v>1965.9562000000001</c:v>
                </c:pt>
                <c:pt idx="57">
                  <c:v>1966.0410999999999</c:v>
                </c:pt>
                <c:pt idx="58">
                  <c:v>1966.126</c:v>
                </c:pt>
                <c:pt idx="59">
                  <c:v>1966.2027</c:v>
                </c:pt>
                <c:pt idx="60">
                  <c:v>1966.2877000000001</c:v>
                </c:pt>
                <c:pt idx="61">
                  <c:v>1966.3698999999999</c:v>
                </c:pt>
                <c:pt idx="62">
                  <c:v>1966.4548</c:v>
                </c:pt>
                <c:pt idx="63">
                  <c:v>1966.537</c:v>
                </c:pt>
                <c:pt idx="64">
                  <c:v>1966.6219000000001</c:v>
                </c:pt>
                <c:pt idx="65">
                  <c:v>1966.7067999999999</c:v>
                </c:pt>
                <c:pt idx="66">
                  <c:v>1966.789</c:v>
                </c:pt>
                <c:pt idx="67">
                  <c:v>1966.874</c:v>
                </c:pt>
                <c:pt idx="68">
                  <c:v>1966.9562000000001</c:v>
                </c:pt>
                <c:pt idx="69">
                  <c:v>1967.0410999999999</c:v>
                </c:pt>
                <c:pt idx="70">
                  <c:v>1967.126</c:v>
                </c:pt>
                <c:pt idx="71">
                  <c:v>1967.2027</c:v>
                </c:pt>
                <c:pt idx="72">
                  <c:v>1967.2877000000001</c:v>
                </c:pt>
                <c:pt idx="73">
                  <c:v>1967.3698999999999</c:v>
                </c:pt>
                <c:pt idx="74">
                  <c:v>1967.4548</c:v>
                </c:pt>
                <c:pt idx="75">
                  <c:v>1967.537</c:v>
                </c:pt>
                <c:pt idx="76">
                  <c:v>1967.6219000000001</c:v>
                </c:pt>
                <c:pt idx="77">
                  <c:v>1967.7067999999999</c:v>
                </c:pt>
                <c:pt idx="78">
                  <c:v>1967.789</c:v>
                </c:pt>
                <c:pt idx="79">
                  <c:v>1967.874</c:v>
                </c:pt>
                <c:pt idx="80">
                  <c:v>1967.9562000000001</c:v>
                </c:pt>
                <c:pt idx="81">
                  <c:v>1968.0409999999999</c:v>
                </c:pt>
                <c:pt idx="82">
                  <c:v>1968.1257000000001</c:v>
                </c:pt>
                <c:pt idx="83">
                  <c:v>1968.2049</c:v>
                </c:pt>
                <c:pt idx="84">
                  <c:v>1968.2896000000001</c:v>
                </c:pt>
                <c:pt idx="85">
                  <c:v>1968.3715999999999</c:v>
                </c:pt>
                <c:pt idx="86">
                  <c:v>1968.4563000000001</c:v>
                </c:pt>
                <c:pt idx="87">
                  <c:v>1968.5382999999999</c:v>
                </c:pt>
                <c:pt idx="88">
                  <c:v>1968.623</c:v>
                </c:pt>
                <c:pt idx="89">
                  <c:v>1968.7076999999999</c:v>
                </c:pt>
                <c:pt idx="90">
                  <c:v>1968.7896000000001</c:v>
                </c:pt>
                <c:pt idx="91">
                  <c:v>1968.8742999999999</c:v>
                </c:pt>
                <c:pt idx="92">
                  <c:v>1968.9563000000001</c:v>
                </c:pt>
                <c:pt idx="93">
                  <c:v>1969.0410999999999</c:v>
                </c:pt>
                <c:pt idx="94">
                  <c:v>1969.126</c:v>
                </c:pt>
                <c:pt idx="95">
                  <c:v>1969.2027</c:v>
                </c:pt>
                <c:pt idx="96">
                  <c:v>1969.2877000000001</c:v>
                </c:pt>
                <c:pt idx="97">
                  <c:v>1969.3698999999999</c:v>
                </c:pt>
                <c:pt idx="98">
                  <c:v>1969.4548</c:v>
                </c:pt>
                <c:pt idx="99">
                  <c:v>1969.537</c:v>
                </c:pt>
                <c:pt idx="100">
                  <c:v>1969.6219000000001</c:v>
                </c:pt>
                <c:pt idx="101">
                  <c:v>1969.7067999999999</c:v>
                </c:pt>
                <c:pt idx="102">
                  <c:v>1969.789</c:v>
                </c:pt>
                <c:pt idx="103">
                  <c:v>1969.874</c:v>
                </c:pt>
                <c:pt idx="104">
                  <c:v>1969.9562000000001</c:v>
                </c:pt>
                <c:pt idx="105">
                  <c:v>1970.0410999999999</c:v>
                </c:pt>
                <c:pt idx="106">
                  <c:v>1970.126</c:v>
                </c:pt>
                <c:pt idx="107">
                  <c:v>1970.2027</c:v>
                </c:pt>
                <c:pt idx="108">
                  <c:v>1970.2877000000001</c:v>
                </c:pt>
                <c:pt idx="109">
                  <c:v>1970.3698999999999</c:v>
                </c:pt>
                <c:pt idx="110">
                  <c:v>1970.4548</c:v>
                </c:pt>
                <c:pt idx="111">
                  <c:v>1970.537</c:v>
                </c:pt>
                <c:pt idx="112">
                  <c:v>1970.6219000000001</c:v>
                </c:pt>
                <c:pt idx="113">
                  <c:v>1970.7067999999999</c:v>
                </c:pt>
                <c:pt idx="114">
                  <c:v>1970.789</c:v>
                </c:pt>
                <c:pt idx="115">
                  <c:v>1970.874</c:v>
                </c:pt>
                <c:pt idx="116">
                  <c:v>1970.9562000000001</c:v>
                </c:pt>
                <c:pt idx="117">
                  <c:v>1971.0410999999999</c:v>
                </c:pt>
                <c:pt idx="118">
                  <c:v>1971.126</c:v>
                </c:pt>
                <c:pt idx="119">
                  <c:v>1971.2027</c:v>
                </c:pt>
                <c:pt idx="120">
                  <c:v>1971.2877000000001</c:v>
                </c:pt>
                <c:pt idx="121">
                  <c:v>1971.3698999999999</c:v>
                </c:pt>
                <c:pt idx="122">
                  <c:v>1971.4548</c:v>
                </c:pt>
                <c:pt idx="123">
                  <c:v>1971.537</c:v>
                </c:pt>
                <c:pt idx="124">
                  <c:v>1971.6219000000001</c:v>
                </c:pt>
                <c:pt idx="125">
                  <c:v>1971.7067999999999</c:v>
                </c:pt>
                <c:pt idx="126">
                  <c:v>1971.789</c:v>
                </c:pt>
                <c:pt idx="127">
                  <c:v>1971.874</c:v>
                </c:pt>
                <c:pt idx="128">
                  <c:v>1971.9562000000001</c:v>
                </c:pt>
                <c:pt idx="129">
                  <c:v>1972.0409999999999</c:v>
                </c:pt>
                <c:pt idx="130">
                  <c:v>1972.1257000000001</c:v>
                </c:pt>
                <c:pt idx="131">
                  <c:v>1972.2049</c:v>
                </c:pt>
                <c:pt idx="132">
                  <c:v>1972.2896000000001</c:v>
                </c:pt>
                <c:pt idx="133">
                  <c:v>1972.3715999999999</c:v>
                </c:pt>
                <c:pt idx="134">
                  <c:v>1972.4563000000001</c:v>
                </c:pt>
                <c:pt idx="135">
                  <c:v>1972.5382999999999</c:v>
                </c:pt>
                <c:pt idx="136">
                  <c:v>1972.623</c:v>
                </c:pt>
                <c:pt idx="137">
                  <c:v>1972.7076999999999</c:v>
                </c:pt>
                <c:pt idx="138">
                  <c:v>1972.7896000000001</c:v>
                </c:pt>
                <c:pt idx="139">
                  <c:v>1972.8742999999999</c:v>
                </c:pt>
                <c:pt idx="140">
                  <c:v>1972.9563000000001</c:v>
                </c:pt>
                <c:pt idx="141">
                  <c:v>1973.0410999999999</c:v>
                </c:pt>
                <c:pt idx="142">
                  <c:v>1973.126</c:v>
                </c:pt>
                <c:pt idx="143">
                  <c:v>1973.2027</c:v>
                </c:pt>
                <c:pt idx="144">
                  <c:v>1973.2877000000001</c:v>
                </c:pt>
                <c:pt idx="145">
                  <c:v>1973.3698999999999</c:v>
                </c:pt>
                <c:pt idx="146">
                  <c:v>1973.4548</c:v>
                </c:pt>
                <c:pt idx="147">
                  <c:v>1973.537</c:v>
                </c:pt>
                <c:pt idx="148">
                  <c:v>1973.6219000000001</c:v>
                </c:pt>
                <c:pt idx="149">
                  <c:v>1973.7067999999999</c:v>
                </c:pt>
                <c:pt idx="150">
                  <c:v>1973.789</c:v>
                </c:pt>
                <c:pt idx="151">
                  <c:v>1973.874</c:v>
                </c:pt>
                <c:pt idx="152">
                  <c:v>1973.9562000000001</c:v>
                </c:pt>
                <c:pt idx="153">
                  <c:v>1974.0410999999999</c:v>
                </c:pt>
                <c:pt idx="154">
                  <c:v>1974.126</c:v>
                </c:pt>
                <c:pt idx="155">
                  <c:v>1974.2027</c:v>
                </c:pt>
                <c:pt idx="156">
                  <c:v>1974.2877000000001</c:v>
                </c:pt>
                <c:pt idx="157">
                  <c:v>1974.3698999999999</c:v>
                </c:pt>
                <c:pt idx="158">
                  <c:v>1974.4548</c:v>
                </c:pt>
                <c:pt idx="159">
                  <c:v>1974.537</c:v>
                </c:pt>
                <c:pt idx="160">
                  <c:v>1974.6219000000001</c:v>
                </c:pt>
                <c:pt idx="161">
                  <c:v>1974.7067999999999</c:v>
                </c:pt>
                <c:pt idx="162">
                  <c:v>1974.789</c:v>
                </c:pt>
                <c:pt idx="163">
                  <c:v>1974.874</c:v>
                </c:pt>
                <c:pt idx="164">
                  <c:v>1974.9562000000001</c:v>
                </c:pt>
                <c:pt idx="165">
                  <c:v>1975.0410999999999</c:v>
                </c:pt>
                <c:pt idx="166">
                  <c:v>1975.126</c:v>
                </c:pt>
                <c:pt idx="167">
                  <c:v>1975.2027</c:v>
                </c:pt>
                <c:pt idx="168">
                  <c:v>1975.2877000000001</c:v>
                </c:pt>
                <c:pt idx="169">
                  <c:v>1975.3698999999999</c:v>
                </c:pt>
                <c:pt idx="170">
                  <c:v>1975.4548</c:v>
                </c:pt>
                <c:pt idx="171">
                  <c:v>1975.537</c:v>
                </c:pt>
                <c:pt idx="172">
                  <c:v>1975.6219000000001</c:v>
                </c:pt>
                <c:pt idx="173">
                  <c:v>1975.7067999999999</c:v>
                </c:pt>
                <c:pt idx="174">
                  <c:v>1975.789</c:v>
                </c:pt>
                <c:pt idx="175">
                  <c:v>1975.874</c:v>
                </c:pt>
                <c:pt idx="176">
                  <c:v>1975.9562000000001</c:v>
                </c:pt>
                <c:pt idx="177">
                  <c:v>1976.0409999999999</c:v>
                </c:pt>
                <c:pt idx="178">
                  <c:v>1976.1257000000001</c:v>
                </c:pt>
                <c:pt idx="179">
                  <c:v>1976.2049</c:v>
                </c:pt>
                <c:pt idx="180">
                  <c:v>1976.2896000000001</c:v>
                </c:pt>
                <c:pt idx="181">
                  <c:v>1976.3715999999999</c:v>
                </c:pt>
                <c:pt idx="182">
                  <c:v>1976.4563000000001</c:v>
                </c:pt>
                <c:pt idx="183">
                  <c:v>1976.5382999999999</c:v>
                </c:pt>
                <c:pt idx="184">
                  <c:v>1976.623</c:v>
                </c:pt>
                <c:pt idx="185">
                  <c:v>1976.7076999999999</c:v>
                </c:pt>
                <c:pt idx="186">
                  <c:v>1976.7896000000001</c:v>
                </c:pt>
                <c:pt idx="187">
                  <c:v>1976.8742999999999</c:v>
                </c:pt>
                <c:pt idx="188">
                  <c:v>1976.9563000000001</c:v>
                </c:pt>
                <c:pt idx="189">
                  <c:v>1977.0410999999999</c:v>
                </c:pt>
                <c:pt idx="190">
                  <c:v>1977.126</c:v>
                </c:pt>
                <c:pt idx="191">
                  <c:v>1977.2027</c:v>
                </c:pt>
                <c:pt idx="192">
                  <c:v>1977.2877000000001</c:v>
                </c:pt>
                <c:pt idx="193">
                  <c:v>1977.3698999999999</c:v>
                </c:pt>
                <c:pt idx="194">
                  <c:v>1977.4548</c:v>
                </c:pt>
                <c:pt idx="195">
                  <c:v>1977.537</c:v>
                </c:pt>
                <c:pt idx="196">
                  <c:v>1977.6219000000001</c:v>
                </c:pt>
                <c:pt idx="197">
                  <c:v>1977.7067999999999</c:v>
                </c:pt>
                <c:pt idx="198">
                  <c:v>1977.789</c:v>
                </c:pt>
                <c:pt idx="199">
                  <c:v>1977.874</c:v>
                </c:pt>
                <c:pt idx="200">
                  <c:v>1977.9562000000001</c:v>
                </c:pt>
                <c:pt idx="201">
                  <c:v>1978.0410999999999</c:v>
                </c:pt>
                <c:pt idx="202">
                  <c:v>1978.126</c:v>
                </c:pt>
                <c:pt idx="203">
                  <c:v>1978.2027</c:v>
                </c:pt>
                <c:pt idx="204">
                  <c:v>1978.2877000000001</c:v>
                </c:pt>
                <c:pt idx="205">
                  <c:v>1978.3698999999999</c:v>
                </c:pt>
                <c:pt idx="206">
                  <c:v>1978.4548</c:v>
                </c:pt>
                <c:pt idx="207">
                  <c:v>1978.537</c:v>
                </c:pt>
                <c:pt idx="208">
                  <c:v>1978.6219000000001</c:v>
                </c:pt>
                <c:pt idx="209">
                  <c:v>1978.7067999999999</c:v>
                </c:pt>
                <c:pt idx="210">
                  <c:v>1978.789</c:v>
                </c:pt>
                <c:pt idx="211">
                  <c:v>1978.874</c:v>
                </c:pt>
                <c:pt idx="212">
                  <c:v>1978.9562000000001</c:v>
                </c:pt>
                <c:pt idx="213">
                  <c:v>1979.0410999999999</c:v>
                </c:pt>
                <c:pt idx="214">
                  <c:v>1979.126</c:v>
                </c:pt>
                <c:pt idx="215">
                  <c:v>1979.2027</c:v>
                </c:pt>
                <c:pt idx="216">
                  <c:v>1979.2877000000001</c:v>
                </c:pt>
                <c:pt idx="217">
                  <c:v>1979.3698999999999</c:v>
                </c:pt>
                <c:pt idx="218">
                  <c:v>1979.4548</c:v>
                </c:pt>
                <c:pt idx="219">
                  <c:v>1979.537</c:v>
                </c:pt>
                <c:pt idx="220">
                  <c:v>1979.6219000000001</c:v>
                </c:pt>
                <c:pt idx="221">
                  <c:v>1979.7067999999999</c:v>
                </c:pt>
                <c:pt idx="222">
                  <c:v>1979.789</c:v>
                </c:pt>
                <c:pt idx="223">
                  <c:v>1979.874</c:v>
                </c:pt>
                <c:pt idx="224">
                  <c:v>1979.9562000000001</c:v>
                </c:pt>
                <c:pt idx="225">
                  <c:v>1980.0409999999999</c:v>
                </c:pt>
                <c:pt idx="226">
                  <c:v>1980.1257000000001</c:v>
                </c:pt>
                <c:pt idx="227">
                  <c:v>1980.2049</c:v>
                </c:pt>
                <c:pt idx="228">
                  <c:v>1980.2896000000001</c:v>
                </c:pt>
                <c:pt idx="229">
                  <c:v>1980.3715999999999</c:v>
                </c:pt>
                <c:pt idx="230">
                  <c:v>1980.4563000000001</c:v>
                </c:pt>
                <c:pt idx="231">
                  <c:v>1980.5382999999999</c:v>
                </c:pt>
                <c:pt idx="232">
                  <c:v>1980.623</c:v>
                </c:pt>
                <c:pt idx="233">
                  <c:v>1980.7076999999999</c:v>
                </c:pt>
                <c:pt idx="234">
                  <c:v>1980.7896000000001</c:v>
                </c:pt>
                <c:pt idx="235">
                  <c:v>1980.8742999999999</c:v>
                </c:pt>
                <c:pt idx="236">
                  <c:v>1980.9563000000001</c:v>
                </c:pt>
                <c:pt idx="237">
                  <c:v>1981.0410999999999</c:v>
                </c:pt>
                <c:pt idx="238">
                  <c:v>1981.126</c:v>
                </c:pt>
                <c:pt idx="239">
                  <c:v>1981.2027</c:v>
                </c:pt>
                <c:pt idx="240">
                  <c:v>1981.2877000000001</c:v>
                </c:pt>
                <c:pt idx="241">
                  <c:v>1981.3698999999999</c:v>
                </c:pt>
                <c:pt idx="242">
                  <c:v>1981.4548</c:v>
                </c:pt>
                <c:pt idx="243">
                  <c:v>1981.537</c:v>
                </c:pt>
                <c:pt idx="244">
                  <c:v>1981.6219000000001</c:v>
                </c:pt>
                <c:pt idx="245">
                  <c:v>1981.7067999999999</c:v>
                </c:pt>
                <c:pt idx="246">
                  <c:v>1981.789</c:v>
                </c:pt>
                <c:pt idx="247">
                  <c:v>1981.874</c:v>
                </c:pt>
                <c:pt idx="248">
                  <c:v>1981.9562000000001</c:v>
                </c:pt>
                <c:pt idx="249">
                  <c:v>1982.0410999999999</c:v>
                </c:pt>
                <c:pt idx="250">
                  <c:v>1982.126</c:v>
                </c:pt>
                <c:pt idx="251">
                  <c:v>1982.2027</c:v>
                </c:pt>
                <c:pt idx="252">
                  <c:v>1982.2877000000001</c:v>
                </c:pt>
                <c:pt idx="253">
                  <c:v>1982.3698999999999</c:v>
                </c:pt>
                <c:pt idx="254">
                  <c:v>1982.4548</c:v>
                </c:pt>
                <c:pt idx="255">
                  <c:v>1982.537</c:v>
                </c:pt>
                <c:pt idx="256">
                  <c:v>1982.6219000000001</c:v>
                </c:pt>
                <c:pt idx="257">
                  <c:v>1982.7067999999999</c:v>
                </c:pt>
                <c:pt idx="258">
                  <c:v>1982.789</c:v>
                </c:pt>
                <c:pt idx="259">
                  <c:v>1982.874</c:v>
                </c:pt>
                <c:pt idx="260">
                  <c:v>1982.9562000000001</c:v>
                </c:pt>
                <c:pt idx="261">
                  <c:v>1983.0410999999999</c:v>
                </c:pt>
                <c:pt idx="262">
                  <c:v>1983.126</c:v>
                </c:pt>
                <c:pt idx="263">
                  <c:v>1983.2027</c:v>
                </c:pt>
                <c:pt idx="264">
                  <c:v>1983.2877000000001</c:v>
                </c:pt>
                <c:pt idx="265">
                  <c:v>1983.3698999999999</c:v>
                </c:pt>
                <c:pt idx="266">
                  <c:v>1983.4548</c:v>
                </c:pt>
                <c:pt idx="267">
                  <c:v>1983.537</c:v>
                </c:pt>
                <c:pt idx="268">
                  <c:v>1983.6219000000001</c:v>
                </c:pt>
                <c:pt idx="269">
                  <c:v>1983.7067999999999</c:v>
                </c:pt>
                <c:pt idx="270">
                  <c:v>1983.789</c:v>
                </c:pt>
                <c:pt idx="271">
                  <c:v>1983.874</c:v>
                </c:pt>
                <c:pt idx="272">
                  <c:v>1983.9562000000001</c:v>
                </c:pt>
                <c:pt idx="273">
                  <c:v>1984.0409999999999</c:v>
                </c:pt>
                <c:pt idx="274">
                  <c:v>1984.1257000000001</c:v>
                </c:pt>
                <c:pt idx="275">
                  <c:v>1984.2049</c:v>
                </c:pt>
                <c:pt idx="276">
                  <c:v>1984.2896000000001</c:v>
                </c:pt>
                <c:pt idx="277">
                  <c:v>1984.3715999999999</c:v>
                </c:pt>
                <c:pt idx="278">
                  <c:v>1984.4563000000001</c:v>
                </c:pt>
                <c:pt idx="279">
                  <c:v>1984.5382999999999</c:v>
                </c:pt>
                <c:pt idx="280">
                  <c:v>1984.623</c:v>
                </c:pt>
                <c:pt idx="281">
                  <c:v>1984.7076999999999</c:v>
                </c:pt>
                <c:pt idx="282">
                  <c:v>1984.7896000000001</c:v>
                </c:pt>
                <c:pt idx="283">
                  <c:v>1984.8742999999999</c:v>
                </c:pt>
                <c:pt idx="284">
                  <c:v>1984.9563000000001</c:v>
                </c:pt>
                <c:pt idx="285">
                  <c:v>1985.0410999999999</c:v>
                </c:pt>
                <c:pt idx="286">
                  <c:v>1985.126</c:v>
                </c:pt>
                <c:pt idx="287">
                  <c:v>1985.2027</c:v>
                </c:pt>
                <c:pt idx="288">
                  <c:v>1985.2877000000001</c:v>
                </c:pt>
                <c:pt idx="289">
                  <c:v>1985.3698999999999</c:v>
                </c:pt>
                <c:pt idx="290">
                  <c:v>1985.4548</c:v>
                </c:pt>
                <c:pt idx="291">
                  <c:v>1985.537</c:v>
                </c:pt>
                <c:pt idx="292">
                  <c:v>1985.6219000000001</c:v>
                </c:pt>
                <c:pt idx="293">
                  <c:v>1985.7067999999999</c:v>
                </c:pt>
                <c:pt idx="294">
                  <c:v>1985.789</c:v>
                </c:pt>
                <c:pt idx="295">
                  <c:v>1985.874</c:v>
                </c:pt>
                <c:pt idx="296">
                  <c:v>1985.9562000000001</c:v>
                </c:pt>
                <c:pt idx="297">
                  <c:v>1986.0410999999999</c:v>
                </c:pt>
                <c:pt idx="298">
                  <c:v>1986.126</c:v>
                </c:pt>
                <c:pt idx="299">
                  <c:v>1986.2027</c:v>
                </c:pt>
                <c:pt idx="300">
                  <c:v>1986.2877000000001</c:v>
                </c:pt>
                <c:pt idx="301">
                  <c:v>1986.3698999999999</c:v>
                </c:pt>
                <c:pt idx="302">
                  <c:v>1986.4548</c:v>
                </c:pt>
                <c:pt idx="303">
                  <c:v>1986.537</c:v>
                </c:pt>
                <c:pt idx="304">
                  <c:v>1986.6219000000001</c:v>
                </c:pt>
                <c:pt idx="305">
                  <c:v>1986.7067999999999</c:v>
                </c:pt>
                <c:pt idx="306">
                  <c:v>1986.789</c:v>
                </c:pt>
                <c:pt idx="307">
                  <c:v>1986.874</c:v>
                </c:pt>
                <c:pt idx="308">
                  <c:v>1986.9562000000001</c:v>
                </c:pt>
                <c:pt idx="309">
                  <c:v>1987.0410999999999</c:v>
                </c:pt>
                <c:pt idx="310">
                  <c:v>1987.126</c:v>
                </c:pt>
                <c:pt idx="311">
                  <c:v>1987.2027</c:v>
                </c:pt>
                <c:pt idx="312">
                  <c:v>1987.2877000000001</c:v>
                </c:pt>
                <c:pt idx="313">
                  <c:v>1987.3698999999999</c:v>
                </c:pt>
                <c:pt idx="314">
                  <c:v>1987.4548</c:v>
                </c:pt>
                <c:pt idx="315">
                  <c:v>1987.537</c:v>
                </c:pt>
                <c:pt idx="316">
                  <c:v>1987.6219000000001</c:v>
                </c:pt>
                <c:pt idx="317">
                  <c:v>1987.7067999999999</c:v>
                </c:pt>
                <c:pt idx="318">
                  <c:v>1987.789</c:v>
                </c:pt>
                <c:pt idx="319">
                  <c:v>1987.874</c:v>
                </c:pt>
                <c:pt idx="320">
                  <c:v>1987.9562000000001</c:v>
                </c:pt>
                <c:pt idx="321">
                  <c:v>1988.0409999999999</c:v>
                </c:pt>
                <c:pt idx="322">
                  <c:v>1988.1257000000001</c:v>
                </c:pt>
                <c:pt idx="323">
                  <c:v>1988.2049</c:v>
                </c:pt>
                <c:pt idx="324">
                  <c:v>1988.2896000000001</c:v>
                </c:pt>
                <c:pt idx="325">
                  <c:v>1988.3715999999999</c:v>
                </c:pt>
                <c:pt idx="326">
                  <c:v>1988.4563000000001</c:v>
                </c:pt>
                <c:pt idx="327">
                  <c:v>1988.5382999999999</c:v>
                </c:pt>
                <c:pt idx="328">
                  <c:v>1988.623</c:v>
                </c:pt>
                <c:pt idx="329">
                  <c:v>1988.7076999999999</c:v>
                </c:pt>
                <c:pt idx="330">
                  <c:v>1988.7896000000001</c:v>
                </c:pt>
                <c:pt idx="331">
                  <c:v>1988.8742999999999</c:v>
                </c:pt>
                <c:pt idx="332">
                  <c:v>1988.9563000000001</c:v>
                </c:pt>
                <c:pt idx="333">
                  <c:v>1989.0410999999999</c:v>
                </c:pt>
                <c:pt idx="334">
                  <c:v>1989.126</c:v>
                </c:pt>
                <c:pt idx="335">
                  <c:v>1989.2027</c:v>
                </c:pt>
                <c:pt idx="336">
                  <c:v>1989.2877000000001</c:v>
                </c:pt>
                <c:pt idx="337">
                  <c:v>1989.3698999999999</c:v>
                </c:pt>
                <c:pt idx="338">
                  <c:v>1989.4548</c:v>
                </c:pt>
                <c:pt idx="339">
                  <c:v>1989.537</c:v>
                </c:pt>
                <c:pt idx="340">
                  <c:v>1989.6219000000001</c:v>
                </c:pt>
                <c:pt idx="341">
                  <c:v>1989.7067999999999</c:v>
                </c:pt>
                <c:pt idx="342">
                  <c:v>1989.789</c:v>
                </c:pt>
                <c:pt idx="343">
                  <c:v>1989.874</c:v>
                </c:pt>
                <c:pt idx="344">
                  <c:v>1989.9562000000001</c:v>
                </c:pt>
                <c:pt idx="345">
                  <c:v>1990.0410999999999</c:v>
                </c:pt>
                <c:pt idx="346">
                  <c:v>1990.126</c:v>
                </c:pt>
                <c:pt idx="347">
                  <c:v>1990.2027</c:v>
                </c:pt>
                <c:pt idx="348">
                  <c:v>1990.2877000000001</c:v>
                </c:pt>
                <c:pt idx="349">
                  <c:v>1990.3698999999999</c:v>
                </c:pt>
                <c:pt idx="350">
                  <c:v>1990.4548</c:v>
                </c:pt>
                <c:pt idx="351">
                  <c:v>1990.537</c:v>
                </c:pt>
                <c:pt idx="352">
                  <c:v>1990.6219000000001</c:v>
                </c:pt>
                <c:pt idx="353">
                  <c:v>1990.7067999999999</c:v>
                </c:pt>
                <c:pt idx="354">
                  <c:v>1990.789</c:v>
                </c:pt>
                <c:pt idx="355">
                  <c:v>1990.874</c:v>
                </c:pt>
                <c:pt idx="356">
                  <c:v>1990.9562000000001</c:v>
                </c:pt>
                <c:pt idx="357">
                  <c:v>1991.0410999999999</c:v>
                </c:pt>
                <c:pt idx="358">
                  <c:v>1991.126</c:v>
                </c:pt>
                <c:pt idx="359">
                  <c:v>1991.2027</c:v>
                </c:pt>
                <c:pt idx="360">
                  <c:v>1991.2877000000001</c:v>
                </c:pt>
                <c:pt idx="361">
                  <c:v>1991.3698999999999</c:v>
                </c:pt>
                <c:pt idx="362">
                  <c:v>1991.4548</c:v>
                </c:pt>
                <c:pt idx="363">
                  <c:v>1991.537</c:v>
                </c:pt>
                <c:pt idx="364">
                  <c:v>1991.6219000000001</c:v>
                </c:pt>
                <c:pt idx="365">
                  <c:v>1991.7067999999999</c:v>
                </c:pt>
                <c:pt idx="366">
                  <c:v>1991.789</c:v>
                </c:pt>
                <c:pt idx="367">
                  <c:v>1991.874</c:v>
                </c:pt>
                <c:pt idx="368">
                  <c:v>1991.9562000000001</c:v>
                </c:pt>
                <c:pt idx="369">
                  <c:v>1992.0409999999999</c:v>
                </c:pt>
                <c:pt idx="370">
                  <c:v>1992.1257000000001</c:v>
                </c:pt>
                <c:pt idx="371">
                  <c:v>1992.2049</c:v>
                </c:pt>
                <c:pt idx="372">
                  <c:v>1992.2896000000001</c:v>
                </c:pt>
                <c:pt idx="373">
                  <c:v>1992.3715999999999</c:v>
                </c:pt>
                <c:pt idx="374">
                  <c:v>1992.4563000000001</c:v>
                </c:pt>
                <c:pt idx="375">
                  <c:v>1992.5382999999999</c:v>
                </c:pt>
                <c:pt idx="376">
                  <c:v>1992.623</c:v>
                </c:pt>
                <c:pt idx="377">
                  <c:v>1992.7076999999999</c:v>
                </c:pt>
                <c:pt idx="378">
                  <c:v>1992.7896000000001</c:v>
                </c:pt>
                <c:pt idx="379">
                  <c:v>1992.8742999999999</c:v>
                </c:pt>
                <c:pt idx="380">
                  <c:v>1992.9563000000001</c:v>
                </c:pt>
                <c:pt idx="381">
                  <c:v>1993.0410999999999</c:v>
                </c:pt>
                <c:pt idx="382">
                  <c:v>1993.126</c:v>
                </c:pt>
                <c:pt idx="383">
                  <c:v>1993.2027</c:v>
                </c:pt>
                <c:pt idx="384">
                  <c:v>1993.2877000000001</c:v>
                </c:pt>
                <c:pt idx="385">
                  <c:v>1993.3698999999999</c:v>
                </c:pt>
                <c:pt idx="386">
                  <c:v>1993.4548</c:v>
                </c:pt>
                <c:pt idx="387">
                  <c:v>1993.537</c:v>
                </c:pt>
                <c:pt idx="388">
                  <c:v>1993.6219000000001</c:v>
                </c:pt>
                <c:pt idx="389">
                  <c:v>1993.7067999999999</c:v>
                </c:pt>
                <c:pt idx="390">
                  <c:v>1993.789</c:v>
                </c:pt>
                <c:pt idx="391">
                  <c:v>1993.874</c:v>
                </c:pt>
                <c:pt idx="392">
                  <c:v>1993.9562000000001</c:v>
                </c:pt>
                <c:pt idx="393">
                  <c:v>1994.0410999999999</c:v>
                </c:pt>
                <c:pt idx="394">
                  <c:v>1994.126</c:v>
                </c:pt>
                <c:pt idx="395">
                  <c:v>1994.2027</c:v>
                </c:pt>
                <c:pt idx="396">
                  <c:v>1994.2877000000001</c:v>
                </c:pt>
                <c:pt idx="397">
                  <c:v>1994.3698999999999</c:v>
                </c:pt>
                <c:pt idx="398">
                  <c:v>1994.4548</c:v>
                </c:pt>
                <c:pt idx="399">
                  <c:v>1994.537</c:v>
                </c:pt>
                <c:pt idx="400">
                  <c:v>1994.6219000000001</c:v>
                </c:pt>
                <c:pt idx="401">
                  <c:v>1994.7067999999999</c:v>
                </c:pt>
                <c:pt idx="402">
                  <c:v>1994.789</c:v>
                </c:pt>
                <c:pt idx="403">
                  <c:v>1994.874</c:v>
                </c:pt>
                <c:pt idx="404">
                  <c:v>1994.9562000000001</c:v>
                </c:pt>
                <c:pt idx="405">
                  <c:v>1995.0410999999999</c:v>
                </c:pt>
                <c:pt idx="406">
                  <c:v>1995.126</c:v>
                </c:pt>
                <c:pt idx="407">
                  <c:v>1995.2027</c:v>
                </c:pt>
                <c:pt idx="408">
                  <c:v>1995.2877000000001</c:v>
                </c:pt>
                <c:pt idx="409">
                  <c:v>1995.3698999999999</c:v>
                </c:pt>
                <c:pt idx="410">
                  <c:v>1995.4548</c:v>
                </c:pt>
                <c:pt idx="411">
                  <c:v>1995.537</c:v>
                </c:pt>
                <c:pt idx="412">
                  <c:v>1995.6219000000001</c:v>
                </c:pt>
                <c:pt idx="413">
                  <c:v>1995.7067999999999</c:v>
                </c:pt>
                <c:pt idx="414">
                  <c:v>1995.789</c:v>
                </c:pt>
                <c:pt idx="415">
                  <c:v>1995.874</c:v>
                </c:pt>
                <c:pt idx="416">
                  <c:v>1995.9562000000001</c:v>
                </c:pt>
                <c:pt idx="417">
                  <c:v>1996.0409999999999</c:v>
                </c:pt>
                <c:pt idx="418">
                  <c:v>1996.1257000000001</c:v>
                </c:pt>
                <c:pt idx="419">
                  <c:v>1996.2049</c:v>
                </c:pt>
                <c:pt idx="420">
                  <c:v>1996.2896000000001</c:v>
                </c:pt>
                <c:pt idx="421">
                  <c:v>1996.3715999999999</c:v>
                </c:pt>
                <c:pt idx="422">
                  <c:v>1996.4563000000001</c:v>
                </c:pt>
                <c:pt idx="423">
                  <c:v>1996.5382999999999</c:v>
                </c:pt>
                <c:pt idx="424">
                  <c:v>1996.623</c:v>
                </c:pt>
                <c:pt idx="425">
                  <c:v>1996.7076999999999</c:v>
                </c:pt>
                <c:pt idx="426">
                  <c:v>1996.7896000000001</c:v>
                </c:pt>
                <c:pt idx="427">
                  <c:v>1996.8742999999999</c:v>
                </c:pt>
                <c:pt idx="428">
                  <c:v>1996.9563000000001</c:v>
                </c:pt>
                <c:pt idx="429">
                  <c:v>1997.0410999999999</c:v>
                </c:pt>
                <c:pt idx="430">
                  <c:v>1997.126</c:v>
                </c:pt>
                <c:pt idx="431">
                  <c:v>1997.2027</c:v>
                </c:pt>
                <c:pt idx="432">
                  <c:v>1997.2877000000001</c:v>
                </c:pt>
                <c:pt idx="433">
                  <c:v>1997.3698999999999</c:v>
                </c:pt>
                <c:pt idx="434">
                  <c:v>1997.4548</c:v>
                </c:pt>
                <c:pt idx="435">
                  <c:v>1997.537</c:v>
                </c:pt>
                <c:pt idx="436">
                  <c:v>1997.6219000000001</c:v>
                </c:pt>
                <c:pt idx="437">
                  <c:v>1997.7067999999999</c:v>
                </c:pt>
                <c:pt idx="438">
                  <c:v>1997.789</c:v>
                </c:pt>
                <c:pt idx="439">
                  <c:v>1997.874</c:v>
                </c:pt>
                <c:pt idx="440">
                  <c:v>1997.9562000000001</c:v>
                </c:pt>
                <c:pt idx="441">
                  <c:v>1998.0410999999999</c:v>
                </c:pt>
                <c:pt idx="442">
                  <c:v>1998.126</c:v>
                </c:pt>
                <c:pt idx="443">
                  <c:v>1998.2027</c:v>
                </c:pt>
                <c:pt idx="444">
                  <c:v>1998.2877000000001</c:v>
                </c:pt>
                <c:pt idx="445">
                  <c:v>1998.3698999999999</c:v>
                </c:pt>
                <c:pt idx="446">
                  <c:v>1998.4548</c:v>
                </c:pt>
                <c:pt idx="447">
                  <c:v>1998.537</c:v>
                </c:pt>
                <c:pt idx="448">
                  <c:v>1998.6219000000001</c:v>
                </c:pt>
                <c:pt idx="449">
                  <c:v>1998.7067999999999</c:v>
                </c:pt>
                <c:pt idx="450">
                  <c:v>1998.789</c:v>
                </c:pt>
                <c:pt idx="451">
                  <c:v>1998.874</c:v>
                </c:pt>
                <c:pt idx="452">
                  <c:v>1998.9562000000001</c:v>
                </c:pt>
                <c:pt idx="453">
                  <c:v>1999.0410999999999</c:v>
                </c:pt>
                <c:pt idx="454">
                  <c:v>1999.126</c:v>
                </c:pt>
                <c:pt idx="455">
                  <c:v>1999.2027</c:v>
                </c:pt>
                <c:pt idx="456">
                  <c:v>1999.2877000000001</c:v>
                </c:pt>
                <c:pt idx="457">
                  <c:v>1999.3698999999999</c:v>
                </c:pt>
                <c:pt idx="458">
                  <c:v>1999.4548</c:v>
                </c:pt>
                <c:pt idx="459">
                  <c:v>1999.537</c:v>
                </c:pt>
                <c:pt idx="460">
                  <c:v>1999.6219000000001</c:v>
                </c:pt>
                <c:pt idx="461">
                  <c:v>1999.7067999999999</c:v>
                </c:pt>
                <c:pt idx="462">
                  <c:v>1999.789</c:v>
                </c:pt>
                <c:pt idx="463">
                  <c:v>1999.874</c:v>
                </c:pt>
                <c:pt idx="464">
                  <c:v>1999.9562000000001</c:v>
                </c:pt>
                <c:pt idx="465">
                  <c:v>2000.0409999999999</c:v>
                </c:pt>
                <c:pt idx="466">
                  <c:v>2000.1257000000001</c:v>
                </c:pt>
                <c:pt idx="467">
                  <c:v>2000.2049</c:v>
                </c:pt>
                <c:pt idx="468">
                  <c:v>2000.2896000000001</c:v>
                </c:pt>
                <c:pt idx="469">
                  <c:v>2000.3715999999999</c:v>
                </c:pt>
                <c:pt idx="470">
                  <c:v>2000.4563000000001</c:v>
                </c:pt>
                <c:pt idx="471">
                  <c:v>2000.5382999999999</c:v>
                </c:pt>
                <c:pt idx="472">
                  <c:v>2000.623</c:v>
                </c:pt>
                <c:pt idx="473">
                  <c:v>2000.7076999999999</c:v>
                </c:pt>
                <c:pt idx="474">
                  <c:v>2000.7896000000001</c:v>
                </c:pt>
                <c:pt idx="475">
                  <c:v>2000.8742999999999</c:v>
                </c:pt>
                <c:pt idx="476">
                  <c:v>2000.9563000000001</c:v>
                </c:pt>
                <c:pt idx="477">
                  <c:v>2001.0410999999999</c:v>
                </c:pt>
                <c:pt idx="478">
                  <c:v>2001.126</c:v>
                </c:pt>
                <c:pt idx="479">
                  <c:v>2001.2027</c:v>
                </c:pt>
                <c:pt idx="480">
                  <c:v>2001.2877000000001</c:v>
                </c:pt>
                <c:pt idx="481">
                  <c:v>2001.3698999999999</c:v>
                </c:pt>
                <c:pt idx="482">
                  <c:v>2001.4548</c:v>
                </c:pt>
                <c:pt idx="483">
                  <c:v>2001.537</c:v>
                </c:pt>
                <c:pt idx="484">
                  <c:v>2001.6219000000001</c:v>
                </c:pt>
                <c:pt idx="485">
                  <c:v>2001.7067999999999</c:v>
                </c:pt>
                <c:pt idx="486">
                  <c:v>2001.789</c:v>
                </c:pt>
                <c:pt idx="487">
                  <c:v>2001.874</c:v>
                </c:pt>
                <c:pt idx="488">
                  <c:v>2001.9562000000001</c:v>
                </c:pt>
                <c:pt idx="489">
                  <c:v>2002.0410999999999</c:v>
                </c:pt>
                <c:pt idx="490">
                  <c:v>2002.126</c:v>
                </c:pt>
                <c:pt idx="491">
                  <c:v>2002.2027</c:v>
                </c:pt>
                <c:pt idx="492">
                  <c:v>2002.2877000000001</c:v>
                </c:pt>
                <c:pt idx="493">
                  <c:v>2002.3698999999999</c:v>
                </c:pt>
                <c:pt idx="494">
                  <c:v>2002.4548</c:v>
                </c:pt>
                <c:pt idx="495">
                  <c:v>2002.537</c:v>
                </c:pt>
                <c:pt idx="496">
                  <c:v>2002.6219000000001</c:v>
                </c:pt>
                <c:pt idx="497">
                  <c:v>2002.7067999999999</c:v>
                </c:pt>
                <c:pt idx="498">
                  <c:v>2002.789</c:v>
                </c:pt>
                <c:pt idx="499">
                  <c:v>2002.874</c:v>
                </c:pt>
                <c:pt idx="500">
                  <c:v>2002.9562000000001</c:v>
                </c:pt>
                <c:pt idx="501">
                  <c:v>2003.0410999999999</c:v>
                </c:pt>
                <c:pt idx="502">
                  <c:v>2003.126</c:v>
                </c:pt>
                <c:pt idx="503">
                  <c:v>2003.2027</c:v>
                </c:pt>
                <c:pt idx="504">
                  <c:v>2003.2877000000001</c:v>
                </c:pt>
                <c:pt idx="505">
                  <c:v>2003.3698999999999</c:v>
                </c:pt>
                <c:pt idx="506">
                  <c:v>2003.4548</c:v>
                </c:pt>
                <c:pt idx="507">
                  <c:v>2003.537</c:v>
                </c:pt>
                <c:pt idx="508">
                  <c:v>2003.6219000000001</c:v>
                </c:pt>
                <c:pt idx="509">
                  <c:v>2003.7067999999999</c:v>
                </c:pt>
                <c:pt idx="510">
                  <c:v>2003.789</c:v>
                </c:pt>
                <c:pt idx="511">
                  <c:v>2003.874</c:v>
                </c:pt>
                <c:pt idx="512">
                  <c:v>2003.9562000000001</c:v>
                </c:pt>
                <c:pt idx="513">
                  <c:v>2004.0409999999999</c:v>
                </c:pt>
                <c:pt idx="514">
                  <c:v>2004.1257000000001</c:v>
                </c:pt>
                <c:pt idx="515">
                  <c:v>2004.2049</c:v>
                </c:pt>
                <c:pt idx="516">
                  <c:v>2004.2896000000001</c:v>
                </c:pt>
                <c:pt idx="517">
                  <c:v>2004.3715999999999</c:v>
                </c:pt>
                <c:pt idx="518">
                  <c:v>2004.4563000000001</c:v>
                </c:pt>
                <c:pt idx="519">
                  <c:v>2004.5382999999999</c:v>
                </c:pt>
                <c:pt idx="520">
                  <c:v>2004.623</c:v>
                </c:pt>
                <c:pt idx="521">
                  <c:v>2004.7076999999999</c:v>
                </c:pt>
                <c:pt idx="522">
                  <c:v>2004.7896000000001</c:v>
                </c:pt>
                <c:pt idx="523">
                  <c:v>2004.8742999999999</c:v>
                </c:pt>
                <c:pt idx="524">
                  <c:v>2004.9563000000001</c:v>
                </c:pt>
                <c:pt idx="525">
                  <c:v>2005.0410999999999</c:v>
                </c:pt>
                <c:pt idx="526">
                  <c:v>2005.126</c:v>
                </c:pt>
                <c:pt idx="527">
                  <c:v>2005.2027</c:v>
                </c:pt>
                <c:pt idx="528">
                  <c:v>2005.2877000000001</c:v>
                </c:pt>
                <c:pt idx="529">
                  <c:v>2005.3698999999999</c:v>
                </c:pt>
                <c:pt idx="530">
                  <c:v>2005.4548</c:v>
                </c:pt>
                <c:pt idx="531">
                  <c:v>2005.537</c:v>
                </c:pt>
                <c:pt idx="532">
                  <c:v>2005.6219000000001</c:v>
                </c:pt>
                <c:pt idx="533">
                  <c:v>2005.7067999999999</c:v>
                </c:pt>
                <c:pt idx="534">
                  <c:v>2005.789</c:v>
                </c:pt>
                <c:pt idx="535">
                  <c:v>2005.874</c:v>
                </c:pt>
                <c:pt idx="536">
                  <c:v>2005.9562000000001</c:v>
                </c:pt>
                <c:pt idx="537">
                  <c:v>2006.0410999999999</c:v>
                </c:pt>
                <c:pt idx="538">
                  <c:v>2006.126</c:v>
                </c:pt>
                <c:pt idx="539">
                  <c:v>2006.2027</c:v>
                </c:pt>
                <c:pt idx="540">
                  <c:v>2006.2877000000001</c:v>
                </c:pt>
                <c:pt idx="541">
                  <c:v>2006.3698999999999</c:v>
                </c:pt>
                <c:pt idx="542">
                  <c:v>2006.4548</c:v>
                </c:pt>
                <c:pt idx="543">
                  <c:v>2006.537</c:v>
                </c:pt>
                <c:pt idx="544">
                  <c:v>2006.6219000000001</c:v>
                </c:pt>
                <c:pt idx="545">
                  <c:v>2006.7067999999999</c:v>
                </c:pt>
                <c:pt idx="546">
                  <c:v>2006.789</c:v>
                </c:pt>
                <c:pt idx="547">
                  <c:v>2006.874</c:v>
                </c:pt>
                <c:pt idx="548">
                  <c:v>2006.9562000000001</c:v>
                </c:pt>
                <c:pt idx="549">
                  <c:v>2007.0410999999999</c:v>
                </c:pt>
                <c:pt idx="550">
                  <c:v>2007.126</c:v>
                </c:pt>
                <c:pt idx="551">
                  <c:v>2007.2027</c:v>
                </c:pt>
                <c:pt idx="552">
                  <c:v>2007.2877000000001</c:v>
                </c:pt>
                <c:pt idx="553">
                  <c:v>2007.3698999999999</c:v>
                </c:pt>
                <c:pt idx="554">
                  <c:v>2007.4548</c:v>
                </c:pt>
                <c:pt idx="555">
                  <c:v>2007.537</c:v>
                </c:pt>
                <c:pt idx="556">
                  <c:v>2007.6219000000001</c:v>
                </c:pt>
                <c:pt idx="557">
                  <c:v>2007.7067999999999</c:v>
                </c:pt>
                <c:pt idx="558">
                  <c:v>2007.789</c:v>
                </c:pt>
                <c:pt idx="559">
                  <c:v>2007.874</c:v>
                </c:pt>
                <c:pt idx="560">
                  <c:v>2007.9562000000001</c:v>
                </c:pt>
                <c:pt idx="561">
                  <c:v>2008.0409999999999</c:v>
                </c:pt>
                <c:pt idx="562">
                  <c:v>2008.1257000000001</c:v>
                </c:pt>
                <c:pt idx="563">
                  <c:v>2008.2049</c:v>
                </c:pt>
                <c:pt idx="564">
                  <c:v>2008.2896000000001</c:v>
                </c:pt>
                <c:pt idx="565">
                  <c:v>2008.3715999999999</c:v>
                </c:pt>
                <c:pt idx="566">
                  <c:v>2008.4563000000001</c:v>
                </c:pt>
                <c:pt idx="567">
                  <c:v>2008.5382999999999</c:v>
                </c:pt>
                <c:pt idx="568">
                  <c:v>2008.623</c:v>
                </c:pt>
                <c:pt idx="569">
                  <c:v>2008.7076999999999</c:v>
                </c:pt>
                <c:pt idx="570">
                  <c:v>2008.7896000000001</c:v>
                </c:pt>
                <c:pt idx="571">
                  <c:v>2008.8742999999999</c:v>
                </c:pt>
                <c:pt idx="572">
                  <c:v>2008.9563000000001</c:v>
                </c:pt>
                <c:pt idx="573">
                  <c:v>2009.0410999999999</c:v>
                </c:pt>
                <c:pt idx="574">
                  <c:v>2009.126</c:v>
                </c:pt>
                <c:pt idx="575">
                  <c:v>2009.2027</c:v>
                </c:pt>
                <c:pt idx="576">
                  <c:v>2009.2877000000001</c:v>
                </c:pt>
                <c:pt idx="577">
                  <c:v>2009.3698999999999</c:v>
                </c:pt>
                <c:pt idx="578">
                  <c:v>2009.4548</c:v>
                </c:pt>
                <c:pt idx="579">
                  <c:v>2009.537</c:v>
                </c:pt>
                <c:pt idx="580">
                  <c:v>2009.6219000000001</c:v>
                </c:pt>
                <c:pt idx="581">
                  <c:v>2009.7067999999999</c:v>
                </c:pt>
                <c:pt idx="582">
                  <c:v>2009.789</c:v>
                </c:pt>
                <c:pt idx="583">
                  <c:v>2009.874</c:v>
                </c:pt>
                <c:pt idx="584">
                  <c:v>2009.9562000000001</c:v>
                </c:pt>
                <c:pt idx="585">
                  <c:v>2010.0410999999999</c:v>
                </c:pt>
                <c:pt idx="586">
                  <c:v>2010.126</c:v>
                </c:pt>
                <c:pt idx="587">
                  <c:v>2010.2027</c:v>
                </c:pt>
                <c:pt idx="588">
                  <c:v>2010.2877000000001</c:v>
                </c:pt>
                <c:pt idx="589">
                  <c:v>2010.3698999999999</c:v>
                </c:pt>
                <c:pt idx="590">
                  <c:v>2010.4548</c:v>
                </c:pt>
                <c:pt idx="591">
                  <c:v>2010.537</c:v>
                </c:pt>
                <c:pt idx="592">
                  <c:v>2010.6219000000001</c:v>
                </c:pt>
                <c:pt idx="593">
                  <c:v>2010.7067999999999</c:v>
                </c:pt>
                <c:pt idx="594">
                  <c:v>2010.789</c:v>
                </c:pt>
                <c:pt idx="595">
                  <c:v>2010.874</c:v>
                </c:pt>
                <c:pt idx="596">
                  <c:v>2010.9562000000001</c:v>
                </c:pt>
                <c:pt idx="597">
                  <c:v>2011.0410999999999</c:v>
                </c:pt>
                <c:pt idx="598">
                  <c:v>2011.126</c:v>
                </c:pt>
                <c:pt idx="599">
                  <c:v>2011.2027</c:v>
                </c:pt>
                <c:pt idx="600">
                  <c:v>2011.2877000000001</c:v>
                </c:pt>
                <c:pt idx="601">
                  <c:v>2011.3698999999999</c:v>
                </c:pt>
                <c:pt idx="602">
                  <c:v>2011.4548</c:v>
                </c:pt>
                <c:pt idx="603">
                  <c:v>2011.537</c:v>
                </c:pt>
                <c:pt idx="604">
                  <c:v>2011.6219000000001</c:v>
                </c:pt>
                <c:pt idx="605">
                  <c:v>2011.7067999999999</c:v>
                </c:pt>
                <c:pt idx="606">
                  <c:v>2011.789</c:v>
                </c:pt>
                <c:pt idx="607">
                  <c:v>2011.874</c:v>
                </c:pt>
                <c:pt idx="608">
                  <c:v>2011.9562000000001</c:v>
                </c:pt>
                <c:pt idx="609">
                  <c:v>2012.0409999999999</c:v>
                </c:pt>
                <c:pt idx="610">
                  <c:v>2012.1257000000001</c:v>
                </c:pt>
                <c:pt idx="611">
                  <c:v>2012.2049</c:v>
                </c:pt>
                <c:pt idx="612">
                  <c:v>2012.2896000000001</c:v>
                </c:pt>
                <c:pt idx="613">
                  <c:v>2012.3715999999999</c:v>
                </c:pt>
                <c:pt idx="614">
                  <c:v>2012.4563000000001</c:v>
                </c:pt>
                <c:pt idx="615">
                  <c:v>2012.5382999999999</c:v>
                </c:pt>
                <c:pt idx="616">
                  <c:v>2012.623</c:v>
                </c:pt>
                <c:pt idx="617">
                  <c:v>2012.7076999999999</c:v>
                </c:pt>
                <c:pt idx="618">
                  <c:v>2012.7896000000001</c:v>
                </c:pt>
                <c:pt idx="619">
                  <c:v>2012.8742999999999</c:v>
                </c:pt>
                <c:pt idx="620">
                  <c:v>2012.9563000000001</c:v>
                </c:pt>
                <c:pt idx="621">
                  <c:v>2013.0410999999999</c:v>
                </c:pt>
                <c:pt idx="622">
                  <c:v>2013.126</c:v>
                </c:pt>
                <c:pt idx="623">
                  <c:v>2013.2027</c:v>
                </c:pt>
                <c:pt idx="624">
                  <c:v>2013.2877000000001</c:v>
                </c:pt>
                <c:pt idx="625">
                  <c:v>2013.3698999999999</c:v>
                </c:pt>
                <c:pt idx="626">
                  <c:v>2013.4548</c:v>
                </c:pt>
                <c:pt idx="627">
                  <c:v>2013.537</c:v>
                </c:pt>
                <c:pt idx="628">
                  <c:v>2013.6219000000001</c:v>
                </c:pt>
                <c:pt idx="629">
                  <c:v>2013.7067999999999</c:v>
                </c:pt>
                <c:pt idx="630">
                  <c:v>2013.789</c:v>
                </c:pt>
                <c:pt idx="631">
                  <c:v>2013.874</c:v>
                </c:pt>
                <c:pt idx="632">
                  <c:v>2013.9562000000001</c:v>
                </c:pt>
                <c:pt idx="633">
                  <c:v>2014.0410999999999</c:v>
                </c:pt>
                <c:pt idx="634">
                  <c:v>2014.126</c:v>
                </c:pt>
                <c:pt idx="635">
                  <c:v>2014.2027</c:v>
                </c:pt>
                <c:pt idx="636">
                  <c:v>2014.2877000000001</c:v>
                </c:pt>
                <c:pt idx="637">
                  <c:v>2014.3698999999999</c:v>
                </c:pt>
                <c:pt idx="638">
                  <c:v>2014.4548</c:v>
                </c:pt>
                <c:pt idx="639">
                  <c:v>2014.537</c:v>
                </c:pt>
                <c:pt idx="640">
                  <c:v>2014.6219000000001</c:v>
                </c:pt>
                <c:pt idx="641">
                  <c:v>2014.7067999999999</c:v>
                </c:pt>
                <c:pt idx="642">
                  <c:v>2014.789</c:v>
                </c:pt>
                <c:pt idx="643">
                  <c:v>2014.874</c:v>
                </c:pt>
                <c:pt idx="644">
                  <c:v>2014.9562000000001</c:v>
                </c:pt>
                <c:pt idx="645">
                  <c:v>2015.0410999999999</c:v>
                </c:pt>
                <c:pt idx="646">
                  <c:v>2015.126</c:v>
                </c:pt>
                <c:pt idx="647">
                  <c:v>2015.2027</c:v>
                </c:pt>
                <c:pt idx="648">
                  <c:v>2015.2877000000001</c:v>
                </c:pt>
                <c:pt idx="649">
                  <c:v>2015.3698999999999</c:v>
                </c:pt>
                <c:pt idx="650">
                  <c:v>2015.4548</c:v>
                </c:pt>
                <c:pt idx="651">
                  <c:v>2015.537</c:v>
                </c:pt>
                <c:pt idx="652">
                  <c:v>2015.6219000000001</c:v>
                </c:pt>
                <c:pt idx="653">
                  <c:v>2015.7067999999999</c:v>
                </c:pt>
                <c:pt idx="654">
                  <c:v>2015.789</c:v>
                </c:pt>
                <c:pt idx="655">
                  <c:v>2015.874</c:v>
                </c:pt>
                <c:pt idx="656">
                  <c:v>2015.9562000000001</c:v>
                </c:pt>
                <c:pt idx="657">
                  <c:v>2016.0409999999999</c:v>
                </c:pt>
                <c:pt idx="658">
                  <c:v>2016.1257000000001</c:v>
                </c:pt>
                <c:pt idx="659">
                  <c:v>2016.2049</c:v>
                </c:pt>
                <c:pt idx="660">
                  <c:v>2016.2896000000001</c:v>
                </c:pt>
                <c:pt idx="661">
                  <c:v>2016.3715999999999</c:v>
                </c:pt>
                <c:pt idx="662">
                  <c:v>2016.4563000000001</c:v>
                </c:pt>
                <c:pt idx="663">
                  <c:v>2016.5382999999999</c:v>
                </c:pt>
                <c:pt idx="664">
                  <c:v>2016.623</c:v>
                </c:pt>
                <c:pt idx="665">
                  <c:v>2016.7076999999999</c:v>
                </c:pt>
                <c:pt idx="666">
                  <c:v>2016.7896000000001</c:v>
                </c:pt>
                <c:pt idx="667">
                  <c:v>2016.8742999999999</c:v>
                </c:pt>
                <c:pt idx="668">
                  <c:v>2016.9563000000001</c:v>
                </c:pt>
                <c:pt idx="669">
                  <c:v>2017.0410999999999</c:v>
                </c:pt>
                <c:pt idx="670">
                  <c:v>2017.126</c:v>
                </c:pt>
                <c:pt idx="671">
                  <c:v>2017.2027</c:v>
                </c:pt>
                <c:pt idx="672">
                  <c:v>2017.2877000000001</c:v>
                </c:pt>
                <c:pt idx="673">
                  <c:v>2017.3698999999999</c:v>
                </c:pt>
                <c:pt idx="674">
                  <c:v>2017.4548</c:v>
                </c:pt>
                <c:pt idx="675">
                  <c:v>2017.537</c:v>
                </c:pt>
                <c:pt idx="676">
                  <c:v>2017.6219000000001</c:v>
                </c:pt>
                <c:pt idx="677">
                  <c:v>2017.7067999999999</c:v>
                </c:pt>
                <c:pt idx="678">
                  <c:v>2017.789</c:v>
                </c:pt>
              </c:numCache>
            </c:numRef>
          </c:xVal>
          <c:yVal>
            <c:numRef>
              <c:f>'IG balance'!$T$61:$T$739</c:f>
              <c:numCache>
                <c:formatCode>General</c:formatCode>
                <c:ptCount val="679"/>
                <c:pt idx="5">
                  <c:v>0.57583333333333064</c:v>
                </c:pt>
                <c:pt idx="6">
                  <c:v>0.62083333333333235</c:v>
                </c:pt>
                <c:pt idx="7">
                  <c:v>0.66333333333333633</c:v>
                </c:pt>
                <c:pt idx="8">
                  <c:v>0.66666666666666663</c:v>
                </c:pt>
                <c:pt idx="9">
                  <c:v>0.70416666666666572</c:v>
                </c:pt>
                <c:pt idx="10">
                  <c:v>0.76333333333333064</c:v>
                </c:pt>
                <c:pt idx="11">
                  <c:v>0.79166666666666663</c:v>
                </c:pt>
                <c:pt idx="12">
                  <c:v>0.86416666666667175</c:v>
                </c:pt>
                <c:pt idx="13">
                  <c:v>0.82833333333333792</c:v>
                </c:pt>
                <c:pt idx="14">
                  <c:v>0.84750000000000136</c:v>
                </c:pt>
                <c:pt idx="15">
                  <c:v>0.82750000000000534</c:v>
                </c:pt>
                <c:pt idx="16">
                  <c:v>0.83750000000000568</c:v>
                </c:pt>
                <c:pt idx="17">
                  <c:v>0.83000000000000773</c:v>
                </c:pt>
                <c:pt idx="18">
                  <c:v>0.81000000000000705</c:v>
                </c:pt>
                <c:pt idx="19">
                  <c:v>0.8116666666666722</c:v>
                </c:pt>
                <c:pt idx="20">
                  <c:v>0.82250000000000512</c:v>
                </c:pt>
                <c:pt idx="21">
                  <c:v>0.81333333333333735</c:v>
                </c:pt>
                <c:pt idx="22">
                  <c:v>0.74166666666667425</c:v>
                </c:pt>
                <c:pt idx="23">
                  <c:v>0.68833333333334201</c:v>
                </c:pt>
                <c:pt idx="24">
                  <c:v>0.64500000000000546</c:v>
                </c:pt>
                <c:pt idx="25">
                  <c:v>0.63333333333333997</c:v>
                </c:pt>
                <c:pt idx="26">
                  <c:v>0.61583333333334167</c:v>
                </c:pt>
                <c:pt idx="27">
                  <c:v>0.66500000000000625</c:v>
                </c:pt>
                <c:pt idx="28">
                  <c:v>0.70666666666666822</c:v>
                </c:pt>
                <c:pt idx="29">
                  <c:v>0.75416666666666765</c:v>
                </c:pt>
                <c:pt idx="30">
                  <c:v>0.77000000000000079</c:v>
                </c:pt>
                <c:pt idx="31">
                  <c:v>0.78083333333333371</c:v>
                </c:pt>
                <c:pt idx="32">
                  <c:v>0.77916666666666856</c:v>
                </c:pt>
                <c:pt idx="33">
                  <c:v>0.79416666666666913</c:v>
                </c:pt>
                <c:pt idx="34">
                  <c:v>0.81166666666666265</c:v>
                </c:pt>
                <c:pt idx="35">
                  <c:v>0.85249999999999204</c:v>
                </c:pt>
                <c:pt idx="36">
                  <c:v>0.83416666666666117</c:v>
                </c:pt>
                <c:pt idx="37">
                  <c:v>0.88249999999999795</c:v>
                </c:pt>
                <c:pt idx="38">
                  <c:v>0.89999999999999625</c:v>
                </c:pt>
                <c:pt idx="39">
                  <c:v>0.89416666666666345</c:v>
                </c:pt>
                <c:pt idx="40">
                  <c:v>0.84499999999999886</c:v>
                </c:pt>
                <c:pt idx="41">
                  <c:v>0.84333333333333371</c:v>
                </c:pt>
                <c:pt idx="42">
                  <c:v>0.82083333333333053</c:v>
                </c:pt>
                <c:pt idx="43">
                  <c:v>0.80499999999999738</c:v>
                </c:pt>
                <c:pt idx="44">
                  <c:v>0.74666666666666492</c:v>
                </c:pt>
                <c:pt idx="45">
                  <c:v>0.68249999999999977</c:v>
                </c:pt>
                <c:pt idx="46">
                  <c:v>0.69333333333333746</c:v>
                </c:pt>
                <c:pt idx="47">
                  <c:v>0.65916666666667345</c:v>
                </c:pt>
                <c:pt idx="48">
                  <c:v>0.67333333333333678</c:v>
                </c:pt>
                <c:pt idx="49">
                  <c:v>0.6275000000000025</c:v>
                </c:pt>
                <c:pt idx="50">
                  <c:v>0.64916666666666833</c:v>
                </c:pt>
                <c:pt idx="51">
                  <c:v>0.61166666666666458</c:v>
                </c:pt>
                <c:pt idx="52">
                  <c:v>0.59083333333333121</c:v>
                </c:pt>
                <c:pt idx="53">
                  <c:v>0.57333333333332825</c:v>
                </c:pt>
                <c:pt idx="54">
                  <c:v>0.57333333333332825</c:v>
                </c:pt>
                <c:pt idx="55">
                  <c:v>0.56833333333332803</c:v>
                </c:pt>
                <c:pt idx="56">
                  <c:v>0.59666666666665924</c:v>
                </c:pt>
                <c:pt idx="57">
                  <c:v>0.64499999999999125</c:v>
                </c:pt>
                <c:pt idx="58">
                  <c:v>0.62499999999999056</c:v>
                </c:pt>
                <c:pt idx="59">
                  <c:v>0.63333333333332575</c:v>
                </c:pt>
                <c:pt idx="60">
                  <c:v>0.61166666666666458</c:v>
                </c:pt>
                <c:pt idx="61">
                  <c:v>0.58499999999999375</c:v>
                </c:pt>
                <c:pt idx="62">
                  <c:v>0.54666666666666208</c:v>
                </c:pt>
                <c:pt idx="63">
                  <c:v>0.61333333333332973</c:v>
                </c:pt>
                <c:pt idx="64">
                  <c:v>0.69916666666666083</c:v>
                </c:pt>
                <c:pt idx="65">
                  <c:v>0.69333333333332803</c:v>
                </c:pt>
                <c:pt idx="66">
                  <c:v>0.69416666666666538</c:v>
                </c:pt>
                <c:pt idx="67">
                  <c:v>0.70666666666666822</c:v>
                </c:pt>
                <c:pt idx="68">
                  <c:v>0.73583333333333678</c:v>
                </c:pt>
                <c:pt idx="69">
                  <c:v>0.72250000000000603</c:v>
                </c:pt>
                <c:pt idx="70">
                  <c:v>0.71250000000001046</c:v>
                </c:pt>
                <c:pt idx="71">
                  <c:v>0.69333333333334224</c:v>
                </c:pt>
                <c:pt idx="72">
                  <c:v>0.68416666666667447</c:v>
                </c:pt>
                <c:pt idx="73">
                  <c:v>0.76500000000001001</c:v>
                </c:pt>
                <c:pt idx="74">
                  <c:v>0.82166666666667254</c:v>
                </c:pt>
                <c:pt idx="75">
                  <c:v>0.84083333333334076</c:v>
                </c:pt>
                <c:pt idx="76">
                  <c:v>0.81916666666667481</c:v>
                </c:pt>
                <c:pt idx="77">
                  <c:v>0.8450000000000083</c:v>
                </c:pt>
                <c:pt idx="78">
                  <c:v>0.86583333333334167</c:v>
                </c:pt>
                <c:pt idx="79">
                  <c:v>0.8508333333333411</c:v>
                </c:pt>
                <c:pt idx="80">
                  <c:v>0.85916666666667629</c:v>
                </c:pt>
                <c:pt idx="81">
                  <c:v>0.92666666666667175</c:v>
                </c:pt>
                <c:pt idx="82">
                  <c:v>0.97750000000000625</c:v>
                </c:pt>
                <c:pt idx="83">
                  <c:v>1.028333333333336</c:v>
                </c:pt>
                <c:pt idx="84">
                  <c:v>1.0666666666666675</c:v>
                </c:pt>
                <c:pt idx="85">
                  <c:v>1.0566666666666673</c:v>
                </c:pt>
                <c:pt idx="86">
                  <c:v>1.0325000000000035</c:v>
                </c:pt>
                <c:pt idx="87">
                  <c:v>1.0375000000000039</c:v>
                </c:pt>
                <c:pt idx="88">
                  <c:v>1.0875000000000057</c:v>
                </c:pt>
                <c:pt idx="89">
                  <c:v>1.1116666666666692</c:v>
                </c:pt>
                <c:pt idx="90">
                  <c:v>1.1750000000000018</c:v>
                </c:pt>
                <c:pt idx="91">
                  <c:v>1.2566666666666653</c:v>
                </c:pt>
                <c:pt idx="92">
                  <c:v>1.3125</c:v>
                </c:pt>
                <c:pt idx="93">
                  <c:v>1.3108333333333348</c:v>
                </c:pt>
                <c:pt idx="94">
                  <c:v>1.3566666666666645</c:v>
                </c:pt>
                <c:pt idx="95">
                  <c:v>1.3916666666666657</c:v>
                </c:pt>
                <c:pt idx="96">
                  <c:v>1.4416666666666675</c:v>
                </c:pt>
                <c:pt idx="97">
                  <c:v>1.4741666666666664</c:v>
                </c:pt>
                <c:pt idx="98">
                  <c:v>1.4983333333333348</c:v>
                </c:pt>
                <c:pt idx="99">
                  <c:v>1.5008333333333372</c:v>
                </c:pt>
                <c:pt idx="100">
                  <c:v>1.4783333333333388</c:v>
                </c:pt>
                <c:pt idx="101">
                  <c:v>1.5075000000000074</c:v>
                </c:pt>
                <c:pt idx="102">
                  <c:v>1.5183333333333404</c:v>
                </c:pt>
                <c:pt idx="103">
                  <c:v>1.5250000000000103</c:v>
                </c:pt>
                <c:pt idx="104">
                  <c:v>1.485000000000009</c:v>
                </c:pt>
                <c:pt idx="105">
                  <c:v>1.4466666666666725</c:v>
                </c:pt>
                <c:pt idx="106">
                  <c:v>1.3833333333333353</c:v>
                </c:pt>
                <c:pt idx="107">
                  <c:v>1.3775000000000024</c:v>
                </c:pt>
                <c:pt idx="108">
                  <c:v>1.3541666666666714</c:v>
                </c:pt>
                <c:pt idx="109">
                  <c:v>1.3583333333333389</c:v>
                </c:pt>
                <c:pt idx="110">
                  <c:v>1.3491666666666713</c:v>
                </c:pt>
                <c:pt idx="111">
                  <c:v>1.3475000000000013</c:v>
                </c:pt>
                <c:pt idx="112">
                  <c:v>1.3475000000000013</c:v>
                </c:pt>
                <c:pt idx="113">
                  <c:v>1.3166666666666675</c:v>
                </c:pt>
                <c:pt idx="114">
                  <c:v>1.2616666666666703</c:v>
                </c:pt>
                <c:pt idx="115">
                  <c:v>1.1650000000000016</c:v>
                </c:pt>
                <c:pt idx="116">
                  <c:v>1.159166666666664</c:v>
                </c:pt>
                <c:pt idx="117">
                  <c:v>1.1733333333333367</c:v>
                </c:pt>
                <c:pt idx="118">
                  <c:v>1.2008333333333401</c:v>
                </c:pt>
                <c:pt idx="119">
                  <c:v>1.1900000000000073</c:v>
                </c:pt>
                <c:pt idx="120">
                  <c:v>1.1625000000000039</c:v>
                </c:pt>
                <c:pt idx="121">
                  <c:v>1.1525000000000034</c:v>
                </c:pt>
                <c:pt idx="122">
                  <c:v>1.1775000000000044</c:v>
                </c:pt>
                <c:pt idx="123">
                  <c:v>1.192500000000005</c:v>
                </c:pt>
                <c:pt idx="124">
                  <c:v>1.1891666666666747</c:v>
                </c:pt>
                <c:pt idx="125">
                  <c:v>1.215000000000013</c:v>
                </c:pt>
                <c:pt idx="126">
                  <c:v>1.2000000000000075</c:v>
                </c:pt>
                <c:pt idx="127">
                  <c:v>1.3008333333333439</c:v>
                </c:pt>
                <c:pt idx="128">
                  <c:v>1.3416666666666781</c:v>
                </c:pt>
                <c:pt idx="129">
                  <c:v>1.3100000000000069</c:v>
                </c:pt>
                <c:pt idx="130">
                  <c:v>1.2875000000000085</c:v>
                </c:pt>
                <c:pt idx="131">
                  <c:v>1.2575000000000074</c:v>
                </c:pt>
                <c:pt idx="132">
                  <c:v>1.3191666666666748</c:v>
                </c:pt>
                <c:pt idx="133">
                  <c:v>1.3766666666666747</c:v>
                </c:pt>
                <c:pt idx="134">
                  <c:v>1.4108333333333387</c:v>
                </c:pt>
                <c:pt idx="135">
                  <c:v>1.4375000000000047</c:v>
                </c:pt>
                <c:pt idx="136">
                  <c:v>1.476666666666669</c:v>
                </c:pt>
                <c:pt idx="137">
                  <c:v>1.544999999999997</c:v>
                </c:pt>
                <c:pt idx="138">
                  <c:v>1.6508333333333336</c:v>
                </c:pt>
                <c:pt idx="139">
                  <c:v>1.6633333333333316</c:v>
                </c:pt>
                <c:pt idx="140">
                  <c:v>1.7141666666666613</c:v>
                </c:pt>
                <c:pt idx="141">
                  <c:v>1.8266666666666633</c:v>
                </c:pt>
                <c:pt idx="142">
                  <c:v>1.9266666666666623</c:v>
                </c:pt>
                <c:pt idx="143">
                  <c:v>2.0449999999999968</c:v>
                </c:pt>
                <c:pt idx="144">
                  <c:v>2.0891666666666615</c:v>
                </c:pt>
                <c:pt idx="145">
                  <c:v>2.0999999999999943</c:v>
                </c:pt>
                <c:pt idx="146">
                  <c:v>2.109166666666662</c:v>
                </c:pt>
                <c:pt idx="147">
                  <c:v>2.0508333333333297</c:v>
                </c:pt>
                <c:pt idx="148">
                  <c:v>1.9883333333333297</c:v>
                </c:pt>
                <c:pt idx="149">
                  <c:v>1.9391666666666652</c:v>
                </c:pt>
                <c:pt idx="150">
                  <c:v>1.8933333333333309</c:v>
                </c:pt>
                <c:pt idx="151">
                  <c:v>1.8916666666666657</c:v>
                </c:pt>
                <c:pt idx="152">
                  <c:v>1.865833333333337</c:v>
                </c:pt>
                <c:pt idx="153">
                  <c:v>1.840833333333336</c:v>
                </c:pt>
                <c:pt idx="154">
                  <c:v>1.8041666666666696</c:v>
                </c:pt>
                <c:pt idx="155">
                  <c:v>1.7883333333333364</c:v>
                </c:pt>
                <c:pt idx="156">
                  <c:v>1.7608333333333377</c:v>
                </c:pt>
                <c:pt idx="157">
                  <c:v>1.744166666666672</c:v>
                </c:pt>
                <c:pt idx="158">
                  <c:v>1.7241666666666713</c:v>
                </c:pt>
                <c:pt idx="159">
                  <c:v>1.7708333333333381</c:v>
                </c:pt>
                <c:pt idx="160">
                  <c:v>1.8091666666666697</c:v>
                </c:pt>
                <c:pt idx="161">
                  <c:v>1.7983333333333367</c:v>
                </c:pt>
                <c:pt idx="162">
                  <c:v>1.7791666666666686</c:v>
                </c:pt>
                <c:pt idx="163">
                  <c:v>1.7524999999999977</c:v>
                </c:pt>
                <c:pt idx="164">
                  <c:v>1.7474999999999976</c:v>
                </c:pt>
                <c:pt idx="165">
                  <c:v>1.7624999999999982</c:v>
                </c:pt>
                <c:pt idx="166">
                  <c:v>1.7499999999999953</c:v>
                </c:pt>
                <c:pt idx="167">
                  <c:v>1.7108333333333263</c:v>
                </c:pt>
                <c:pt idx="168">
                  <c:v>1.6991666666666607</c:v>
                </c:pt>
                <c:pt idx="169">
                  <c:v>1.654166666666659</c:v>
                </c:pt>
                <c:pt idx="170">
                  <c:v>1.630833333333328</c:v>
                </c:pt>
                <c:pt idx="171">
                  <c:v>1.6224999999999927</c:v>
                </c:pt>
                <c:pt idx="172">
                  <c:v>1.6158333333333275</c:v>
                </c:pt>
                <c:pt idx="173">
                  <c:v>1.6208333333333229</c:v>
                </c:pt>
                <c:pt idx="174">
                  <c:v>1.650833333333324</c:v>
                </c:pt>
                <c:pt idx="175">
                  <c:v>1.6983333333333281</c:v>
                </c:pt>
                <c:pt idx="176">
                  <c:v>1.6908333333333256</c:v>
                </c:pt>
                <c:pt idx="177">
                  <c:v>1.6758333333333297</c:v>
                </c:pt>
                <c:pt idx="178">
                  <c:v>1.6816666666666673</c:v>
                </c:pt>
                <c:pt idx="179">
                  <c:v>1.6591666666666687</c:v>
                </c:pt>
                <c:pt idx="180">
                  <c:v>1.6266666666666652</c:v>
                </c:pt>
                <c:pt idx="181">
                  <c:v>1.5816666666666681</c:v>
                </c:pt>
                <c:pt idx="182">
                  <c:v>1.5416666666666667</c:v>
                </c:pt>
                <c:pt idx="183">
                  <c:v>1.5216666666666707</c:v>
                </c:pt>
                <c:pt idx="184">
                  <c:v>1.5433333333333366</c:v>
                </c:pt>
                <c:pt idx="185">
                  <c:v>1.5308333333333384</c:v>
                </c:pt>
                <c:pt idx="186">
                  <c:v>1.5566666666666766</c:v>
                </c:pt>
                <c:pt idx="187">
                  <c:v>1.5391666666666737</c:v>
                </c:pt>
                <c:pt idx="188">
                  <c:v>1.5708333333333446</c:v>
                </c:pt>
                <c:pt idx="189">
                  <c:v>1.5933333333333384</c:v>
                </c:pt>
                <c:pt idx="190">
                  <c:v>1.6125000000000018</c:v>
                </c:pt>
                <c:pt idx="191">
                  <c:v>1.6416666666666704</c:v>
                </c:pt>
                <c:pt idx="192">
                  <c:v>1.7091666666666754</c:v>
                </c:pt>
                <c:pt idx="193">
                  <c:v>1.7808333333333433</c:v>
                </c:pt>
                <c:pt idx="194">
                  <c:v>1.8275000000000101</c:v>
                </c:pt>
                <c:pt idx="195">
                  <c:v>1.8616666666666741</c:v>
                </c:pt>
                <c:pt idx="196">
                  <c:v>1.8983333333333405</c:v>
                </c:pt>
                <c:pt idx="197">
                  <c:v>1.9225000000000136</c:v>
                </c:pt>
                <c:pt idx="198">
                  <c:v>1.9158333333333388</c:v>
                </c:pt>
                <c:pt idx="199">
                  <c:v>1.9183333333333412</c:v>
                </c:pt>
                <c:pt idx="200">
                  <c:v>1.880000000000005</c:v>
                </c:pt>
                <c:pt idx="201">
                  <c:v>1.869166666666672</c:v>
                </c:pt>
                <c:pt idx="202">
                  <c:v>1.8558333333333412</c:v>
                </c:pt>
                <c:pt idx="203">
                  <c:v>1.8650000000000091</c:v>
                </c:pt>
                <c:pt idx="204">
                  <c:v>1.806666666666672</c:v>
                </c:pt>
                <c:pt idx="205">
                  <c:v>1.7766666666666708</c:v>
                </c:pt>
                <c:pt idx="206">
                  <c:v>1.7975000000000041</c:v>
                </c:pt>
                <c:pt idx="207">
                  <c:v>1.7975000000000041</c:v>
                </c:pt>
                <c:pt idx="208">
                  <c:v>1.8025000000000044</c:v>
                </c:pt>
                <c:pt idx="209">
                  <c:v>1.8033333333333321</c:v>
                </c:pt>
                <c:pt idx="210">
                  <c:v>1.8325000000000056</c:v>
                </c:pt>
                <c:pt idx="211">
                  <c:v>1.8250000000000075</c:v>
                </c:pt>
                <c:pt idx="212">
                  <c:v>1.8450000000000084</c:v>
                </c:pt>
                <c:pt idx="213">
                  <c:v>1.8641666666666765</c:v>
                </c:pt>
                <c:pt idx="214">
                  <c:v>1.8533333333333388</c:v>
                </c:pt>
                <c:pt idx="215">
                  <c:v>1.8500000000000039</c:v>
                </c:pt>
                <c:pt idx="216">
                  <c:v>1.8533333333333388</c:v>
                </c:pt>
                <c:pt idx="217">
                  <c:v>1.8675000000000022</c:v>
                </c:pt>
                <c:pt idx="218">
                  <c:v>1.8325000000000056</c:v>
                </c:pt>
                <c:pt idx="219">
                  <c:v>1.8358333333333405</c:v>
                </c:pt>
                <c:pt idx="220">
                  <c:v>1.8158333333333445</c:v>
                </c:pt>
                <c:pt idx="221">
                  <c:v>1.8066666666666766</c:v>
                </c:pt>
                <c:pt idx="222">
                  <c:v>1.8041666666666742</c:v>
                </c:pt>
                <c:pt idx="223">
                  <c:v>1.7983333333333367</c:v>
                </c:pt>
                <c:pt idx="224">
                  <c:v>1.806666666666672</c:v>
                </c:pt>
                <c:pt idx="225">
                  <c:v>1.7675000000000078</c:v>
                </c:pt>
                <c:pt idx="226">
                  <c:v>1.7308333333333461</c:v>
                </c:pt>
                <c:pt idx="227">
                  <c:v>1.7075000000000102</c:v>
                </c:pt>
                <c:pt idx="228">
                  <c:v>1.7066666666666777</c:v>
                </c:pt>
                <c:pt idx="229">
                  <c:v>1.7300000000000135</c:v>
                </c:pt>
                <c:pt idx="230">
                  <c:v>1.7483333333333444</c:v>
                </c:pt>
                <c:pt idx="231">
                  <c:v>1.7050000000000078</c:v>
                </c:pt>
                <c:pt idx="232">
                  <c:v>1.664166666666669</c:v>
                </c:pt>
                <c:pt idx="233">
                  <c:v>1.6950000000000074</c:v>
                </c:pt>
                <c:pt idx="234">
                  <c:v>1.6791666666666742</c:v>
                </c:pt>
                <c:pt idx="235">
                  <c:v>1.706666666666673</c:v>
                </c:pt>
                <c:pt idx="236">
                  <c:v>1.705000000000003</c:v>
                </c:pt>
                <c:pt idx="237">
                  <c:v>1.6858333333333348</c:v>
                </c:pt>
                <c:pt idx="238">
                  <c:v>1.6824999999999999</c:v>
                </c:pt>
                <c:pt idx="239">
                  <c:v>1.6491666666666684</c:v>
                </c:pt>
                <c:pt idx="240">
                  <c:v>1.6383333333333354</c:v>
                </c:pt>
                <c:pt idx="241">
                  <c:v>1.6041666666666667</c:v>
                </c:pt>
                <c:pt idx="242">
                  <c:v>1.6350000000000005</c:v>
                </c:pt>
                <c:pt idx="243">
                  <c:v>1.6808333333333347</c:v>
                </c:pt>
                <c:pt idx="244">
                  <c:v>1.7258333333333364</c:v>
                </c:pt>
                <c:pt idx="245">
                  <c:v>1.7266666666666641</c:v>
                </c:pt>
                <c:pt idx="246">
                  <c:v>1.7574999999999978</c:v>
                </c:pt>
                <c:pt idx="247">
                  <c:v>1.746666666666665</c:v>
                </c:pt>
                <c:pt idx="248">
                  <c:v>1.7383333333333344</c:v>
                </c:pt>
                <c:pt idx="249">
                  <c:v>1.7425000000000022</c:v>
                </c:pt>
                <c:pt idx="250">
                  <c:v>1.7933333333333319</c:v>
                </c:pt>
                <c:pt idx="251">
                  <c:v>1.794999999999997</c:v>
                </c:pt>
                <c:pt idx="252">
                  <c:v>1.7783333333333313</c:v>
                </c:pt>
                <c:pt idx="253">
                  <c:v>1.764166666666668</c:v>
                </c:pt>
                <c:pt idx="254">
                  <c:v>1.740833333333337</c:v>
                </c:pt>
                <c:pt idx="255">
                  <c:v>1.7250000000000039</c:v>
                </c:pt>
                <c:pt idx="256">
                  <c:v>1.6833333333333371</c:v>
                </c:pt>
                <c:pt idx="257">
                  <c:v>1.6575000000000035</c:v>
                </c:pt>
                <c:pt idx="258">
                  <c:v>1.5700000000000074</c:v>
                </c:pt>
                <c:pt idx="259">
                  <c:v>1.5500000000000067</c:v>
                </c:pt>
                <c:pt idx="260">
                  <c:v>1.5483333333333367</c:v>
                </c:pt>
                <c:pt idx="261">
                  <c:v>1.5616666666666674</c:v>
                </c:pt>
                <c:pt idx="262">
                  <c:v>1.5500000000000018</c:v>
                </c:pt>
                <c:pt idx="263">
                  <c:v>1.6191666666666673</c:v>
                </c:pt>
                <c:pt idx="264">
                  <c:v>1.6091666666666669</c:v>
                </c:pt>
                <c:pt idx="265">
                  <c:v>1.625</c:v>
                </c:pt>
                <c:pt idx="266">
                  <c:v>1.5766666666666633</c:v>
                </c:pt>
                <c:pt idx="267">
                  <c:v>1.5866666666666636</c:v>
                </c:pt>
                <c:pt idx="268">
                  <c:v>1.5974999999999966</c:v>
                </c:pt>
                <c:pt idx="269">
                  <c:v>1.596666666666664</c:v>
                </c:pt>
                <c:pt idx="270">
                  <c:v>1.6183333333333252</c:v>
                </c:pt>
                <c:pt idx="271">
                  <c:v>1.6641666666666595</c:v>
                </c:pt>
                <c:pt idx="272">
                  <c:v>1.6991666666666607</c:v>
                </c:pt>
                <c:pt idx="273">
                  <c:v>1.7391666666666623</c:v>
                </c:pt>
                <c:pt idx="274">
                  <c:v>1.7424999999999973</c:v>
                </c:pt>
                <c:pt idx="275">
                  <c:v>1.7091666666666658</c:v>
                </c:pt>
                <c:pt idx="276">
                  <c:v>1.7174999999999965</c:v>
                </c:pt>
                <c:pt idx="277">
                  <c:v>1.7291666666666619</c:v>
                </c:pt>
                <c:pt idx="278">
                  <c:v>1.8149999999999931</c:v>
                </c:pt>
                <c:pt idx="279">
                  <c:v>1.8508333333333269</c:v>
                </c:pt>
                <c:pt idx="280">
                  <c:v>1.8766666666666605</c:v>
                </c:pt>
                <c:pt idx="281">
                  <c:v>1.9158333333333293</c:v>
                </c:pt>
                <c:pt idx="282">
                  <c:v>2.0124999999999935</c:v>
                </c:pt>
                <c:pt idx="283">
                  <c:v>2.0449999999999924</c:v>
                </c:pt>
                <c:pt idx="284">
                  <c:v>2.0641666666666603</c:v>
                </c:pt>
                <c:pt idx="285">
                  <c:v>2.0649999999999928</c:v>
                </c:pt>
                <c:pt idx="286">
                  <c:v>2.066666666666658</c:v>
                </c:pt>
                <c:pt idx="287">
                  <c:v>2.0716666666666583</c:v>
                </c:pt>
                <c:pt idx="288">
                  <c:v>2.1224999999999929</c:v>
                </c:pt>
                <c:pt idx="289">
                  <c:v>2.1249999999999907</c:v>
                </c:pt>
                <c:pt idx="290">
                  <c:v>2.1099999999999901</c:v>
                </c:pt>
                <c:pt idx="291">
                  <c:v>2.0974999999999873</c:v>
                </c:pt>
                <c:pt idx="292">
                  <c:v>2.0741666666666561</c:v>
                </c:pt>
                <c:pt idx="293">
                  <c:v>2.0083333333333209</c:v>
                </c:pt>
                <c:pt idx="294">
                  <c:v>1.8958333333333239</c:v>
                </c:pt>
                <c:pt idx="295">
                  <c:v>1.8399999999999892</c:v>
                </c:pt>
                <c:pt idx="296">
                  <c:v>1.8149999999999882</c:v>
                </c:pt>
                <c:pt idx="297">
                  <c:v>1.7908333333333246</c:v>
                </c:pt>
                <c:pt idx="298">
                  <c:v>1.7699999999999914</c:v>
                </c:pt>
                <c:pt idx="299">
                  <c:v>1.7541666666666582</c:v>
                </c:pt>
                <c:pt idx="300">
                  <c:v>1.7924999999999898</c:v>
                </c:pt>
                <c:pt idx="301">
                  <c:v>1.8058333333333252</c:v>
                </c:pt>
                <c:pt idx="302">
                  <c:v>1.8099999999999927</c:v>
                </c:pt>
                <c:pt idx="303">
                  <c:v>1.8058333333333298</c:v>
                </c:pt>
                <c:pt idx="304">
                  <c:v>1.846666666666664</c:v>
                </c:pt>
                <c:pt idx="305">
                  <c:v>1.8725000000000023</c:v>
                </c:pt>
                <c:pt idx="306">
                  <c:v>1.8991666666666684</c:v>
                </c:pt>
                <c:pt idx="307">
                  <c:v>1.894166666666673</c:v>
                </c:pt>
                <c:pt idx="308">
                  <c:v>1.9016666666666708</c:v>
                </c:pt>
                <c:pt idx="309">
                  <c:v>1.9108333333333387</c:v>
                </c:pt>
                <c:pt idx="310">
                  <c:v>1.9050000000000058</c:v>
                </c:pt>
                <c:pt idx="311">
                  <c:v>1.9475000000000051</c:v>
                </c:pt>
                <c:pt idx="312">
                  <c:v>1.9233333333333416</c:v>
                </c:pt>
                <c:pt idx="313">
                  <c:v>1.94583333333334</c:v>
                </c:pt>
                <c:pt idx="314">
                  <c:v>1.9575000000000102</c:v>
                </c:pt>
                <c:pt idx="315">
                  <c:v>1.9391666666666747</c:v>
                </c:pt>
                <c:pt idx="316">
                  <c:v>1.9383333333333372</c:v>
                </c:pt>
                <c:pt idx="317">
                  <c:v>2.0208333333333335</c:v>
                </c:pt>
                <c:pt idx="318">
                  <c:v>2.0733333333333377</c:v>
                </c:pt>
                <c:pt idx="319">
                  <c:v>2.1133333333333346</c:v>
                </c:pt>
                <c:pt idx="320">
                  <c:v>2.1341666666666725</c:v>
                </c:pt>
                <c:pt idx="321">
                  <c:v>2.1825000000000045</c:v>
                </c:pt>
                <c:pt idx="322">
                  <c:v>2.2675000000000076</c:v>
                </c:pt>
                <c:pt idx="323">
                  <c:v>2.3000000000000114</c:v>
                </c:pt>
                <c:pt idx="324">
                  <c:v>2.3516666666666786</c:v>
                </c:pt>
                <c:pt idx="325">
                  <c:v>2.413333333333346</c:v>
                </c:pt>
                <c:pt idx="326">
                  <c:v>2.4658333333333453</c:v>
                </c:pt>
                <c:pt idx="327">
                  <c:v>2.5400000000000111</c:v>
                </c:pt>
                <c:pt idx="328">
                  <c:v>2.6058333333333459</c:v>
                </c:pt>
                <c:pt idx="329">
                  <c:v>2.5750000000000122</c:v>
                </c:pt>
                <c:pt idx="330">
                  <c:v>2.5500000000000065</c:v>
                </c:pt>
                <c:pt idx="331">
                  <c:v>2.5766666666666773</c:v>
                </c:pt>
                <c:pt idx="332">
                  <c:v>2.5633333333333419</c:v>
                </c:pt>
                <c:pt idx="333">
                  <c:v>2.5375000000000036</c:v>
                </c:pt>
                <c:pt idx="334">
                  <c:v>2.5341666666666689</c:v>
                </c:pt>
                <c:pt idx="335">
                  <c:v>2.5083333333333306</c:v>
                </c:pt>
                <c:pt idx="336">
                  <c:v>2.4616666666666638</c:v>
                </c:pt>
                <c:pt idx="337">
                  <c:v>2.4375</c:v>
                </c:pt>
                <c:pt idx="338">
                  <c:v>2.4141666666666644</c:v>
                </c:pt>
                <c:pt idx="339">
                  <c:v>2.4150000000000014</c:v>
                </c:pt>
                <c:pt idx="340">
                  <c:v>2.4100000000000015</c:v>
                </c:pt>
                <c:pt idx="341">
                  <c:v>2.4808333333333366</c:v>
                </c:pt>
                <c:pt idx="342">
                  <c:v>2.5408333333333437</c:v>
                </c:pt>
                <c:pt idx="343">
                  <c:v>2.50833333333334</c:v>
                </c:pt>
                <c:pt idx="344">
                  <c:v>2.5116666666666752</c:v>
                </c:pt>
                <c:pt idx="345">
                  <c:v>2.4866666666666788</c:v>
                </c:pt>
                <c:pt idx="346">
                  <c:v>2.4400000000000119</c:v>
                </c:pt>
                <c:pt idx="347">
                  <c:v>2.427500000000014</c:v>
                </c:pt>
                <c:pt idx="348">
                  <c:v>2.4116666666666808</c:v>
                </c:pt>
                <c:pt idx="349">
                  <c:v>2.405833333333343</c:v>
                </c:pt>
                <c:pt idx="350">
                  <c:v>2.4100000000000108</c:v>
                </c:pt>
                <c:pt idx="351">
                  <c:v>2.4150000000000063</c:v>
                </c:pt>
                <c:pt idx="352">
                  <c:v>2.3608333333333413</c:v>
                </c:pt>
                <c:pt idx="353">
                  <c:v>2.3000000000000065</c:v>
                </c:pt>
                <c:pt idx="354">
                  <c:v>2.3108333333333348</c:v>
                </c:pt>
                <c:pt idx="355">
                  <c:v>2.3808333333333329</c:v>
                </c:pt>
                <c:pt idx="356">
                  <c:v>2.4633333333333289</c:v>
                </c:pt>
                <c:pt idx="357">
                  <c:v>2.5158333333333283</c:v>
                </c:pt>
                <c:pt idx="358">
                  <c:v>2.5174999999999934</c:v>
                </c:pt>
                <c:pt idx="359">
                  <c:v>2.5141666666666587</c:v>
                </c:pt>
                <c:pt idx="360">
                  <c:v>2.5024999999999928</c:v>
                </c:pt>
                <c:pt idx="361">
                  <c:v>2.4791666666666621</c:v>
                </c:pt>
                <c:pt idx="362">
                  <c:v>2.4633333333333289</c:v>
                </c:pt>
                <c:pt idx="363">
                  <c:v>2.4324999999999952</c:v>
                </c:pt>
                <c:pt idx="364">
                  <c:v>2.4474999999999909</c:v>
                </c:pt>
                <c:pt idx="365">
                  <c:v>2.4349999999999881</c:v>
                </c:pt>
                <c:pt idx="366">
                  <c:v>2.4233333333333227</c:v>
                </c:pt>
                <c:pt idx="367">
                  <c:v>2.4008333333333289</c:v>
                </c:pt>
                <c:pt idx="368">
                  <c:v>2.3283333333333283</c:v>
                </c:pt>
                <c:pt idx="369">
                  <c:v>2.3283333333333283</c:v>
                </c:pt>
                <c:pt idx="370">
                  <c:v>2.3016666666666623</c:v>
                </c:pt>
                <c:pt idx="371">
                  <c:v>2.2816666666666614</c:v>
                </c:pt>
                <c:pt idx="372">
                  <c:v>2.2583333333333258</c:v>
                </c:pt>
                <c:pt idx="373">
                  <c:v>2.227499999999992</c:v>
                </c:pt>
                <c:pt idx="374">
                  <c:v>2.164999999999992</c:v>
                </c:pt>
                <c:pt idx="375">
                  <c:v>2.1074999999999924</c:v>
                </c:pt>
                <c:pt idx="376">
                  <c:v>2.0708333333333306</c:v>
                </c:pt>
                <c:pt idx="377">
                  <c:v>2.0174999999999983</c:v>
                </c:pt>
                <c:pt idx="378">
                  <c:v>1.9674999999999965</c:v>
                </c:pt>
                <c:pt idx="379">
                  <c:v>1.8949999999999914</c:v>
                </c:pt>
                <c:pt idx="380">
                  <c:v>1.8816666666666606</c:v>
                </c:pt>
                <c:pt idx="381">
                  <c:v>1.8366666666666636</c:v>
                </c:pt>
                <c:pt idx="382">
                  <c:v>1.8291666666666657</c:v>
                </c:pt>
                <c:pt idx="383">
                  <c:v>1.8074999999999999</c:v>
                </c:pt>
                <c:pt idx="384">
                  <c:v>1.7991666666666646</c:v>
                </c:pt>
                <c:pt idx="385">
                  <c:v>1.7999999999999972</c:v>
                </c:pt>
                <c:pt idx="386">
                  <c:v>1.8258333333333308</c:v>
                </c:pt>
                <c:pt idx="387">
                  <c:v>1.875</c:v>
                </c:pt>
                <c:pt idx="388">
                  <c:v>1.9499999999999982</c:v>
                </c:pt>
                <c:pt idx="389">
                  <c:v>2.0166666666666657</c:v>
                </c:pt>
                <c:pt idx="390">
                  <c:v>2.042500000000004</c:v>
                </c:pt>
                <c:pt idx="391">
                  <c:v>2.0900000000000083</c:v>
                </c:pt>
                <c:pt idx="392">
                  <c:v>2.106666666666674</c:v>
                </c:pt>
                <c:pt idx="393">
                  <c:v>2.1225000000000023</c:v>
                </c:pt>
                <c:pt idx="394">
                  <c:v>2.1816666666666671</c:v>
                </c:pt>
                <c:pt idx="395">
                  <c:v>2.2275000000000014</c:v>
                </c:pt>
                <c:pt idx="396">
                  <c:v>2.276666666666666</c:v>
                </c:pt>
                <c:pt idx="397">
                  <c:v>2.3225000000000002</c:v>
                </c:pt>
                <c:pt idx="398">
                  <c:v>2.3666666666666649</c:v>
                </c:pt>
                <c:pt idx="399">
                  <c:v>2.4008333333333289</c:v>
                </c:pt>
                <c:pt idx="400">
                  <c:v>2.3708333333333278</c:v>
                </c:pt>
                <c:pt idx="401">
                  <c:v>2.3858333333333284</c:v>
                </c:pt>
                <c:pt idx="402">
                  <c:v>2.3691666666666578</c:v>
                </c:pt>
                <c:pt idx="403">
                  <c:v>2.3841666666666583</c:v>
                </c:pt>
                <c:pt idx="404">
                  <c:v>2.3816666666666606</c:v>
                </c:pt>
                <c:pt idx="405">
                  <c:v>2.4108333333333292</c:v>
                </c:pt>
                <c:pt idx="406">
                  <c:v>2.4508333333333305</c:v>
                </c:pt>
                <c:pt idx="407">
                  <c:v>2.4783333333333295</c:v>
                </c:pt>
                <c:pt idx="408">
                  <c:v>2.5350000000000015</c:v>
                </c:pt>
                <c:pt idx="409">
                  <c:v>2.5366666666666666</c:v>
                </c:pt>
                <c:pt idx="410">
                  <c:v>2.5600000000000023</c:v>
                </c:pt>
                <c:pt idx="411">
                  <c:v>2.5366666666666711</c:v>
                </c:pt>
                <c:pt idx="412">
                  <c:v>2.5508333333333391</c:v>
                </c:pt>
                <c:pt idx="413">
                  <c:v>2.57250000000001</c:v>
                </c:pt>
                <c:pt idx="414">
                  <c:v>2.6108333333333462</c:v>
                </c:pt>
                <c:pt idx="415">
                  <c:v>2.5700000000000074</c:v>
                </c:pt>
                <c:pt idx="416">
                  <c:v>2.57083333333334</c:v>
                </c:pt>
                <c:pt idx="417">
                  <c:v>2.5691666666666748</c:v>
                </c:pt>
                <c:pt idx="418">
                  <c:v>2.5666666666666771</c:v>
                </c:pt>
                <c:pt idx="419">
                  <c:v>2.5916666666666779</c:v>
                </c:pt>
                <c:pt idx="420">
                  <c:v>2.5800000000000125</c:v>
                </c:pt>
                <c:pt idx="421">
                  <c:v>2.6141666666666814</c:v>
                </c:pt>
                <c:pt idx="422">
                  <c:v>2.6041666666666807</c:v>
                </c:pt>
                <c:pt idx="423">
                  <c:v>2.6375000000000122</c:v>
                </c:pt>
                <c:pt idx="424">
                  <c:v>2.63500000000001</c:v>
                </c:pt>
                <c:pt idx="425">
                  <c:v>2.6033333333333388</c:v>
                </c:pt>
                <c:pt idx="426">
                  <c:v>2.5616666666666723</c:v>
                </c:pt>
                <c:pt idx="427">
                  <c:v>2.6058333333333414</c:v>
                </c:pt>
                <c:pt idx="428">
                  <c:v>2.6233333333333397</c:v>
                </c:pt>
                <c:pt idx="429">
                  <c:v>2.5741666666666752</c:v>
                </c:pt>
                <c:pt idx="430">
                  <c:v>2.5483333333333369</c:v>
                </c:pt>
                <c:pt idx="431">
                  <c:v>2.5466666666666717</c:v>
                </c:pt>
                <c:pt idx="432">
                  <c:v>2.5050000000000003</c:v>
                </c:pt>
                <c:pt idx="433">
                  <c:v>2.4958333333333322</c:v>
                </c:pt>
                <c:pt idx="434">
                  <c:v>2.5216666666666661</c:v>
                </c:pt>
                <c:pt idx="435">
                  <c:v>2.5633333333333326</c:v>
                </c:pt>
                <c:pt idx="436">
                  <c:v>2.6116666666666646</c:v>
                </c:pt>
                <c:pt idx="437">
                  <c:v>2.6391666666666631</c:v>
                </c:pt>
                <c:pt idx="438">
                  <c:v>2.6949999999999932</c:v>
                </c:pt>
                <c:pt idx="439">
                  <c:v>2.7008333333333261</c:v>
                </c:pt>
                <c:pt idx="440">
                  <c:v>2.7083333333333286</c:v>
                </c:pt>
                <c:pt idx="441">
                  <c:v>2.7591666666666583</c:v>
                </c:pt>
                <c:pt idx="442">
                  <c:v>2.7891666666666595</c:v>
                </c:pt>
                <c:pt idx="443">
                  <c:v>2.8099999999999929</c:v>
                </c:pt>
                <c:pt idx="444">
                  <c:v>2.8674999999999926</c:v>
                </c:pt>
                <c:pt idx="445">
                  <c:v>2.906666666666657</c:v>
                </c:pt>
                <c:pt idx="446">
                  <c:v>2.9083333333333221</c:v>
                </c:pt>
                <c:pt idx="447">
                  <c:v>2.8974999999999889</c:v>
                </c:pt>
                <c:pt idx="448">
                  <c:v>2.894999999999996</c:v>
                </c:pt>
                <c:pt idx="449">
                  <c:v>2.9158333333333339</c:v>
                </c:pt>
                <c:pt idx="450">
                  <c:v>2.9025000000000034</c:v>
                </c:pt>
                <c:pt idx="451">
                  <c:v>2.9191666666666691</c:v>
                </c:pt>
                <c:pt idx="452">
                  <c:v>2.8875000000000028</c:v>
                </c:pt>
                <c:pt idx="453">
                  <c:v>2.8558333333333366</c:v>
                </c:pt>
                <c:pt idx="454">
                  <c:v>2.8566666666666691</c:v>
                </c:pt>
                <c:pt idx="455">
                  <c:v>2.8400000000000034</c:v>
                </c:pt>
                <c:pt idx="456">
                  <c:v>2.7875000000000036</c:v>
                </c:pt>
                <c:pt idx="457">
                  <c:v>2.7391666666666716</c:v>
                </c:pt>
                <c:pt idx="458">
                  <c:v>2.7075000000000053</c:v>
                </c:pt>
                <c:pt idx="459">
                  <c:v>2.6425000000000076</c:v>
                </c:pt>
                <c:pt idx="460">
                  <c:v>2.5966666666666689</c:v>
                </c:pt>
                <c:pt idx="461">
                  <c:v>2.5016666666666652</c:v>
                </c:pt>
                <c:pt idx="462">
                  <c:v>2.4658333333333267</c:v>
                </c:pt>
                <c:pt idx="463">
                  <c:v>2.3841666666666632</c:v>
                </c:pt>
                <c:pt idx="464">
                  <c:v>2.3249999999999935</c:v>
                </c:pt>
                <c:pt idx="465">
                  <c:v>2.3224999999999958</c:v>
                </c:pt>
                <c:pt idx="466">
                  <c:v>2.2758333333333289</c:v>
                </c:pt>
                <c:pt idx="467">
                  <c:v>2.2441666666666626</c:v>
                </c:pt>
                <c:pt idx="468">
                  <c:v>2.3033333333333323</c:v>
                </c:pt>
                <c:pt idx="469">
                  <c:v>2.3333333333333286</c:v>
                </c:pt>
                <c:pt idx="470">
                  <c:v>2.3716666666666648</c:v>
                </c:pt>
                <c:pt idx="471">
                  <c:v>2.4116666666666617</c:v>
                </c:pt>
                <c:pt idx="472">
                  <c:v>2.3958333333333335</c:v>
                </c:pt>
                <c:pt idx="473">
                  <c:v>2.5141666666666631</c:v>
                </c:pt>
                <c:pt idx="474">
                  <c:v>2.5750000000000028</c:v>
                </c:pt>
                <c:pt idx="475">
                  <c:v>2.5999999999999992</c:v>
                </c:pt>
                <c:pt idx="476">
                  <c:v>2.6958333333333351</c:v>
                </c:pt>
                <c:pt idx="477">
                  <c:v>2.7316666666666642</c:v>
                </c:pt>
                <c:pt idx="478">
                  <c:v>2.7550000000000003</c:v>
                </c:pt>
                <c:pt idx="479">
                  <c:v>2.7616666666666654</c:v>
                </c:pt>
                <c:pt idx="480">
                  <c:v>2.7241666666666617</c:v>
                </c:pt>
                <c:pt idx="481">
                  <c:v>2.6849999999999974</c:v>
                </c:pt>
                <c:pt idx="482">
                  <c:v>2.6691666666666598</c:v>
                </c:pt>
                <c:pt idx="483">
                  <c:v>2.6941666666666655</c:v>
                </c:pt>
                <c:pt idx="484">
                  <c:v>2.7491666666666625</c:v>
                </c:pt>
                <c:pt idx="485">
                  <c:v>2.6808333333333345</c:v>
                </c:pt>
                <c:pt idx="486">
                  <c:v>2.5833333333333335</c:v>
                </c:pt>
                <c:pt idx="487">
                  <c:v>2.5524999999999998</c:v>
                </c:pt>
                <c:pt idx="488">
                  <c:v>2.4799999999999991</c:v>
                </c:pt>
                <c:pt idx="489">
                  <c:v>2.4491666666666654</c:v>
                </c:pt>
                <c:pt idx="490">
                  <c:v>2.4333333333333322</c:v>
                </c:pt>
                <c:pt idx="491">
                  <c:v>2.3766666666666652</c:v>
                </c:pt>
                <c:pt idx="492">
                  <c:v>2.4183333333333317</c:v>
                </c:pt>
                <c:pt idx="493">
                  <c:v>2.4124999999999992</c:v>
                </c:pt>
                <c:pt idx="494">
                  <c:v>2.4183333333333366</c:v>
                </c:pt>
                <c:pt idx="495">
                  <c:v>2.4341666666666697</c:v>
                </c:pt>
                <c:pt idx="496">
                  <c:v>2.4025000000000034</c:v>
                </c:pt>
                <c:pt idx="497">
                  <c:v>2.425000000000002</c:v>
                </c:pt>
                <c:pt idx="498">
                  <c:v>2.4666666666666637</c:v>
                </c:pt>
                <c:pt idx="499">
                  <c:v>2.5108333333333328</c:v>
                </c:pt>
                <c:pt idx="500">
                  <c:v>2.5508333333333346</c:v>
                </c:pt>
                <c:pt idx="501">
                  <c:v>2.5950000000000037</c:v>
                </c:pt>
                <c:pt idx="502">
                  <c:v>2.6366666666666654</c:v>
                </c:pt>
                <c:pt idx="503">
                  <c:v>2.7266666666666644</c:v>
                </c:pt>
                <c:pt idx="504">
                  <c:v>2.7333333333333343</c:v>
                </c:pt>
                <c:pt idx="505">
                  <c:v>2.7983333333333369</c:v>
                </c:pt>
                <c:pt idx="506">
                  <c:v>2.8358333333333356</c:v>
                </c:pt>
                <c:pt idx="507">
                  <c:v>2.8283333333333331</c:v>
                </c:pt>
                <c:pt idx="508">
                  <c:v>2.8666666666666649</c:v>
                </c:pt>
                <c:pt idx="509">
                  <c:v>2.8691666666666626</c:v>
                </c:pt>
                <c:pt idx="510">
                  <c:v>2.8766666666666652</c:v>
                </c:pt>
                <c:pt idx="511">
                  <c:v>2.951666666666668</c:v>
                </c:pt>
                <c:pt idx="512">
                  <c:v>2.9924999999999975</c:v>
                </c:pt>
                <c:pt idx="513">
                  <c:v>2.9541666666666608</c:v>
                </c:pt>
                <c:pt idx="514">
                  <c:v>2.8941666666666634</c:v>
                </c:pt>
                <c:pt idx="515">
                  <c:v>2.8441666666666614</c:v>
                </c:pt>
                <c:pt idx="516">
                  <c:v>2.7991666666666597</c:v>
                </c:pt>
                <c:pt idx="517">
                  <c:v>2.7508333333333277</c:v>
                </c:pt>
                <c:pt idx="518">
                  <c:v>2.7174999999999918</c:v>
                </c:pt>
                <c:pt idx="519">
                  <c:v>2.7249999999999894</c:v>
                </c:pt>
                <c:pt idx="520">
                  <c:v>2.7066666666666586</c:v>
                </c:pt>
                <c:pt idx="521">
                  <c:v>2.7458333333333278</c:v>
                </c:pt>
                <c:pt idx="522">
                  <c:v>2.7433333333333301</c:v>
                </c:pt>
                <c:pt idx="523">
                  <c:v>2.719999999999994</c:v>
                </c:pt>
                <c:pt idx="524">
                  <c:v>2.6808333333333301</c:v>
                </c:pt>
                <c:pt idx="525">
                  <c:v>2.723333333333334</c:v>
                </c:pt>
                <c:pt idx="526">
                  <c:v>2.800000000000002</c:v>
                </c:pt>
                <c:pt idx="527">
                  <c:v>2.8708333333333371</c:v>
                </c:pt>
                <c:pt idx="528">
                  <c:v>2.8858333333333328</c:v>
                </c:pt>
                <c:pt idx="529">
                  <c:v>2.9041666666666592</c:v>
                </c:pt>
                <c:pt idx="530">
                  <c:v>2.9324999999999952</c:v>
                </c:pt>
                <c:pt idx="531">
                  <c:v>2.9299999999999975</c:v>
                </c:pt>
                <c:pt idx="532">
                  <c:v>2.9766666666666595</c:v>
                </c:pt>
                <c:pt idx="533">
                  <c:v>2.9833333333333294</c:v>
                </c:pt>
                <c:pt idx="534">
                  <c:v>3.0224999999999937</c:v>
                </c:pt>
                <c:pt idx="535">
                  <c:v>3.0516666666666623</c:v>
                </c:pt>
                <c:pt idx="536">
                  <c:v>3.1208333333333278</c:v>
                </c:pt>
                <c:pt idx="537">
                  <c:v>3.1249999999999951</c:v>
                </c:pt>
                <c:pt idx="538">
                  <c:v>3.0899999999999941</c:v>
                </c:pt>
                <c:pt idx="539">
                  <c:v>3.0833333333333286</c:v>
                </c:pt>
                <c:pt idx="540">
                  <c:v>3.1566666666666663</c:v>
                </c:pt>
                <c:pt idx="541">
                  <c:v>3.2375000000000065</c:v>
                </c:pt>
                <c:pt idx="542">
                  <c:v>3.25166666666667</c:v>
                </c:pt>
                <c:pt idx="543">
                  <c:v>3.2525000000000026</c:v>
                </c:pt>
                <c:pt idx="544">
                  <c:v>3.2366666666666695</c:v>
                </c:pt>
                <c:pt idx="545">
                  <c:v>3.2349999999999994</c:v>
                </c:pt>
                <c:pt idx="546">
                  <c:v>3.2425000000000019</c:v>
                </c:pt>
                <c:pt idx="547">
                  <c:v>3.2383333333333297</c:v>
                </c:pt>
                <c:pt idx="548">
                  <c:v>3.2016666666666631</c:v>
                </c:pt>
                <c:pt idx="549">
                  <c:v>3.1924999999999906</c:v>
                </c:pt>
                <c:pt idx="550">
                  <c:v>3.2183333333333288</c:v>
                </c:pt>
                <c:pt idx="551">
                  <c:v>3.1691666666666598</c:v>
                </c:pt>
                <c:pt idx="552">
                  <c:v>3.1533333333333267</c:v>
                </c:pt>
                <c:pt idx="553">
                  <c:v>3.1074999999999924</c:v>
                </c:pt>
                <c:pt idx="554">
                  <c:v>3.1033333333333295</c:v>
                </c:pt>
                <c:pt idx="555">
                  <c:v>3.0874999999999964</c:v>
                </c:pt>
                <c:pt idx="556">
                  <c:v>3.0816666666666634</c:v>
                </c:pt>
                <c:pt idx="557">
                  <c:v>3.0733333333333328</c:v>
                </c:pt>
                <c:pt idx="558">
                  <c:v>2.99833333333333</c:v>
                </c:pt>
                <c:pt idx="559">
                  <c:v>2.8491666666666711</c:v>
                </c:pt>
                <c:pt idx="560">
                  <c:v>2.8658333333333417</c:v>
                </c:pt>
                <c:pt idx="561">
                  <c:v>2.9000000000000106</c:v>
                </c:pt>
                <c:pt idx="562">
                  <c:v>2.897500000000008</c:v>
                </c:pt>
                <c:pt idx="563">
                  <c:v>2.9366666666666768</c:v>
                </c:pt>
                <c:pt idx="564">
                  <c:v>2.9700000000000131</c:v>
                </c:pt>
                <c:pt idx="565">
                  <c:v>2.9916666666666742</c:v>
                </c:pt>
                <c:pt idx="566">
                  <c:v>2.9741666666666711</c:v>
                </c:pt>
                <c:pt idx="567">
                  <c:v>2.953333333333338</c:v>
                </c:pt>
                <c:pt idx="568">
                  <c:v>2.9525000000000055</c:v>
                </c:pt>
                <c:pt idx="569">
                  <c:v>2.9274999999999998</c:v>
                </c:pt>
                <c:pt idx="570">
                  <c:v>3.0316666666666663</c:v>
                </c:pt>
                <c:pt idx="571">
                  <c:v>3.1533333333333311</c:v>
                </c:pt>
                <c:pt idx="572">
                  <c:v>3.1608333333333292</c:v>
                </c:pt>
                <c:pt idx="573">
                  <c:v>3.1566666666666614</c:v>
                </c:pt>
                <c:pt idx="574">
                  <c:v>3.17916666666666</c:v>
                </c:pt>
                <c:pt idx="575">
                  <c:v>3.2216666666666591</c:v>
                </c:pt>
                <c:pt idx="576">
                  <c:v>3.2316666666666549</c:v>
                </c:pt>
                <c:pt idx="577">
                  <c:v>3.219999999999994</c:v>
                </c:pt>
                <c:pt idx="578">
                  <c:v>3.2583333333333306</c:v>
                </c:pt>
                <c:pt idx="579">
                  <c:v>3.3299999999999983</c:v>
                </c:pt>
                <c:pt idx="580">
                  <c:v>3.3591666666666669</c:v>
                </c:pt>
                <c:pt idx="581">
                  <c:v>3.4858333333333369</c:v>
                </c:pt>
                <c:pt idx="582">
                  <c:v>3.5666666666666722</c:v>
                </c:pt>
                <c:pt idx="583">
                  <c:v>3.6725000000000043</c:v>
                </c:pt>
                <c:pt idx="584">
                  <c:v>3.7924999999999991</c:v>
                </c:pt>
                <c:pt idx="585">
                  <c:v>3.862500000000002</c:v>
                </c:pt>
                <c:pt idx="586">
                  <c:v>3.8808333333333374</c:v>
                </c:pt>
                <c:pt idx="587">
                  <c:v>3.8941666666666683</c:v>
                </c:pt>
                <c:pt idx="588">
                  <c:v>3.8700000000000045</c:v>
                </c:pt>
                <c:pt idx="589">
                  <c:v>3.9150000000000014</c:v>
                </c:pt>
                <c:pt idx="590">
                  <c:v>3.9525000000000006</c:v>
                </c:pt>
                <c:pt idx="591">
                  <c:v>3.9508333333333305</c:v>
                </c:pt>
                <c:pt idx="592">
                  <c:v>3.9958333333333278</c:v>
                </c:pt>
                <c:pt idx="593">
                  <c:v>3.9208333333333294</c:v>
                </c:pt>
                <c:pt idx="594">
                  <c:v>3.8574999999999924</c:v>
                </c:pt>
                <c:pt idx="595">
                  <c:v>3.7624999999999886</c:v>
                </c:pt>
                <c:pt idx="596">
                  <c:v>3.6816666666666578</c:v>
                </c:pt>
                <c:pt idx="597">
                  <c:v>3.6416666666666564</c:v>
                </c:pt>
                <c:pt idx="598">
                  <c:v>3.6991666666666561</c:v>
                </c:pt>
                <c:pt idx="599">
                  <c:v>3.7108333333333263</c:v>
                </c:pt>
                <c:pt idx="600">
                  <c:v>3.7774999999999941</c:v>
                </c:pt>
                <c:pt idx="601">
                  <c:v>3.7849999999999966</c:v>
                </c:pt>
                <c:pt idx="602">
                  <c:v>3.7766666666666615</c:v>
                </c:pt>
                <c:pt idx="603">
                  <c:v>3.8291666666666608</c:v>
                </c:pt>
                <c:pt idx="604">
                  <c:v>3.830833333333326</c:v>
                </c:pt>
                <c:pt idx="605">
                  <c:v>3.8549999999999947</c:v>
                </c:pt>
                <c:pt idx="606">
                  <c:v>3.8499999999999992</c:v>
                </c:pt>
                <c:pt idx="607">
                  <c:v>3.9475000000000051</c:v>
                </c:pt>
                <c:pt idx="608">
                  <c:v>3.9833333333333392</c:v>
                </c:pt>
                <c:pt idx="609">
                  <c:v>4.000833333333337</c:v>
                </c:pt>
                <c:pt idx="610">
                  <c:v>3.9666666666666686</c:v>
                </c:pt>
                <c:pt idx="611">
                  <c:v>3.9541666666666657</c:v>
                </c:pt>
                <c:pt idx="612">
                  <c:v>3.9333333333333278</c:v>
                </c:pt>
                <c:pt idx="613">
                  <c:v>3.9174999999999947</c:v>
                </c:pt>
                <c:pt idx="614">
                  <c:v>3.9524999999999957</c:v>
                </c:pt>
                <c:pt idx="615">
                  <c:v>3.9324999999999997</c:v>
                </c:pt>
                <c:pt idx="616">
                  <c:v>3.9500000000000028</c:v>
                </c:pt>
                <c:pt idx="617">
                  <c:v>3.9983333333333348</c:v>
                </c:pt>
                <c:pt idx="618">
                  <c:v>4.0233333333333361</c:v>
                </c:pt>
                <c:pt idx="619">
                  <c:v>3.9375</c:v>
                </c:pt>
                <c:pt idx="620">
                  <c:v>3.9291666666666649</c:v>
                </c:pt>
                <c:pt idx="621">
                  <c:v>3.8924999999999983</c:v>
                </c:pt>
                <c:pt idx="622">
                  <c:v>3.8599999999999994</c:v>
                </c:pt>
                <c:pt idx="623">
                  <c:v>3.8458333333333363</c:v>
                </c:pt>
                <c:pt idx="624">
                  <c:v>3.7850000000000015</c:v>
                </c:pt>
                <c:pt idx="625">
                  <c:v>3.7800000000000011</c:v>
                </c:pt>
                <c:pt idx="626">
                  <c:v>3.7250000000000036</c:v>
                </c:pt>
                <c:pt idx="627">
                  <c:v>3.6983333333333377</c:v>
                </c:pt>
                <c:pt idx="628">
                  <c:v>3.6433333333333402</c:v>
                </c:pt>
                <c:pt idx="629">
                  <c:v>3.5183333333333402</c:v>
                </c:pt>
                <c:pt idx="630">
                  <c:v>3.480000000000004</c:v>
                </c:pt>
                <c:pt idx="631">
                  <c:v>3.5225000000000031</c:v>
                </c:pt>
                <c:pt idx="632">
                  <c:v>3.5058333333333374</c:v>
                </c:pt>
                <c:pt idx="633">
                  <c:v>3.5550000000000068</c:v>
                </c:pt>
                <c:pt idx="634">
                  <c:v>3.5483333333333369</c:v>
                </c:pt>
                <c:pt idx="635">
                  <c:v>3.5550000000000068</c:v>
                </c:pt>
                <c:pt idx="636">
                  <c:v>3.5675000000000145</c:v>
                </c:pt>
                <c:pt idx="637">
                  <c:v>3.5616666666666816</c:v>
                </c:pt>
                <c:pt idx="638">
                  <c:v>3.5666666666666771</c:v>
                </c:pt>
                <c:pt idx="639">
                  <c:v>3.5716666666666725</c:v>
                </c:pt>
                <c:pt idx="640">
                  <c:v>3.5658333333333396</c:v>
                </c:pt>
                <c:pt idx="641">
                  <c:v>3.5875000000000057</c:v>
                </c:pt>
                <c:pt idx="642">
                  <c:v>3.6000000000000085</c:v>
                </c:pt>
                <c:pt idx="643">
                  <c:v>3.5966666666666733</c:v>
                </c:pt>
                <c:pt idx="644">
                  <c:v>3.5766666666666773</c:v>
                </c:pt>
                <c:pt idx="645">
                  <c:v>3.4833333333333436</c:v>
                </c:pt>
                <c:pt idx="646">
                  <c:v>3.4533333333333474</c:v>
                </c:pt>
                <c:pt idx="647">
                  <c:v>3.3966666666666754</c:v>
                </c:pt>
                <c:pt idx="648">
                  <c:v>3.3516666666666688</c:v>
                </c:pt>
                <c:pt idx="649">
                  <c:v>3.360833333333332</c:v>
                </c:pt>
                <c:pt idx="650">
                  <c:v>3.3850000000000002</c:v>
                </c:pt>
                <c:pt idx="651">
                  <c:v>3.4233333333333369</c:v>
                </c:pt>
                <c:pt idx="652">
                  <c:v>3.4383333333333375</c:v>
                </c:pt>
                <c:pt idx="653">
                  <c:v>3.5225000000000031</c:v>
                </c:pt>
                <c:pt idx="654">
                  <c:v>3.5075000000000025</c:v>
                </c:pt>
                <c:pt idx="655">
                  <c:v>3.6033333333333388</c:v>
                </c:pt>
                <c:pt idx="656">
                  <c:v>3.6233333333333348</c:v>
                </c:pt>
                <c:pt idx="657">
                  <c:v>3.6700000000000017</c:v>
                </c:pt>
                <c:pt idx="658">
                  <c:v>3.6591666666666689</c:v>
                </c:pt>
                <c:pt idx="659">
                  <c:v>3.6425000000000032</c:v>
                </c:pt>
                <c:pt idx="660">
                  <c:v>3.6625000000000085</c:v>
                </c:pt>
                <c:pt idx="661">
                  <c:v>3.6466666666666754</c:v>
                </c:pt>
                <c:pt idx="662">
                  <c:v>3.6825000000000094</c:v>
                </c:pt>
                <c:pt idx="663">
                  <c:v>3.6691666666666785</c:v>
                </c:pt>
                <c:pt idx="664">
                  <c:v>3.7191666666666756</c:v>
                </c:pt>
                <c:pt idx="665">
                  <c:v>3.6966666666666725</c:v>
                </c:pt>
                <c:pt idx="666">
                  <c:v>3.7150000000000034</c:v>
                </c:pt>
                <c:pt idx="667">
                  <c:v>3.6558333333333386</c:v>
                </c:pt>
                <c:pt idx="668">
                  <c:v>3.7150000000000034</c:v>
                </c:pt>
                <c:pt idx="669">
                  <c:v>3.7933333333333366</c:v>
                </c:pt>
                <c:pt idx="670">
                  <c:v>3.8933333333333358</c:v>
                </c:pt>
                <c:pt idx="671">
                  <c:v>4.0075000000000029</c:v>
                </c:pt>
                <c:pt idx="672">
                  <c:v>4.0541666666666645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3-6546-BD18-68AB4A93DDC1}"/>
            </c:ext>
          </c:extLst>
        </c:ser>
        <c:ser>
          <c:idx val="1"/>
          <c:order val="1"/>
          <c:tx>
            <c:v>FF IG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'IG balance'!$C$61:$C$739</c:f>
              <c:numCache>
                <c:formatCode>General</c:formatCode>
                <c:ptCount val="679"/>
                <c:pt idx="0">
                  <c:v>1961.2877000000001</c:v>
                </c:pt>
                <c:pt idx="1">
                  <c:v>1961.3698999999999</c:v>
                </c:pt>
                <c:pt idx="2">
                  <c:v>1961.4548</c:v>
                </c:pt>
                <c:pt idx="3">
                  <c:v>1961.537</c:v>
                </c:pt>
                <c:pt idx="4">
                  <c:v>1961.6219000000001</c:v>
                </c:pt>
                <c:pt idx="5">
                  <c:v>1961.7067999999999</c:v>
                </c:pt>
                <c:pt idx="6">
                  <c:v>1961.789</c:v>
                </c:pt>
                <c:pt idx="7">
                  <c:v>1961.874</c:v>
                </c:pt>
                <c:pt idx="8">
                  <c:v>1961.9562000000001</c:v>
                </c:pt>
                <c:pt idx="9">
                  <c:v>1962.0410999999999</c:v>
                </c:pt>
                <c:pt idx="10">
                  <c:v>1962.126</c:v>
                </c:pt>
                <c:pt idx="11">
                  <c:v>1962.2027</c:v>
                </c:pt>
                <c:pt idx="12">
                  <c:v>1962.2877000000001</c:v>
                </c:pt>
                <c:pt idx="13">
                  <c:v>1962.3698999999999</c:v>
                </c:pt>
                <c:pt idx="14">
                  <c:v>1962.4548</c:v>
                </c:pt>
                <c:pt idx="15">
                  <c:v>1962.537</c:v>
                </c:pt>
                <c:pt idx="16">
                  <c:v>1962.6219000000001</c:v>
                </c:pt>
                <c:pt idx="17">
                  <c:v>1962.7067999999999</c:v>
                </c:pt>
                <c:pt idx="18">
                  <c:v>1962.789</c:v>
                </c:pt>
                <c:pt idx="19">
                  <c:v>1962.874</c:v>
                </c:pt>
                <c:pt idx="20">
                  <c:v>1962.9562000000001</c:v>
                </c:pt>
                <c:pt idx="21">
                  <c:v>1963.0410999999999</c:v>
                </c:pt>
                <c:pt idx="22">
                  <c:v>1963.126</c:v>
                </c:pt>
                <c:pt idx="23">
                  <c:v>1963.2027</c:v>
                </c:pt>
                <c:pt idx="24">
                  <c:v>1963.2877000000001</c:v>
                </c:pt>
                <c:pt idx="25">
                  <c:v>1963.3698999999999</c:v>
                </c:pt>
                <c:pt idx="26">
                  <c:v>1963.4548</c:v>
                </c:pt>
                <c:pt idx="27">
                  <c:v>1963.537</c:v>
                </c:pt>
                <c:pt idx="28">
                  <c:v>1963.6219000000001</c:v>
                </c:pt>
                <c:pt idx="29">
                  <c:v>1963.7067999999999</c:v>
                </c:pt>
                <c:pt idx="30">
                  <c:v>1963.789</c:v>
                </c:pt>
                <c:pt idx="31">
                  <c:v>1963.874</c:v>
                </c:pt>
                <c:pt idx="32">
                  <c:v>1963.9562000000001</c:v>
                </c:pt>
                <c:pt idx="33">
                  <c:v>1964.0409999999999</c:v>
                </c:pt>
                <c:pt idx="34">
                  <c:v>1964.1257000000001</c:v>
                </c:pt>
                <c:pt idx="35">
                  <c:v>1964.2049</c:v>
                </c:pt>
                <c:pt idx="36">
                  <c:v>1964.2896000000001</c:v>
                </c:pt>
                <c:pt idx="37">
                  <c:v>1964.3715999999999</c:v>
                </c:pt>
                <c:pt idx="38">
                  <c:v>1964.4563000000001</c:v>
                </c:pt>
                <c:pt idx="39">
                  <c:v>1964.5382999999999</c:v>
                </c:pt>
                <c:pt idx="40">
                  <c:v>1964.623</c:v>
                </c:pt>
                <c:pt idx="41">
                  <c:v>1964.7076999999999</c:v>
                </c:pt>
                <c:pt idx="42">
                  <c:v>1964.7896000000001</c:v>
                </c:pt>
                <c:pt idx="43">
                  <c:v>1964.8742999999999</c:v>
                </c:pt>
                <c:pt idx="44">
                  <c:v>1964.9563000000001</c:v>
                </c:pt>
                <c:pt idx="45">
                  <c:v>1965.0410999999999</c:v>
                </c:pt>
                <c:pt idx="46">
                  <c:v>1965.126</c:v>
                </c:pt>
                <c:pt idx="47">
                  <c:v>1965.2027</c:v>
                </c:pt>
                <c:pt idx="48">
                  <c:v>1965.2877000000001</c:v>
                </c:pt>
                <c:pt idx="49">
                  <c:v>1965.3698999999999</c:v>
                </c:pt>
                <c:pt idx="50">
                  <c:v>1965.4548</c:v>
                </c:pt>
                <c:pt idx="51">
                  <c:v>1965.537</c:v>
                </c:pt>
                <c:pt idx="52">
                  <c:v>1965.6219000000001</c:v>
                </c:pt>
                <c:pt idx="53">
                  <c:v>1965.7067999999999</c:v>
                </c:pt>
                <c:pt idx="54">
                  <c:v>1965.789</c:v>
                </c:pt>
                <c:pt idx="55">
                  <c:v>1965.874</c:v>
                </c:pt>
                <c:pt idx="56">
                  <c:v>1965.9562000000001</c:v>
                </c:pt>
                <c:pt idx="57">
                  <c:v>1966.0410999999999</c:v>
                </c:pt>
                <c:pt idx="58">
                  <c:v>1966.126</c:v>
                </c:pt>
                <c:pt idx="59">
                  <c:v>1966.2027</c:v>
                </c:pt>
                <c:pt idx="60">
                  <c:v>1966.2877000000001</c:v>
                </c:pt>
                <c:pt idx="61">
                  <c:v>1966.3698999999999</c:v>
                </c:pt>
                <c:pt idx="62">
                  <c:v>1966.4548</c:v>
                </c:pt>
                <c:pt idx="63">
                  <c:v>1966.537</c:v>
                </c:pt>
                <c:pt idx="64">
                  <c:v>1966.6219000000001</c:v>
                </c:pt>
                <c:pt idx="65">
                  <c:v>1966.7067999999999</c:v>
                </c:pt>
                <c:pt idx="66">
                  <c:v>1966.789</c:v>
                </c:pt>
                <c:pt idx="67">
                  <c:v>1966.874</c:v>
                </c:pt>
                <c:pt idx="68">
                  <c:v>1966.9562000000001</c:v>
                </c:pt>
                <c:pt idx="69">
                  <c:v>1967.0410999999999</c:v>
                </c:pt>
                <c:pt idx="70">
                  <c:v>1967.126</c:v>
                </c:pt>
                <c:pt idx="71">
                  <c:v>1967.2027</c:v>
                </c:pt>
                <c:pt idx="72">
                  <c:v>1967.2877000000001</c:v>
                </c:pt>
                <c:pt idx="73">
                  <c:v>1967.3698999999999</c:v>
                </c:pt>
                <c:pt idx="74">
                  <c:v>1967.4548</c:v>
                </c:pt>
                <c:pt idx="75">
                  <c:v>1967.537</c:v>
                </c:pt>
                <c:pt idx="76">
                  <c:v>1967.6219000000001</c:v>
                </c:pt>
                <c:pt idx="77">
                  <c:v>1967.7067999999999</c:v>
                </c:pt>
                <c:pt idx="78">
                  <c:v>1967.789</c:v>
                </c:pt>
                <c:pt idx="79">
                  <c:v>1967.874</c:v>
                </c:pt>
                <c:pt idx="80">
                  <c:v>1967.9562000000001</c:v>
                </c:pt>
                <c:pt idx="81">
                  <c:v>1968.0409999999999</c:v>
                </c:pt>
                <c:pt idx="82">
                  <c:v>1968.1257000000001</c:v>
                </c:pt>
                <c:pt idx="83">
                  <c:v>1968.2049</c:v>
                </c:pt>
                <c:pt idx="84">
                  <c:v>1968.2896000000001</c:v>
                </c:pt>
                <c:pt idx="85">
                  <c:v>1968.3715999999999</c:v>
                </c:pt>
                <c:pt idx="86">
                  <c:v>1968.4563000000001</c:v>
                </c:pt>
                <c:pt idx="87">
                  <c:v>1968.5382999999999</c:v>
                </c:pt>
                <c:pt idx="88">
                  <c:v>1968.623</c:v>
                </c:pt>
                <c:pt idx="89">
                  <c:v>1968.7076999999999</c:v>
                </c:pt>
                <c:pt idx="90">
                  <c:v>1968.7896000000001</c:v>
                </c:pt>
                <c:pt idx="91">
                  <c:v>1968.8742999999999</c:v>
                </c:pt>
                <c:pt idx="92">
                  <c:v>1968.9563000000001</c:v>
                </c:pt>
                <c:pt idx="93">
                  <c:v>1969.0410999999999</c:v>
                </c:pt>
                <c:pt idx="94">
                  <c:v>1969.126</c:v>
                </c:pt>
                <c:pt idx="95">
                  <c:v>1969.2027</c:v>
                </c:pt>
                <c:pt idx="96">
                  <c:v>1969.2877000000001</c:v>
                </c:pt>
                <c:pt idx="97">
                  <c:v>1969.3698999999999</c:v>
                </c:pt>
                <c:pt idx="98">
                  <c:v>1969.4548</c:v>
                </c:pt>
                <c:pt idx="99">
                  <c:v>1969.537</c:v>
                </c:pt>
                <c:pt idx="100">
                  <c:v>1969.6219000000001</c:v>
                </c:pt>
                <c:pt idx="101">
                  <c:v>1969.7067999999999</c:v>
                </c:pt>
                <c:pt idx="102">
                  <c:v>1969.789</c:v>
                </c:pt>
                <c:pt idx="103">
                  <c:v>1969.874</c:v>
                </c:pt>
                <c:pt idx="104">
                  <c:v>1969.9562000000001</c:v>
                </c:pt>
                <c:pt idx="105">
                  <c:v>1970.0410999999999</c:v>
                </c:pt>
                <c:pt idx="106">
                  <c:v>1970.126</c:v>
                </c:pt>
                <c:pt idx="107">
                  <c:v>1970.2027</c:v>
                </c:pt>
                <c:pt idx="108">
                  <c:v>1970.2877000000001</c:v>
                </c:pt>
                <c:pt idx="109">
                  <c:v>1970.3698999999999</c:v>
                </c:pt>
                <c:pt idx="110">
                  <c:v>1970.4548</c:v>
                </c:pt>
                <c:pt idx="111">
                  <c:v>1970.537</c:v>
                </c:pt>
                <c:pt idx="112">
                  <c:v>1970.6219000000001</c:v>
                </c:pt>
                <c:pt idx="113">
                  <c:v>1970.7067999999999</c:v>
                </c:pt>
                <c:pt idx="114">
                  <c:v>1970.789</c:v>
                </c:pt>
                <c:pt idx="115">
                  <c:v>1970.874</c:v>
                </c:pt>
                <c:pt idx="116">
                  <c:v>1970.9562000000001</c:v>
                </c:pt>
                <c:pt idx="117">
                  <c:v>1971.0410999999999</c:v>
                </c:pt>
                <c:pt idx="118">
                  <c:v>1971.126</c:v>
                </c:pt>
                <c:pt idx="119">
                  <c:v>1971.2027</c:v>
                </c:pt>
                <c:pt idx="120">
                  <c:v>1971.2877000000001</c:v>
                </c:pt>
                <c:pt idx="121">
                  <c:v>1971.3698999999999</c:v>
                </c:pt>
                <c:pt idx="122">
                  <c:v>1971.4548</c:v>
                </c:pt>
                <c:pt idx="123">
                  <c:v>1971.537</c:v>
                </c:pt>
                <c:pt idx="124">
                  <c:v>1971.6219000000001</c:v>
                </c:pt>
                <c:pt idx="125">
                  <c:v>1971.7067999999999</c:v>
                </c:pt>
                <c:pt idx="126">
                  <c:v>1971.789</c:v>
                </c:pt>
                <c:pt idx="127">
                  <c:v>1971.874</c:v>
                </c:pt>
                <c:pt idx="128">
                  <c:v>1971.9562000000001</c:v>
                </c:pt>
                <c:pt idx="129">
                  <c:v>1972.0409999999999</c:v>
                </c:pt>
                <c:pt idx="130">
                  <c:v>1972.1257000000001</c:v>
                </c:pt>
                <c:pt idx="131">
                  <c:v>1972.2049</c:v>
                </c:pt>
                <c:pt idx="132">
                  <c:v>1972.2896000000001</c:v>
                </c:pt>
                <c:pt idx="133">
                  <c:v>1972.3715999999999</c:v>
                </c:pt>
                <c:pt idx="134">
                  <c:v>1972.4563000000001</c:v>
                </c:pt>
                <c:pt idx="135">
                  <c:v>1972.5382999999999</c:v>
                </c:pt>
                <c:pt idx="136">
                  <c:v>1972.623</c:v>
                </c:pt>
                <c:pt idx="137">
                  <c:v>1972.7076999999999</c:v>
                </c:pt>
                <c:pt idx="138">
                  <c:v>1972.7896000000001</c:v>
                </c:pt>
                <c:pt idx="139">
                  <c:v>1972.8742999999999</c:v>
                </c:pt>
                <c:pt idx="140">
                  <c:v>1972.9563000000001</c:v>
                </c:pt>
                <c:pt idx="141">
                  <c:v>1973.0410999999999</c:v>
                </c:pt>
                <c:pt idx="142">
                  <c:v>1973.126</c:v>
                </c:pt>
                <c:pt idx="143">
                  <c:v>1973.2027</c:v>
                </c:pt>
                <c:pt idx="144">
                  <c:v>1973.2877000000001</c:v>
                </c:pt>
                <c:pt idx="145">
                  <c:v>1973.3698999999999</c:v>
                </c:pt>
                <c:pt idx="146">
                  <c:v>1973.4548</c:v>
                </c:pt>
                <c:pt idx="147">
                  <c:v>1973.537</c:v>
                </c:pt>
                <c:pt idx="148">
                  <c:v>1973.6219000000001</c:v>
                </c:pt>
                <c:pt idx="149">
                  <c:v>1973.7067999999999</c:v>
                </c:pt>
                <c:pt idx="150">
                  <c:v>1973.789</c:v>
                </c:pt>
                <c:pt idx="151">
                  <c:v>1973.874</c:v>
                </c:pt>
                <c:pt idx="152">
                  <c:v>1973.9562000000001</c:v>
                </c:pt>
                <c:pt idx="153">
                  <c:v>1974.0410999999999</c:v>
                </c:pt>
                <c:pt idx="154">
                  <c:v>1974.126</c:v>
                </c:pt>
                <c:pt idx="155">
                  <c:v>1974.2027</c:v>
                </c:pt>
                <c:pt idx="156">
                  <c:v>1974.2877000000001</c:v>
                </c:pt>
                <c:pt idx="157">
                  <c:v>1974.3698999999999</c:v>
                </c:pt>
                <c:pt idx="158">
                  <c:v>1974.4548</c:v>
                </c:pt>
                <c:pt idx="159">
                  <c:v>1974.537</c:v>
                </c:pt>
                <c:pt idx="160">
                  <c:v>1974.6219000000001</c:v>
                </c:pt>
                <c:pt idx="161">
                  <c:v>1974.7067999999999</c:v>
                </c:pt>
                <c:pt idx="162">
                  <c:v>1974.789</c:v>
                </c:pt>
                <c:pt idx="163">
                  <c:v>1974.874</c:v>
                </c:pt>
                <c:pt idx="164">
                  <c:v>1974.9562000000001</c:v>
                </c:pt>
                <c:pt idx="165">
                  <c:v>1975.0410999999999</c:v>
                </c:pt>
                <c:pt idx="166">
                  <c:v>1975.126</c:v>
                </c:pt>
                <c:pt idx="167">
                  <c:v>1975.2027</c:v>
                </c:pt>
                <c:pt idx="168">
                  <c:v>1975.2877000000001</c:v>
                </c:pt>
                <c:pt idx="169">
                  <c:v>1975.3698999999999</c:v>
                </c:pt>
                <c:pt idx="170">
                  <c:v>1975.4548</c:v>
                </c:pt>
                <c:pt idx="171">
                  <c:v>1975.537</c:v>
                </c:pt>
                <c:pt idx="172">
                  <c:v>1975.6219000000001</c:v>
                </c:pt>
                <c:pt idx="173">
                  <c:v>1975.7067999999999</c:v>
                </c:pt>
                <c:pt idx="174">
                  <c:v>1975.789</c:v>
                </c:pt>
                <c:pt idx="175">
                  <c:v>1975.874</c:v>
                </c:pt>
                <c:pt idx="176">
                  <c:v>1975.9562000000001</c:v>
                </c:pt>
                <c:pt idx="177">
                  <c:v>1976.0409999999999</c:v>
                </c:pt>
                <c:pt idx="178">
                  <c:v>1976.1257000000001</c:v>
                </c:pt>
                <c:pt idx="179">
                  <c:v>1976.2049</c:v>
                </c:pt>
                <c:pt idx="180">
                  <c:v>1976.2896000000001</c:v>
                </c:pt>
                <c:pt idx="181">
                  <c:v>1976.3715999999999</c:v>
                </c:pt>
                <c:pt idx="182">
                  <c:v>1976.4563000000001</c:v>
                </c:pt>
                <c:pt idx="183">
                  <c:v>1976.5382999999999</c:v>
                </c:pt>
                <c:pt idx="184">
                  <c:v>1976.623</c:v>
                </c:pt>
                <c:pt idx="185">
                  <c:v>1976.7076999999999</c:v>
                </c:pt>
                <c:pt idx="186">
                  <c:v>1976.7896000000001</c:v>
                </c:pt>
                <c:pt idx="187">
                  <c:v>1976.8742999999999</c:v>
                </c:pt>
                <c:pt idx="188">
                  <c:v>1976.9563000000001</c:v>
                </c:pt>
                <c:pt idx="189">
                  <c:v>1977.0410999999999</c:v>
                </c:pt>
                <c:pt idx="190">
                  <c:v>1977.126</c:v>
                </c:pt>
                <c:pt idx="191">
                  <c:v>1977.2027</c:v>
                </c:pt>
                <c:pt idx="192">
                  <c:v>1977.2877000000001</c:v>
                </c:pt>
                <c:pt idx="193">
                  <c:v>1977.3698999999999</c:v>
                </c:pt>
                <c:pt idx="194">
                  <c:v>1977.4548</c:v>
                </c:pt>
                <c:pt idx="195">
                  <c:v>1977.537</c:v>
                </c:pt>
                <c:pt idx="196">
                  <c:v>1977.6219000000001</c:v>
                </c:pt>
                <c:pt idx="197">
                  <c:v>1977.7067999999999</c:v>
                </c:pt>
                <c:pt idx="198">
                  <c:v>1977.789</c:v>
                </c:pt>
                <c:pt idx="199">
                  <c:v>1977.874</c:v>
                </c:pt>
                <c:pt idx="200">
                  <c:v>1977.9562000000001</c:v>
                </c:pt>
                <c:pt idx="201">
                  <c:v>1978.0410999999999</c:v>
                </c:pt>
                <c:pt idx="202">
                  <c:v>1978.126</c:v>
                </c:pt>
                <c:pt idx="203">
                  <c:v>1978.2027</c:v>
                </c:pt>
                <c:pt idx="204">
                  <c:v>1978.2877000000001</c:v>
                </c:pt>
                <c:pt idx="205">
                  <c:v>1978.3698999999999</c:v>
                </c:pt>
                <c:pt idx="206">
                  <c:v>1978.4548</c:v>
                </c:pt>
                <c:pt idx="207">
                  <c:v>1978.537</c:v>
                </c:pt>
                <c:pt idx="208">
                  <c:v>1978.6219000000001</c:v>
                </c:pt>
                <c:pt idx="209">
                  <c:v>1978.7067999999999</c:v>
                </c:pt>
                <c:pt idx="210">
                  <c:v>1978.789</c:v>
                </c:pt>
                <c:pt idx="211">
                  <c:v>1978.874</c:v>
                </c:pt>
                <c:pt idx="212">
                  <c:v>1978.9562000000001</c:v>
                </c:pt>
                <c:pt idx="213">
                  <c:v>1979.0410999999999</c:v>
                </c:pt>
                <c:pt idx="214">
                  <c:v>1979.126</c:v>
                </c:pt>
                <c:pt idx="215">
                  <c:v>1979.2027</c:v>
                </c:pt>
                <c:pt idx="216">
                  <c:v>1979.2877000000001</c:v>
                </c:pt>
                <c:pt idx="217">
                  <c:v>1979.3698999999999</c:v>
                </c:pt>
                <c:pt idx="218">
                  <c:v>1979.4548</c:v>
                </c:pt>
                <c:pt idx="219">
                  <c:v>1979.537</c:v>
                </c:pt>
                <c:pt idx="220">
                  <c:v>1979.6219000000001</c:v>
                </c:pt>
                <c:pt idx="221">
                  <c:v>1979.7067999999999</c:v>
                </c:pt>
                <c:pt idx="222">
                  <c:v>1979.789</c:v>
                </c:pt>
                <c:pt idx="223">
                  <c:v>1979.874</c:v>
                </c:pt>
                <c:pt idx="224">
                  <c:v>1979.9562000000001</c:v>
                </c:pt>
                <c:pt idx="225">
                  <c:v>1980.0409999999999</c:v>
                </c:pt>
                <c:pt idx="226">
                  <c:v>1980.1257000000001</c:v>
                </c:pt>
                <c:pt idx="227">
                  <c:v>1980.2049</c:v>
                </c:pt>
                <c:pt idx="228">
                  <c:v>1980.2896000000001</c:v>
                </c:pt>
                <c:pt idx="229">
                  <c:v>1980.3715999999999</c:v>
                </c:pt>
                <c:pt idx="230">
                  <c:v>1980.4563000000001</c:v>
                </c:pt>
                <c:pt idx="231">
                  <c:v>1980.5382999999999</c:v>
                </c:pt>
                <c:pt idx="232">
                  <c:v>1980.623</c:v>
                </c:pt>
                <c:pt idx="233">
                  <c:v>1980.7076999999999</c:v>
                </c:pt>
                <c:pt idx="234">
                  <c:v>1980.7896000000001</c:v>
                </c:pt>
                <c:pt idx="235">
                  <c:v>1980.8742999999999</c:v>
                </c:pt>
                <c:pt idx="236">
                  <c:v>1980.9563000000001</c:v>
                </c:pt>
                <c:pt idx="237">
                  <c:v>1981.0410999999999</c:v>
                </c:pt>
                <c:pt idx="238">
                  <c:v>1981.126</c:v>
                </c:pt>
                <c:pt idx="239">
                  <c:v>1981.2027</c:v>
                </c:pt>
                <c:pt idx="240">
                  <c:v>1981.2877000000001</c:v>
                </c:pt>
                <c:pt idx="241">
                  <c:v>1981.3698999999999</c:v>
                </c:pt>
                <c:pt idx="242">
                  <c:v>1981.4548</c:v>
                </c:pt>
                <c:pt idx="243">
                  <c:v>1981.537</c:v>
                </c:pt>
                <c:pt idx="244">
                  <c:v>1981.6219000000001</c:v>
                </c:pt>
                <c:pt idx="245">
                  <c:v>1981.7067999999999</c:v>
                </c:pt>
                <c:pt idx="246">
                  <c:v>1981.789</c:v>
                </c:pt>
                <c:pt idx="247">
                  <c:v>1981.874</c:v>
                </c:pt>
                <c:pt idx="248">
                  <c:v>1981.9562000000001</c:v>
                </c:pt>
                <c:pt idx="249">
                  <c:v>1982.0410999999999</c:v>
                </c:pt>
                <c:pt idx="250">
                  <c:v>1982.126</c:v>
                </c:pt>
                <c:pt idx="251">
                  <c:v>1982.2027</c:v>
                </c:pt>
                <c:pt idx="252">
                  <c:v>1982.2877000000001</c:v>
                </c:pt>
                <c:pt idx="253">
                  <c:v>1982.3698999999999</c:v>
                </c:pt>
                <c:pt idx="254">
                  <c:v>1982.4548</c:v>
                </c:pt>
                <c:pt idx="255">
                  <c:v>1982.537</c:v>
                </c:pt>
                <c:pt idx="256">
                  <c:v>1982.6219000000001</c:v>
                </c:pt>
                <c:pt idx="257">
                  <c:v>1982.7067999999999</c:v>
                </c:pt>
                <c:pt idx="258">
                  <c:v>1982.789</c:v>
                </c:pt>
                <c:pt idx="259">
                  <c:v>1982.874</c:v>
                </c:pt>
                <c:pt idx="260">
                  <c:v>1982.9562000000001</c:v>
                </c:pt>
                <c:pt idx="261">
                  <c:v>1983.0410999999999</c:v>
                </c:pt>
                <c:pt idx="262">
                  <c:v>1983.126</c:v>
                </c:pt>
                <c:pt idx="263">
                  <c:v>1983.2027</c:v>
                </c:pt>
                <c:pt idx="264">
                  <c:v>1983.2877000000001</c:v>
                </c:pt>
                <c:pt idx="265">
                  <c:v>1983.3698999999999</c:v>
                </c:pt>
                <c:pt idx="266">
                  <c:v>1983.4548</c:v>
                </c:pt>
                <c:pt idx="267">
                  <c:v>1983.537</c:v>
                </c:pt>
                <c:pt idx="268">
                  <c:v>1983.6219000000001</c:v>
                </c:pt>
                <c:pt idx="269">
                  <c:v>1983.7067999999999</c:v>
                </c:pt>
                <c:pt idx="270">
                  <c:v>1983.789</c:v>
                </c:pt>
                <c:pt idx="271">
                  <c:v>1983.874</c:v>
                </c:pt>
                <c:pt idx="272">
                  <c:v>1983.9562000000001</c:v>
                </c:pt>
                <c:pt idx="273">
                  <c:v>1984.0409999999999</c:v>
                </c:pt>
                <c:pt idx="274">
                  <c:v>1984.1257000000001</c:v>
                </c:pt>
                <c:pt idx="275">
                  <c:v>1984.2049</c:v>
                </c:pt>
                <c:pt idx="276">
                  <c:v>1984.2896000000001</c:v>
                </c:pt>
                <c:pt idx="277">
                  <c:v>1984.3715999999999</c:v>
                </c:pt>
                <c:pt idx="278">
                  <c:v>1984.4563000000001</c:v>
                </c:pt>
                <c:pt idx="279">
                  <c:v>1984.5382999999999</c:v>
                </c:pt>
                <c:pt idx="280">
                  <c:v>1984.623</c:v>
                </c:pt>
                <c:pt idx="281">
                  <c:v>1984.7076999999999</c:v>
                </c:pt>
                <c:pt idx="282">
                  <c:v>1984.7896000000001</c:v>
                </c:pt>
                <c:pt idx="283">
                  <c:v>1984.8742999999999</c:v>
                </c:pt>
                <c:pt idx="284">
                  <c:v>1984.9563000000001</c:v>
                </c:pt>
                <c:pt idx="285">
                  <c:v>1985.0410999999999</c:v>
                </c:pt>
                <c:pt idx="286">
                  <c:v>1985.126</c:v>
                </c:pt>
                <c:pt idx="287">
                  <c:v>1985.2027</c:v>
                </c:pt>
                <c:pt idx="288">
                  <c:v>1985.2877000000001</c:v>
                </c:pt>
                <c:pt idx="289">
                  <c:v>1985.3698999999999</c:v>
                </c:pt>
                <c:pt idx="290">
                  <c:v>1985.4548</c:v>
                </c:pt>
                <c:pt idx="291">
                  <c:v>1985.537</c:v>
                </c:pt>
                <c:pt idx="292">
                  <c:v>1985.6219000000001</c:v>
                </c:pt>
                <c:pt idx="293">
                  <c:v>1985.7067999999999</c:v>
                </c:pt>
                <c:pt idx="294">
                  <c:v>1985.789</c:v>
                </c:pt>
                <c:pt idx="295">
                  <c:v>1985.874</c:v>
                </c:pt>
                <c:pt idx="296">
                  <c:v>1985.9562000000001</c:v>
                </c:pt>
                <c:pt idx="297">
                  <c:v>1986.0410999999999</c:v>
                </c:pt>
                <c:pt idx="298">
                  <c:v>1986.126</c:v>
                </c:pt>
                <c:pt idx="299">
                  <c:v>1986.2027</c:v>
                </c:pt>
                <c:pt idx="300">
                  <c:v>1986.2877000000001</c:v>
                </c:pt>
                <c:pt idx="301">
                  <c:v>1986.3698999999999</c:v>
                </c:pt>
                <c:pt idx="302">
                  <c:v>1986.4548</c:v>
                </c:pt>
                <c:pt idx="303">
                  <c:v>1986.537</c:v>
                </c:pt>
                <c:pt idx="304">
                  <c:v>1986.6219000000001</c:v>
                </c:pt>
                <c:pt idx="305">
                  <c:v>1986.7067999999999</c:v>
                </c:pt>
                <c:pt idx="306">
                  <c:v>1986.789</c:v>
                </c:pt>
                <c:pt idx="307">
                  <c:v>1986.874</c:v>
                </c:pt>
                <c:pt idx="308">
                  <c:v>1986.9562000000001</c:v>
                </c:pt>
                <c:pt idx="309">
                  <c:v>1987.0410999999999</c:v>
                </c:pt>
                <c:pt idx="310">
                  <c:v>1987.126</c:v>
                </c:pt>
                <c:pt idx="311">
                  <c:v>1987.2027</c:v>
                </c:pt>
                <c:pt idx="312">
                  <c:v>1987.2877000000001</c:v>
                </c:pt>
                <c:pt idx="313">
                  <c:v>1987.3698999999999</c:v>
                </c:pt>
                <c:pt idx="314">
                  <c:v>1987.4548</c:v>
                </c:pt>
                <c:pt idx="315">
                  <c:v>1987.537</c:v>
                </c:pt>
                <c:pt idx="316">
                  <c:v>1987.6219000000001</c:v>
                </c:pt>
                <c:pt idx="317">
                  <c:v>1987.7067999999999</c:v>
                </c:pt>
                <c:pt idx="318">
                  <c:v>1987.789</c:v>
                </c:pt>
                <c:pt idx="319">
                  <c:v>1987.874</c:v>
                </c:pt>
                <c:pt idx="320">
                  <c:v>1987.9562000000001</c:v>
                </c:pt>
                <c:pt idx="321">
                  <c:v>1988.0409999999999</c:v>
                </c:pt>
                <c:pt idx="322">
                  <c:v>1988.1257000000001</c:v>
                </c:pt>
                <c:pt idx="323">
                  <c:v>1988.2049</c:v>
                </c:pt>
                <c:pt idx="324">
                  <c:v>1988.2896000000001</c:v>
                </c:pt>
                <c:pt idx="325">
                  <c:v>1988.3715999999999</c:v>
                </c:pt>
                <c:pt idx="326">
                  <c:v>1988.4563000000001</c:v>
                </c:pt>
                <c:pt idx="327">
                  <c:v>1988.5382999999999</c:v>
                </c:pt>
                <c:pt idx="328">
                  <c:v>1988.623</c:v>
                </c:pt>
                <c:pt idx="329">
                  <c:v>1988.7076999999999</c:v>
                </c:pt>
                <c:pt idx="330">
                  <c:v>1988.7896000000001</c:v>
                </c:pt>
                <c:pt idx="331">
                  <c:v>1988.8742999999999</c:v>
                </c:pt>
                <c:pt idx="332">
                  <c:v>1988.9563000000001</c:v>
                </c:pt>
                <c:pt idx="333">
                  <c:v>1989.0410999999999</c:v>
                </c:pt>
                <c:pt idx="334">
                  <c:v>1989.126</c:v>
                </c:pt>
                <c:pt idx="335">
                  <c:v>1989.2027</c:v>
                </c:pt>
                <c:pt idx="336">
                  <c:v>1989.2877000000001</c:v>
                </c:pt>
                <c:pt idx="337">
                  <c:v>1989.3698999999999</c:v>
                </c:pt>
                <c:pt idx="338">
                  <c:v>1989.4548</c:v>
                </c:pt>
                <c:pt idx="339">
                  <c:v>1989.537</c:v>
                </c:pt>
                <c:pt idx="340">
                  <c:v>1989.6219000000001</c:v>
                </c:pt>
                <c:pt idx="341">
                  <c:v>1989.7067999999999</c:v>
                </c:pt>
                <c:pt idx="342">
                  <c:v>1989.789</c:v>
                </c:pt>
                <c:pt idx="343">
                  <c:v>1989.874</c:v>
                </c:pt>
                <c:pt idx="344">
                  <c:v>1989.9562000000001</c:v>
                </c:pt>
                <c:pt idx="345">
                  <c:v>1990.0410999999999</c:v>
                </c:pt>
                <c:pt idx="346">
                  <c:v>1990.126</c:v>
                </c:pt>
                <c:pt idx="347">
                  <c:v>1990.2027</c:v>
                </c:pt>
                <c:pt idx="348">
                  <c:v>1990.2877000000001</c:v>
                </c:pt>
                <c:pt idx="349">
                  <c:v>1990.3698999999999</c:v>
                </c:pt>
                <c:pt idx="350">
                  <c:v>1990.4548</c:v>
                </c:pt>
                <c:pt idx="351">
                  <c:v>1990.537</c:v>
                </c:pt>
                <c:pt idx="352">
                  <c:v>1990.6219000000001</c:v>
                </c:pt>
                <c:pt idx="353">
                  <c:v>1990.7067999999999</c:v>
                </c:pt>
                <c:pt idx="354">
                  <c:v>1990.789</c:v>
                </c:pt>
                <c:pt idx="355">
                  <c:v>1990.874</c:v>
                </c:pt>
                <c:pt idx="356">
                  <c:v>1990.9562000000001</c:v>
                </c:pt>
                <c:pt idx="357">
                  <c:v>1991.0410999999999</c:v>
                </c:pt>
                <c:pt idx="358">
                  <c:v>1991.126</c:v>
                </c:pt>
                <c:pt idx="359">
                  <c:v>1991.2027</c:v>
                </c:pt>
                <c:pt idx="360">
                  <c:v>1991.2877000000001</c:v>
                </c:pt>
                <c:pt idx="361">
                  <c:v>1991.3698999999999</c:v>
                </c:pt>
                <c:pt idx="362">
                  <c:v>1991.4548</c:v>
                </c:pt>
                <c:pt idx="363">
                  <c:v>1991.537</c:v>
                </c:pt>
                <c:pt idx="364">
                  <c:v>1991.6219000000001</c:v>
                </c:pt>
                <c:pt idx="365">
                  <c:v>1991.7067999999999</c:v>
                </c:pt>
                <c:pt idx="366">
                  <c:v>1991.789</c:v>
                </c:pt>
                <c:pt idx="367">
                  <c:v>1991.874</c:v>
                </c:pt>
                <c:pt idx="368">
                  <c:v>1991.9562000000001</c:v>
                </c:pt>
                <c:pt idx="369">
                  <c:v>1992.0409999999999</c:v>
                </c:pt>
                <c:pt idx="370">
                  <c:v>1992.1257000000001</c:v>
                </c:pt>
                <c:pt idx="371">
                  <c:v>1992.2049</c:v>
                </c:pt>
                <c:pt idx="372">
                  <c:v>1992.2896000000001</c:v>
                </c:pt>
                <c:pt idx="373">
                  <c:v>1992.3715999999999</c:v>
                </c:pt>
                <c:pt idx="374">
                  <c:v>1992.4563000000001</c:v>
                </c:pt>
                <c:pt idx="375">
                  <c:v>1992.5382999999999</c:v>
                </c:pt>
                <c:pt idx="376">
                  <c:v>1992.623</c:v>
                </c:pt>
                <c:pt idx="377">
                  <c:v>1992.7076999999999</c:v>
                </c:pt>
                <c:pt idx="378">
                  <c:v>1992.7896000000001</c:v>
                </c:pt>
                <c:pt idx="379">
                  <c:v>1992.8742999999999</c:v>
                </c:pt>
                <c:pt idx="380">
                  <c:v>1992.9563000000001</c:v>
                </c:pt>
                <c:pt idx="381">
                  <c:v>1993.0410999999999</c:v>
                </c:pt>
                <c:pt idx="382">
                  <c:v>1993.126</c:v>
                </c:pt>
                <c:pt idx="383">
                  <c:v>1993.2027</c:v>
                </c:pt>
                <c:pt idx="384">
                  <c:v>1993.2877000000001</c:v>
                </c:pt>
                <c:pt idx="385">
                  <c:v>1993.3698999999999</c:v>
                </c:pt>
                <c:pt idx="386">
                  <c:v>1993.4548</c:v>
                </c:pt>
                <c:pt idx="387">
                  <c:v>1993.537</c:v>
                </c:pt>
                <c:pt idx="388">
                  <c:v>1993.6219000000001</c:v>
                </c:pt>
                <c:pt idx="389">
                  <c:v>1993.7067999999999</c:v>
                </c:pt>
                <c:pt idx="390">
                  <c:v>1993.789</c:v>
                </c:pt>
                <c:pt idx="391">
                  <c:v>1993.874</c:v>
                </c:pt>
                <c:pt idx="392">
                  <c:v>1993.9562000000001</c:v>
                </c:pt>
                <c:pt idx="393">
                  <c:v>1994.0410999999999</c:v>
                </c:pt>
                <c:pt idx="394">
                  <c:v>1994.126</c:v>
                </c:pt>
                <c:pt idx="395">
                  <c:v>1994.2027</c:v>
                </c:pt>
                <c:pt idx="396">
                  <c:v>1994.2877000000001</c:v>
                </c:pt>
                <c:pt idx="397">
                  <c:v>1994.3698999999999</c:v>
                </c:pt>
                <c:pt idx="398">
                  <c:v>1994.4548</c:v>
                </c:pt>
                <c:pt idx="399">
                  <c:v>1994.537</c:v>
                </c:pt>
                <c:pt idx="400">
                  <c:v>1994.6219000000001</c:v>
                </c:pt>
                <c:pt idx="401">
                  <c:v>1994.7067999999999</c:v>
                </c:pt>
                <c:pt idx="402">
                  <c:v>1994.789</c:v>
                </c:pt>
                <c:pt idx="403">
                  <c:v>1994.874</c:v>
                </c:pt>
                <c:pt idx="404">
                  <c:v>1994.9562000000001</c:v>
                </c:pt>
                <c:pt idx="405">
                  <c:v>1995.0410999999999</c:v>
                </c:pt>
                <c:pt idx="406">
                  <c:v>1995.126</c:v>
                </c:pt>
                <c:pt idx="407">
                  <c:v>1995.2027</c:v>
                </c:pt>
                <c:pt idx="408">
                  <c:v>1995.2877000000001</c:v>
                </c:pt>
                <c:pt idx="409">
                  <c:v>1995.3698999999999</c:v>
                </c:pt>
                <c:pt idx="410">
                  <c:v>1995.4548</c:v>
                </c:pt>
                <c:pt idx="411">
                  <c:v>1995.537</c:v>
                </c:pt>
                <c:pt idx="412">
                  <c:v>1995.6219000000001</c:v>
                </c:pt>
                <c:pt idx="413">
                  <c:v>1995.7067999999999</c:v>
                </c:pt>
                <c:pt idx="414">
                  <c:v>1995.789</c:v>
                </c:pt>
                <c:pt idx="415">
                  <c:v>1995.874</c:v>
                </c:pt>
                <c:pt idx="416">
                  <c:v>1995.9562000000001</c:v>
                </c:pt>
                <c:pt idx="417">
                  <c:v>1996.0409999999999</c:v>
                </c:pt>
                <c:pt idx="418">
                  <c:v>1996.1257000000001</c:v>
                </c:pt>
                <c:pt idx="419">
                  <c:v>1996.2049</c:v>
                </c:pt>
                <c:pt idx="420">
                  <c:v>1996.2896000000001</c:v>
                </c:pt>
                <c:pt idx="421">
                  <c:v>1996.3715999999999</c:v>
                </c:pt>
                <c:pt idx="422">
                  <c:v>1996.4563000000001</c:v>
                </c:pt>
                <c:pt idx="423">
                  <c:v>1996.5382999999999</c:v>
                </c:pt>
                <c:pt idx="424">
                  <c:v>1996.623</c:v>
                </c:pt>
                <c:pt idx="425">
                  <c:v>1996.7076999999999</c:v>
                </c:pt>
                <c:pt idx="426">
                  <c:v>1996.7896000000001</c:v>
                </c:pt>
                <c:pt idx="427">
                  <c:v>1996.8742999999999</c:v>
                </c:pt>
                <c:pt idx="428">
                  <c:v>1996.9563000000001</c:v>
                </c:pt>
                <c:pt idx="429">
                  <c:v>1997.0410999999999</c:v>
                </c:pt>
                <c:pt idx="430">
                  <c:v>1997.126</c:v>
                </c:pt>
                <c:pt idx="431">
                  <c:v>1997.2027</c:v>
                </c:pt>
                <c:pt idx="432">
                  <c:v>1997.2877000000001</c:v>
                </c:pt>
                <c:pt idx="433">
                  <c:v>1997.3698999999999</c:v>
                </c:pt>
                <c:pt idx="434">
                  <c:v>1997.4548</c:v>
                </c:pt>
                <c:pt idx="435">
                  <c:v>1997.537</c:v>
                </c:pt>
                <c:pt idx="436">
                  <c:v>1997.6219000000001</c:v>
                </c:pt>
                <c:pt idx="437">
                  <c:v>1997.7067999999999</c:v>
                </c:pt>
                <c:pt idx="438">
                  <c:v>1997.789</c:v>
                </c:pt>
                <c:pt idx="439">
                  <c:v>1997.874</c:v>
                </c:pt>
                <c:pt idx="440">
                  <c:v>1997.9562000000001</c:v>
                </c:pt>
                <c:pt idx="441">
                  <c:v>1998.0410999999999</c:v>
                </c:pt>
                <c:pt idx="442">
                  <c:v>1998.126</c:v>
                </c:pt>
                <c:pt idx="443">
                  <c:v>1998.2027</c:v>
                </c:pt>
                <c:pt idx="444">
                  <c:v>1998.2877000000001</c:v>
                </c:pt>
                <c:pt idx="445">
                  <c:v>1998.3698999999999</c:v>
                </c:pt>
                <c:pt idx="446">
                  <c:v>1998.4548</c:v>
                </c:pt>
                <c:pt idx="447">
                  <c:v>1998.537</c:v>
                </c:pt>
                <c:pt idx="448">
                  <c:v>1998.6219000000001</c:v>
                </c:pt>
                <c:pt idx="449">
                  <c:v>1998.7067999999999</c:v>
                </c:pt>
                <c:pt idx="450">
                  <c:v>1998.789</c:v>
                </c:pt>
                <c:pt idx="451">
                  <c:v>1998.874</c:v>
                </c:pt>
                <c:pt idx="452">
                  <c:v>1998.9562000000001</c:v>
                </c:pt>
                <c:pt idx="453">
                  <c:v>1999.0410999999999</c:v>
                </c:pt>
                <c:pt idx="454">
                  <c:v>1999.126</c:v>
                </c:pt>
                <c:pt idx="455">
                  <c:v>1999.2027</c:v>
                </c:pt>
                <c:pt idx="456">
                  <c:v>1999.2877000000001</c:v>
                </c:pt>
                <c:pt idx="457">
                  <c:v>1999.3698999999999</c:v>
                </c:pt>
                <c:pt idx="458">
                  <c:v>1999.4548</c:v>
                </c:pt>
                <c:pt idx="459">
                  <c:v>1999.537</c:v>
                </c:pt>
                <c:pt idx="460">
                  <c:v>1999.6219000000001</c:v>
                </c:pt>
                <c:pt idx="461">
                  <c:v>1999.7067999999999</c:v>
                </c:pt>
                <c:pt idx="462">
                  <c:v>1999.789</c:v>
                </c:pt>
                <c:pt idx="463">
                  <c:v>1999.874</c:v>
                </c:pt>
                <c:pt idx="464">
                  <c:v>1999.9562000000001</c:v>
                </c:pt>
                <c:pt idx="465">
                  <c:v>2000.0409999999999</c:v>
                </c:pt>
                <c:pt idx="466">
                  <c:v>2000.1257000000001</c:v>
                </c:pt>
                <c:pt idx="467">
                  <c:v>2000.2049</c:v>
                </c:pt>
                <c:pt idx="468">
                  <c:v>2000.2896000000001</c:v>
                </c:pt>
                <c:pt idx="469">
                  <c:v>2000.3715999999999</c:v>
                </c:pt>
                <c:pt idx="470">
                  <c:v>2000.4563000000001</c:v>
                </c:pt>
                <c:pt idx="471">
                  <c:v>2000.5382999999999</c:v>
                </c:pt>
                <c:pt idx="472">
                  <c:v>2000.623</c:v>
                </c:pt>
                <c:pt idx="473">
                  <c:v>2000.7076999999999</c:v>
                </c:pt>
                <c:pt idx="474">
                  <c:v>2000.7896000000001</c:v>
                </c:pt>
                <c:pt idx="475">
                  <c:v>2000.8742999999999</c:v>
                </c:pt>
                <c:pt idx="476">
                  <c:v>2000.9563000000001</c:v>
                </c:pt>
                <c:pt idx="477">
                  <c:v>2001.0410999999999</c:v>
                </c:pt>
                <c:pt idx="478">
                  <c:v>2001.126</c:v>
                </c:pt>
                <c:pt idx="479">
                  <c:v>2001.2027</c:v>
                </c:pt>
                <c:pt idx="480">
                  <c:v>2001.2877000000001</c:v>
                </c:pt>
                <c:pt idx="481">
                  <c:v>2001.3698999999999</c:v>
                </c:pt>
                <c:pt idx="482">
                  <c:v>2001.4548</c:v>
                </c:pt>
                <c:pt idx="483">
                  <c:v>2001.537</c:v>
                </c:pt>
                <c:pt idx="484">
                  <c:v>2001.6219000000001</c:v>
                </c:pt>
                <c:pt idx="485">
                  <c:v>2001.7067999999999</c:v>
                </c:pt>
                <c:pt idx="486">
                  <c:v>2001.789</c:v>
                </c:pt>
                <c:pt idx="487">
                  <c:v>2001.874</c:v>
                </c:pt>
                <c:pt idx="488">
                  <c:v>2001.9562000000001</c:v>
                </c:pt>
                <c:pt idx="489">
                  <c:v>2002.0410999999999</c:v>
                </c:pt>
                <c:pt idx="490">
                  <c:v>2002.126</c:v>
                </c:pt>
                <c:pt idx="491">
                  <c:v>2002.2027</c:v>
                </c:pt>
                <c:pt idx="492">
                  <c:v>2002.2877000000001</c:v>
                </c:pt>
                <c:pt idx="493">
                  <c:v>2002.3698999999999</c:v>
                </c:pt>
                <c:pt idx="494">
                  <c:v>2002.4548</c:v>
                </c:pt>
                <c:pt idx="495">
                  <c:v>2002.537</c:v>
                </c:pt>
                <c:pt idx="496">
                  <c:v>2002.6219000000001</c:v>
                </c:pt>
                <c:pt idx="497">
                  <c:v>2002.7067999999999</c:v>
                </c:pt>
                <c:pt idx="498">
                  <c:v>2002.789</c:v>
                </c:pt>
                <c:pt idx="499">
                  <c:v>2002.874</c:v>
                </c:pt>
                <c:pt idx="500">
                  <c:v>2002.9562000000001</c:v>
                </c:pt>
                <c:pt idx="501">
                  <c:v>2003.0410999999999</c:v>
                </c:pt>
                <c:pt idx="502">
                  <c:v>2003.126</c:v>
                </c:pt>
                <c:pt idx="503">
                  <c:v>2003.2027</c:v>
                </c:pt>
                <c:pt idx="504">
                  <c:v>2003.2877000000001</c:v>
                </c:pt>
                <c:pt idx="505">
                  <c:v>2003.3698999999999</c:v>
                </c:pt>
                <c:pt idx="506">
                  <c:v>2003.4548</c:v>
                </c:pt>
                <c:pt idx="507">
                  <c:v>2003.537</c:v>
                </c:pt>
                <c:pt idx="508">
                  <c:v>2003.6219000000001</c:v>
                </c:pt>
                <c:pt idx="509">
                  <c:v>2003.7067999999999</c:v>
                </c:pt>
                <c:pt idx="510">
                  <c:v>2003.789</c:v>
                </c:pt>
                <c:pt idx="511">
                  <c:v>2003.874</c:v>
                </c:pt>
                <c:pt idx="512">
                  <c:v>2003.9562000000001</c:v>
                </c:pt>
                <c:pt idx="513">
                  <c:v>2004.0409999999999</c:v>
                </c:pt>
                <c:pt idx="514">
                  <c:v>2004.1257000000001</c:v>
                </c:pt>
                <c:pt idx="515">
                  <c:v>2004.2049</c:v>
                </c:pt>
                <c:pt idx="516">
                  <c:v>2004.2896000000001</c:v>
                </c:pt>
                <c:pt idx="517">
                  <c:v>2004.3715999999999</c:v>
                </c:pt>
                <c:pt idx="518">
                  <c:v>2004.4563000000001</c:v>
                </c:pt>
                <c:pt idx="519">
                  <c:v>2004.5382999999999</c:v>
                </c:pt>
                <c:pt idx="520">
                  <c:v>2004.623</c:v>
                </c:pt>
                <c:pt idx="521">
                  <c:v>2004.7076999999999</c:v>
                </c:pt>
                <c:pt idx="522">
                  <c:v>2004.7896000000001</c:v>
                </c:pt>
                <c:pt idx="523">
                  <c:v>2004.8742999999999</c:v>
                </c:pt>
                <c:pt idx="524">
                  <c:v>2004.9563000000001</c:v>
                </c:pt>
                <c:pt idx="525">
                  <c:v>2005.0410999999999</c:v>
                </c:pt>
                <c:pt idx="526">
                  <c:v>2005.126</c:v>
                </c:pt>
                <c:pt idx="527">
                  <c:v>2005.2027</c:v>
                </c:pt>
                <c:pt idx="528">
                  <c:v>2005.2877000000001</c:v>
                </c:pt>
                <c:pt idx="529">
                  <c:v>2005.3698999999999</c:v>
                </c:pt>
                <c:pt idx="530">
                  <c:v>2005.4548</c:v>
                </c:pt>
                <c:pt idx="531">
                  <c:v>2005.537</c:v>
                </c:pt>
                <c:pt idx="532">
                  <c:v>2005.6219000000001</c:v>
                </c:pt>
                <c:pt idx="533">
                  <c:v>2005.7067999999999</c:v>
                </c:pt>
                <c:pt idx="534">
                  <c:v>2005.789</c:v>
                </c:pt>
                <c:pt idx="535">
                  <c:v>2005.874</c:v>
                </c:pt>
                <c:pt idx="536">
                  <c:v>2005.9562000000001</c:v>
                </c:pt>
                <c:pt idx="537">
                  <c:v>2006.0410999999999</c:v>
                </c:pt>
                <c:pt idx="538">
                  <c:v>2006.126</c:v>
                </c:pt>
                <c:pt idx="539">
                  <c:v>2006.2027</c:v>
                </c:pt>
                <c:pt idx="540">
                  <c:v>2006.2877000000001</c:v>
                </c:pt>
                <c:pt idx="541">
                  <c:v>2006.3698999999999</c:v>
                </c:pt>
                <c:pt idx="542">
                  <c:v>2006.4548</c:v>
                </c:pt>
                <c:pt idx="543">
                  <c:v>2006.537</c:v>
                </c:pt>
                <c:pt idx="544">
                  <c:v>2006.6219000000001</c:v>
                </c:pt>
                <c:pt idx="545">
                  <c:v>2006.7067999999999</c:v>
                </c:pt>
                <c:pt idx="546">
                  <c:v>2006.789</c:v>
                </c:pt>
                <c:pt idx="547">
                  <c:v>2006.874</c:v>
                </c:pt>
                <c:pt idx="548">
                  <c:v>2006.9562000000001</c:v>
                </c:pt>
                <c:pt idx="549">
                  <c:v>2007.0410999999999</c:v>
                </c:pt>
                <c:pt idx="550">
                  <c:v>2007.126</c:v>
                </c:pt>
                <c:pt idx="551">
                  <c:v>2007.2027</c:v>
                </c:pt>
                <c:pt idx="552">
                  <c:v>2007.2877000000001</c:v>
                </c:pt>
                <c:pt idx="553">
                  <c:v>2007.3698999999999</c:v>
                </c:pt>
                <c:pt idx="554">
                  <c:v>2007.4548</c:v>
                </c:pt>
                <c:pt idx="555">
                  <c:v>2007.537</c:v>
                </c:pt>
                <c:pt idx="556">
                  <c:v>2007.6219000000001</c:v>
                </c:pt>
                <c:pt idx="557">
                  <c:v>2007.7067999999999</c:v>
                </c:pt>
                <c:pt idx="558">
                  <c:v>2007.789</c:v>
                </c:pt>
                <c:pt idx="559">
                  <c:v>2007.874</c:v>
                </c:pt>
                <c:pt idx="560">
                  <c:v>2007.9562000000001</c:v>
                </c:pt>
                <c:pt idx="561">
                  <c:v>2008.0409999999999</c:v>
                </c:pt>
                <c:pt idx="562">
                  <c:v>2008.1257000000001</c:v>
                </c:pt>
                <c:pt idx="563">
                  <c:v>2008.2049</c:v>
                </c:pt>
                <c:pt idx="564">
                  <c:v>2008.2896000000001</c:v>
                </c:pt>
                <c:pt idx="565">
                  <c:v>2008.3715999999999</c:v>
                </c:pt>
                <c:pt idx="566">
                  <c:v>2008.4563000000001</c:v>
                </c:pt>
                <c:pt idx="567">
                  <c:v>2008.5382999999999</c:v>
                </c:pt>
                <c:pt idx="568">
                  <c:v>2008.623</c:v>
                </c:pt>
                <c:pt idx="569">
                  <c:v>2008.7076999999999</c:v>
                </c:pt>
                <c:pt idx="570">
                  <c:v>2008.7896000000001</c:v>
                </c:pt>
                <c:pt idx="571">
                  <c:v>2008.8742999999999</c:v>
                </c:pt>
                <c:pt idx="572">
                  <c:v>2008.9563000000001</c:v>
                </c:pt>
                <c:pt idx="573">
                  <c:v>2009.0410999999999</c:v>
                </c:pt>
                <c:pt idx="574">
                  <c:v>2009.126</c:v>
                </c:pt>
                <c:pt idx="575">
                  <c:v>2009.2027</c:v>
                </c:pt>
                <c:pt idx="576">
                  <c:v>2009.2877000000001</c:v>
                </c:pt>
                <c:pt idx="577">
                  <c:v>2009.3698999999999</c:v>
                </c:pt>
                <c:pt idx="578">
                  <c:v>2009.4548</c:v>
                </c:pt>
                <c:pt idx="579">
                  <c:v>2009.537</c:v>
                </c:pt>
                <c:pt idx="580">
                  <c:v>2009.6219000000001</c:v>
                </c:pt>
                <c:pt idx="581">
                  <c:v>2009.7067999999999</c:v>
                </c:pt>
                <c:pt idx="582">
                  <c:v>2009.789</c:v>
                </c:pt>
                <c:pt idx="583">
                  <c:v>2009.874</c:v>
                </c:pt>
                <c:pt idx="584">
                  <c:v>2009.9562000000001</c:v>
                </c:pt>
                <c:pt idx="585">
                  <c:v>2010.0410999999999</c:v>
                </c:pt>
                <c:pt idx="586">
                  <c:v>2010.126</c:v>
                </c:pt>
                <c:pt idx="587">
                  <c:v>2010.2027</c:v>
                </c:pt>
                <c:pt idx="588">
                  <c:v>2010.2877000000001</c:v>
                </c:pt>
                <c:pt idx="589">
                  <c:v>2010.3698999999999</c:v>
                </c:pt>
                <c:pt idx="590">
                  <c:v>2010.4548</c:v>
                </c:pt>
                <c:pt idx="591">
                  <c:v>2010.537</c:v>
                </c:pt>
                <c:pt idx="592">
                  <c:v>2010.6219000000001</c:v>
                </c:pt>
                <c:pt idx="593">
                  <c:v>2010.7067999999999</c:v>
                </c:pt>
                <c:pt idx="594">
                  <c:v>2010.789</c:v>
                </c:pt>
                <c:pt idx="595">
                  <c:v>2010.874</c:v>
                </c:pt>
                <c:pt idx="596">
                  <c:v>2010.9562000000001</c:v>
                </c:pt>
                <c:pt idx="597">
                  <c:v>2011.0410999999999</c:v>
                </c:pt>
                <c:pt idx="598">
                  <c:v>2011.126</c:v>
                </c:pt>
                <c:pt idx="599">
                  <c:v>2011.2027</c:v>
                </c:pt>
                <c:pt idx="600">
                  <c:v>2011.2877000000001</c:v>
                </c:pt>
                <c:pt idx="601">
                  <c:v>2011.3698999999999</c:v>
                </c:pt>
                <c:pt idx="602">
                  <c:v>2011.4548</c:v>
                </c:pt>
                <c:pt idx="603">
                  <c:v>2011.537</c:v>
                </c:pt>
                <c:pt idx="604">
                  <c:v>2011.6219000000001</c:v>
                </c:pt>
                <c:pt idx="605">
                  <c:v>2011.7067999999999</c:v>
                </c:pt>
                <c:pt idx="606">
                  <c:v>2011.789</c:v>
                </c:pt>
                <c:pt idx="607">
                  <c:v>2011.874</c:v>
                </c:pt>
                <c:pt idx="608">
                  <c:v>2011.9562000000001</c:v>
                </c:pt>
                <c:pt idx="609">
                  <c:v>2012.0409999999999</c:v>
                </c:pt>
                <c:pt idx="610">
                  <c:v>2012.1257000000001</c:v>
                </c:pt>
                <c:pt idx="611">
                  <c:v>2012.2049</c:v>
                </c:pt>
                <c:pt idx="612">
                  <c:v>2012.2896000000001</c:v>
                </c:pt>
                <c:pt idx="613">
                  <c:v>2012.3715999999999</c:v>
                </c:pt>
                <c:pt idx="614">
                  <c:v>2012.4563000000001</c:v>
                </c:pt>
                <c:pt idx="615">
                  <c:v>2012.5382999999999</c:v>
                </c:pt>
                <c:pt idx="616">
                  <c:v>2012.623</c:v>
                </c:pt>
                <c:pt idx="617">
                  <c:v>2012.7076999999999</c:v>
                </c:pt>
                <c:pt idx="618">
                  <c:v>2012.7896000000001</c:v>
                </c:pt>
                <c:pt idx="619">
                  <c:v>2012.8742999999999</c:v>
                </c:pt>
                <c:pt idx="620">
                  <c:v>2012.9563000000001</c:v>
                </c:pt>
                <c:pt idx="621">
                  <c:v>2013.0410999999999</c:v>
                </c:pt>
                <c:pt idx="622">
                  <c:v>2013.126</c:v>
                </c:pt>
                <c:pt idx="623">
                  <c:v>2013.2027</c:v>
                </c:pt>
                <c:pt idx="624">
                  <c:v>2013.2877000000001</c:v>
                </c:pt>
                <c:pt idx="625">
                  <c:v>2013.3698999999999</c:v>
                </c:pt>
                <c:pt idx="626">
                  <c:v>2013.4548</c:v>
                </c:pt>
                <c:pt idx="627">
                  <c:v>2013.537</c:v>
                </c:pt>
                <c:pt idx="628">
                  <c:v>2013.6219000000001</c:v>
                </c:pt>
                <c:pt idx="629">
                  <c:v>2013.7067999999999</c:v>
                </c:pt>
                <c:pt idx="630">
                  <c:v>2013.789</c:v>
                </c:pt>
                <c:pt idx="631">
                  <c:v>2013.874</c:v>
                </c:pt>
                <c:pt idx="632">
                  <c:v>2013.9562000000001</c:v>
                </c:pt>
                <c:pt idx="633">
                  <c:v>2014.0410999999999</c:v>
                </c:pt>
                <c:pt idx="634">
                  <c:v>2014.126</c:v>
                </c:pt>
                <c:pt idx="635">
                  <c:v>2014.2027</c:v>
                </c:pt>
                <c:pt idx="636">
                  <c:v>2014.2877000000001</c:v>
                </c:pt>
                <c:pt idx="637">
                  <c:v>2014.3698999999999</c:v>
                </c:pt>
                <c:pt idx="638">
                  <c:v>2014.4548</c:v>
                </c:pt>
                <c:pt idx="639">
                  <c:v>2014.537</c:v>
                </c:pt>
                <c:pt idx="640">
                  <c:v>2014.6219000000001</c:v>
                </c:pt>
                <c:pt idx="641">
                  <c:v>2014.7067999999999</c:v>
                </c:pt>
                <c:pt idx="642">
                  <c:v>2014.789</c:v>
                </c:pt>
                <c:pt idx="643">
                  <c:v>2014.874</c:v>
                </c:pt>
                <c:pt idx="644">
                  <c:v>2014.9562000000001</c:v>
                </c:pt>
                <c:pt idx="645">
                  <c:v>2015.0410999999999</c:v>
                </c:pt>
                <c:pt idx="646">
                  <c:v>2015.126</c:v>
                </c:pt>
                <c:pt idx="647">
                  <c:v>2015.2027</c:v>
                </c:pt>
                <c:pt idx="648">
                  <c:v>2015.2877000000001</c:v>
                </c:pt>
                <c:pt idx="649">
                  <c:v>2015.3698999999999</c:v>
                </c:pt>
                <c:pt idx="650">
                  <c:v>2015.4548</c:v>
                </c:pt>
                <c:pt idx="651">
                  <c:v>2015.537</c:v>
                </c:pt>
                <c:pt idx="652">
                  <c:v>2015.6219000000001</c:v>
                </c:pt>
                <c:pt idx="653">
                  <c:v>2015.7067999999999</c:v>
                </c:pt>
                <c:pt idx="654">
                  <c:v>2015.789</c:v>
                </c:pt>
                <c:pt idx="655">
                  <c:v>2015.874</c:v>
                </c:pt>
                <c:pt idx="656">
                  <c:v>2015.9562000000001</c:v>
                </c:pt>
                <c:pt idx="657">
                  <c:v>2016.0409999999999</c:v>
                </c:pt>
                <c:pt idx="658">
                  <c:v>2016.1257000000001</c:v>
                </c:pt>
                <c:pt idx="659">
                  <c:v>2016.2049</c:v>
                </c:pt>
                <c:pt idx="660">
                  <c:v>2016.2896000000001</c:v>
                </c:pt>
                <c:pt idx="661">
                  <c:v>2016.3715999999999</c:v>
                </c:pt>
                <c:pt idx="662">
                  <c:v>2016.4563000000001</c:v>
                </c:pt>
                <c:pt idx="663">
                  <c:v>2016.5382999999999</c:v>
                </c:pt>
                <c:pt idx="664">
                  <c:v>2016.623</c:v>
                </c:pt>
                <c:pt idx="665">
                  <c:v>2016.7076999999999</c:v>
                </c:pt>
                <c:pt idx="666">
                  <c:v>2016.7896000000001</c:v>
                </c:pt>
                <c:pt idx="667">
                  <c:v>2016.8742999999999</c:v>
                </c:pt>
                <c:pt idx="668">
                  <c:v>2016.9563000000001</c:v>
                </c:pt>
                <c:pt idx="669">
                  <c:v>2017.0410999999999</c:v>
                </c:pt>
                <c:pt idx="670">
                  <c:v>2017.126</c:v>
                </c:pt>
                <c:pt idx="671">
                  <c:v>2017.2027</c:v>
                </c:pt>
                <c:pt idx="672">
                  <c:v>2017.2877000000001</c:v>
                </c:pt>
                <c:pt idx="673">
                  <c:v>2017.3698999999999</c:v>
                </c:pt>
                <c:pt idx="674">
                  <c:v>2017.4548</c:v>
                </c:pt>
                <c:pt idx="675">
                  <c:v>2017.537</c:v>
                </c:pt>
                <c:pt idx="676">
                  <c:v>2017.6219000000001</c:v>
                </c:pt>
                <c:pt idx="677">
                  <c:v>2017.7067999999999</c:v>
                </c:pt>
                <c:pt idx="678">
                  <c:v>2017.789</c:v>
                </c:pt>
              </c:numCache>
            </c:numRef>
          </c:xVal>
          <c:yVal>
            <c:numRef>
              <c:f>'IG balance'!$U$61:$U$739</c:f>
              <c:numCache>
                <c:formatCode>General</c:formatCode>
                <c:ptCount val="679"/>
                <c:pt idx="0">
                  <c:v>1.5155660377358489</c:v>
                </c:pt>
                <c:pt idx="1">
                  <c:v>1.5155660377358489</c:v>
                </c:pt>
                <c:pt idx="2">
                  <c:v>1.5155660377358489</c:v>
                </c:pt>
                <c:pt idx="3">
                  <c:v>1.5179433962264148</c:v>
                </c:pt>
                <c:pt idx="4">
                  <c:v>1.5221037735849055</c:v>
                </c:pt>
                <c:pt idx="5">
                  <c:v>1.5268584905660376</c:v>
                </c:pt>
                <c:pt idx="6">
                  <c:v>1.531018867924528</c:v>
                </c:pt>
                <c:pt idx="7">
                  <c:v>1.5357735849056604</c:v>
                </c:pt>
                <c:pt idx="8">
                  <c:v>1.539933962264151</c:v>
                </c:pt>
                <c:pt idx="9">
                  <c:v>1.544688679245283</c:v>
                </c:pt>
                <c:pt idx="10">
                  <c:v>1.5488490566037734</c:v>
                </c:pt>
                <c:pt idx="11">
                  <c:v>1.5536037735849053</c:v>
                </c:pt>
                <c:pt idx="12">
                  <c:v>1.5577641509433959</c:v>
                </c:pt>
                <c:pt idx="13">
                  <c:v>1.5625188679245281</c:v>
                </c:pt>
                <c:pt idx="14">
                  <c:v>1.5666792452830185</c:v>
                </c:pt>
                <c:pt idx="15">
                  <c:v>1.5726226415094333</c:v>
                </c:pt>
                <c:pt idx="16">
                  <c:v>1.5803490566037732</c:v>
                </c:pt>
                <c:pt idx="17">
                  <c:v>1.5874811320754711</c:v>
                </c:pt>
                <c:pt idx="18">
                  <c:v>1.5952075471698108</c:v>
                </c:pt>
                <c:pt idx="19">
                  <c:v>1.6023396226415092</c:v>
                </c:pt>
                <c:pt idx="20">
                  <c:v>1.6100660377358489</c:v>
                </c:pt>
                <c:pt idx="21">
                  <c:v>1.617198113207547</c:v>
                </c:pt>
                <c:pt idx="22">
                  <c:v>1.6249245283018863</c:v>
                </c:pt>
                <c:pt idx="23">
                  <c:v>1.6320566037735844</c:v>
                </c:pt>
                <c:pt idx="24">
                  <c:v>1.6397830188679243</c:v>
                </c:pt>
                <c:pt idx="25">
                  <c:v>1.6469150943396225</c:v>
                </c:pt>
                <c:pt idx="26">
                  <c:v>1.6546415094339617</c:v>
                </c:pt>
                <c:pt idx="27">
                  <c:v>1.6617735849056599</c:v>
                </c:pt>
                <c:pt idx="28">
                  <c:v>1.6695</c:v>
                </c:pt>
                <c:pt idx="29">
                  <c:v>1.6766320754716975</c:v>
                </c:pt>
                <c:pt idx="30">
                  <c:v>1.6843584905660374</c:v>
                </c:pt>
                <c:pt idx="31">
                  <c:v>1.6914905660377355</c:v>
                </c:pt>
                <c:pt idx="32">
                  <c:v>1.6992169811320754</c:v>
                </c:pt>
                <c:pt idx="33">
                  <c:v>1.7063490566037731</c:v>
                </c:pt>
                <c:pt idx="34">
                  <c:v>1.7140754716981128</c:v>
                </c:pt>
                <c:pt idx="35">
                  <c:v>1.7212075471698109</c:v>
                </c:pt>
                <c:pt idx="36">
                  <c:v>1.7289339622641502</c:v>
                </c:pt>
                <c:pt idx="37">
                  <c:v>1.7360660377358483</c:v>
                </c:pt>
                <c:pt idx="38">
                  <c:v>1.7437924528301885</c:v>
                </c:pt>
                <c:pt idx="39">
                  <c:v>1.7509245283018866</c:v>
                </c:pt>
                <c:pt idx="40">
                  <c:v>1.757462264150943</c:v>
                </c:pt>
                <c:pt idx="41">
                  <c:v>1.7645943396226413</c:v>
                </c:pt>
                <c:pt idx="42">
                  <c:v>1.7717264150943395</c:v>
                </c:pt>
                <c:pt idx="43">
                  <c:v>1.7782641509433961</c:v>
                </c:pt>
                <c:pt idx="44">
                  <c:v>1.7853962264150935</c:v>
                </c:pt>
                <c:pt idx="45">
                  <c:v>1.7925283018867919</c:v>
                </c:pt>
                <c:pt idx="46">
                  <c:v>1.7990660377358485</c:v>
                </c:pt>
                <c:pt idx="47">
                  <c:v>1.8061981132075469</c:v>
                </c:pt>
                <c:pt idx="48">
                  <c:v>1.8133301886792448</c:v>
                </c:pt>
                <c:pt idx="49">
                  <c:v>1.8198679245283012</c:v>
                </c:pt>
                <c:pt idx="50">
                  <c:v>1.8269999999999995</c:v>
                </c:pt>
                <c:pt idx="51">
                  <c:v>1.8341320754716977</c:v>
                </c:pt>
                <c:pt idx="52">
                  <c:v>1.8406698113207542</c:v>
                </c:pt>
                <c:pt idx="53">
                  <c:v>1.8478018867924524</c:v>
                </c:pt>
                <c:pt idx="54">
                  <c:v>1.8549339622641507</c:v>
                </c:pt>
                <c:pt idx="55">
                  <c:v>1.8614716981132073</c:v>
                </c:pt>
                <c:pt idx="56">
                  <c:v>1.8686037735849057</c:v>
                </c:pt>
                <c:pt idx="57">
                  <c:v>1.8757358490566036</c:v>
                </c:pt>
                <c:pt idx="58">
                  <c:v>1.88227358490566</c:v>
                </c:pt>
                <c:pt idx="59">
                  <c:v>1.8894056603773584</c:v>
                </c:pt>
                <c:pt idx="60">
                  <c:v>1.8965377358490558</c:v>
                </c:pt>
                <c:pt idx="61">
                  <c:v>1.9030754716981126</c:v>
                </c:pt>
                <c:pt idx="62">
                  <c:v>1.9102075471698108</c:v>
                </c:pt>
                <c:pt idx="63">
                  <c:v>1.9161509433962263</c:v>
                </c:pt>
                <c:pt idx="64">
                  <c:v>1.9209056603773587</c:v>
                </c:pt>
                <c:pt idx="65">
                  <c:v>1.9262547169811315</c:v>
                </c:pt>
                <c:pt idx="66">
                  <c:v>1.9310094339622639</c:v>
                </c:pt>
                <c:pt idx="67">
                  <c:v>1.935764150943396</c:v>
                </c:pt>
                <c:pt idx="68">
                  <c:v>1.9411132075471695</c:v>
                </c:pt>
                <c:pt idx="69">
                  <c:v>1.9458679245283017</c:v>
                </c:pt>
                <c:pt idx="70">
                  <c:v>1.9506226415094334</c:v>
                </c:pt>
                <c:pt idx="71">
                  <c:v>1.9559716981132069</c:v>
                </c:pt>
                <c:pt idx="72">
                  <c:v>1.9607264150943391</c:v>
                </c:pt>
                <c:pt idx="73">
                  <c:v>1.9654811320754715</c:v>
                </c:pt>
                <c:pt idx="74">
                  <c:v>1.9708301886792452</c:v>
                </c:pt>
                <c:pt idx="75">
                  <c:v>1.9773679245283016</c:v>
                </c:pt>
                <c:pt idx="76">
                  <c:v>1.9862830188679244</c:v>
                </c:pt>
                <c:pt idx="77">
                  <c:v>1.9951981132075471</c:v>
                </c:pt>
                <c:pt idx="78">
                  <c:v>2.0041132075471695</c:v>
                </c:pt>
                <c:pt idx="79">
                  <c:v>2.0130283018867918</c:v>
                </c:pt>
                <c:pt idx="80">
                  <c:v>2.0219433962264146</c:v>
                </c:pt>
                <c:pt idx="81">
                  <c:v>2.030858490566037</c:v>
                </c:pt>
                <c:pt idx="82">
                  <c:v>2.0397735849056597</c:v>
                </c:pt>
                <c:pt idx="83">
                  <c:v>2.0486886792452825</c:v>
                </c:pt>
                <c:pt idx="84">
                  <c:v>2.0576037735849053</c:v>
                </c:pt>
                <c:pt idx="85">
                  <c:v>2.0665188679245277</c:v>
                </c:pt>
                <c:pt idx="86">
                  <c:v>2.0754339622641504</c:v>
                </c:pt>
                <c:pt idx="87">
                  <c:v>2.0861320754716974</c:v>
                </c:pt>
                <c:pt idx="88">
                  <c:v>2.0980188679245275</c:v>
                </c:pt>
                <c:pt idx="89">
                  <c:v>2.109905660377358</c:v>
                </c:pt>
                <c:pt idx="90">
                  <c:v>2.1217924528301881</c:v>
                </c:pt>
                <c:pt idx="91">
                  <c:v>2.1336792452830187</c:v>
                </c:pt>
                <c:pt idx="92">
                  <c:v>2.1455660377358483</c:v>
                </c:pt>
                <c:pt idx="93">
                  <c:v>2.1574528301886784</c:v>
                </c:pt>
                <c:pt idx="94">
                  <c:v>2.1693396226415089</c:v>
                </c:pt>
                <c:pt idx="95">
                  <c:v>2.181226415094339</c:v>
                </c:pt>
                <c:pt idx="96">
                  <c:v>2.1931132075471691</c:v>
                </c:pt>
                <c:pt idx="97">
                  <c:v>2.2049999999999996</c:v>
                </c:pt>
                <c:pt idx="98">
                  <c:v>2.2168867924528302</c:v>
                </c:pt>
                <c:pt idx="99">
                  <c:v>2.2305566037735844</c:v>
                </c:pt>
                <c:pt idx="100">
                  <c:v>2.2460094339622638</c:v>
                </c:pt>
                <c:pt idx="101">
                  <c:v>2.2614622641509428</c:v>
                </c:pt>
                <c:pt idx="102">
                  <c:v>2.276320754716981</c:v>
                </c:pt>
                <c:pt idx="103">
                  <c:v>2.2917735849056595</c:v>
                </c:pt>
                <c:pt idx="104">
                  <c:v>2.3072264150943393</c:v>
                </c:pt>
                <c:pt idx="105">
                  <c:v>2.3226792452830183</c:v>
                </c:pt>
                <c:pt idx="106">
                  <c:v>2.3381320754716972</c:v>
                </c:pt>
                <c:pt idx="107">
                  <c:v>2.353584905660377</c:v>
                </c:pt>
                <c:pt idx="108">
                  <c:v>2.3684433962264144</c:v>
                </c:pt>
                <c:pt idx="109">
                  <c:v>2.3838962264150938</c:v>
                </c:pt>
                <c:pt idx="110">
                  <c:v>2.3993490566037732</c:v>
                </c:pt>
                <c:pt idx="111">
                  <c:v>2.4112358490566037</c:v>
                </c:pt>
                <c:pt idx="112">
                  <c:v>2.418962264150943</c:v>
                </c:pt>
                <c:pt idx="113">
                  <c:v>2.4266886792452826</c:v>
                </c:pt>
                <c:pt idx="114">
                  <c:v>2.4350094339622634</c:v>
                </c:pt>
                <c:pt idx="115">
                  <c:v>2.4427358490566036</c:v>
                </c:pt>
                <c:pt idx="116">
                  <c:v>2.4504622641509433</c:v>
                </c:pt>
                <c:pt idx="117">
                  <c:v>2.4587830188679236</c:v>
                </c:pt>
                <c:pt idx="118">
                  <c:v>2.4665094339622642</c:v>
                </c:pt>
                <c:pt idx="119">
                  <c:v>2.474235849056603</c:v>
                </c:pt>
                <c:pt idx="120">
                  <c:v>2.4825566037735842</c:v>
                </c:pt>
                <c:pt idx="121">
                  <c:v>2.4902830188679244</c:v>
                </c:pt>
                <c:pt idx="122">
                  <c:v>2.498009433962264</c:v>
                </c:pt>
                <c:pt idx="123">
                  <c:v>2.5069245283018864</c:v>
                </c:pt>
                <c:pt idx="124">
                  <c:v>2.5170283018867918</c:v>
                </c:pt>
                <c:pt idx="125">
                  <c:v>2.5271320754716977</c:v>
                </c:pt>
                <c:pt idx="126">
                  <c:v>2.5366415094339616</c:v>
                </c:pt>
                <c:pt idx="127">
                  <c:v>2.5467452830188675</c:v>
                </c:pt>
                <c:pt idx="128">
                  <c:v>2.5568490566037725</c:v>
                </c:pt>
                <c:pt idx="129">
                  <c:v>2.5663584905660368</c:v>
                </c:pt>
                <c:pt idx="130">
                  <c:v>2.5764622641509427</c:v>
                </c:pt>
                <c:pt idx="131">
                  <c:v>2.586566037735849</c:v>
                </c:pt>
                <c:pt idx="132">
                  <c:v>2.5960754716981129</c:v>
                </c:pt>
                <c:pt idx="133">
                  <c:v>2.6061792452830179</c:v>
                </c:pt>
                <c:pt idx="134">
                  <c:v>2.6162830188679238</c:v>
                </c:pt>
                <c:pt idx="135">
                  <c:v>2.6269811320754712</c:v>
                </c:pt>
                <c:pt idx="136">
                  <c:v>2.6382735849056598</c:v>
                </c:pt>
                <c:pt idx="137">
                  <c:v>2.6495660377358488</c:v>
                </c:pt>
                <c:pt idx="138">
                  <c:v>2.6608584905660368</c:v>
                </c:pt>
                <c:pt idx="139">
                  <c:v>2.6721509433962263</c:v>
                </c:pt>
                <c:pt idx="140">
                  <c:v>2.6834433962264139</c:v>
                </c:pt>
                <c:pt idx="141">
                  <c:v>2.6953301886792453</c:v>
                </c:pt>
                <c:pt idx="142">
                  <c:v>2.7066226415094334</c:v>
                </c:pt>
                <c:pt idx="143">
                  <c:v>2.7179150943396229</c:v>
                </c:pt>
                <c:pt idx="144">
                  <c:v>2.7292075471698105</c:v>
                </c:pt>
                <c:pt idx="145">
                  <c:v>2.7404999999999995</c:v>
                </c:pt>
                <c:pt idx="146">
                  <c:v>2.7517924528301876</c:v>
                </c:pt>
                <c:pt idx="147">
                  <c:v>2.7571415094339615</c:v>
                </c:pt>
                <c:pt idx="148">
                  <c:v>2.75654716981132</c:v>
                </c:pt>
                <c:pt idx="149">
                  <c:v>2.7553584905660378</c:v>
                </c:pt>
                <c:pt idx="150">
                  <c:v>2.7541698113207547</c:v>
                </c:pt>
                <c:pt idx="151">
                  <c:v>2.7535754716981127</c:v>
                </c:pt>
                <c:pt idx="152">
                  <c:v>2.7523867924528296</c:v>
                </c:pt>
                <c:pt idx="153">
                  <c:v>2.7511981132075456</c:v>
                </c:pt>
                <c:pt idx="154">
                  <c:v>2.7506037735849058</c:v>
                </c:pt>
                <c:pt idx="155">
                  <c:v>2.7494150943396223</c:v>
                </c:pt>
                <c:pt idx="156">
                  <c:v>2.7482264150943387</c:v>
                </c:pt>
                <c:pt idx="157">
                  <c:v>2.7476320754716976</c:v>
                </c:pt>
                <c:pt idx="158">
                  <c:v>2.7464433962264145</c:v>
                </c:pt>
                <c:pt idx="159">
                  <c:v>2.7458490566037734</c:v>
                </c:pt>
                <c:pt idx="160">
                  <c:v>2.7452547169811314</c:v>
                </c:pt>
                <c:pt idx="161">
                  <c:v>2.7446603773584903</c:v>
                </c:pt>
                <c:pt idx="162">
                  <c:v>2.7440660377358488</c:v>
                </c:pt>
                <c:pt idx="163">
                  <c:v>2.7434716981132068</c:v>
                </c:pt>
                <c:pt idx="164">
                  <c:v>2.7428773584905652</c:v>
                </c:pt>
                <c:pt idx="165">
                  <c:v>2.7428773584905652</c:v>
                </c:pt>
                <c:pt idx="166">
                  <c:v>2.7422830188679232</c:v>
                </c:pt>
                <c:pt idx="167">
                  <c:v>2.7416886792452835</c:v>
                </c:pt>
                <c:pt idx="168">
                  <c:v>2.7410943396226415</c:v>
                </c:pt>
                <c:pt idx="169">
                  <c:v>2.7404999999999995</c:v>
                </c:pt>
                <c:pt idx="170">
                  <c:v>2.7399056603773579</c:v>
                </c:pt>
                <c:pt idx="171">
                  <c:v>2.7458490566037734</c:v>
                </c:pt>
                <c:pt idx="172">
                  <c:v>2.7583301886792451</c:v>
                </c:pt>
                <c:pt idx="173">
                  <c:v>2.7708113207547163</c:v>
                </c:pt>
                <c:pt idx="174">
                  <c:v>2.7832924528301874</c:v>
                </c:pt>
                <c:pt idx="175">
                  <c:v>2.79577358490566</c:v>
                </c:pt>
                <c:pt idx="176">
                  <c:v>2.8082547169811316</c:v>
                </c:pt>
                <c:pt idx="177">
                  <c:v>2.8201415094339617</c:v>
                </c:pt>
                <c:pt idx="178">
                  <c:v>2.8326226415094329</c:v>
                </c:pt>
                <c:pt idx="179">
                  <c:v>2.8451037735849054</c:v>
                </c:pt>
                <c:pt idx="180">
                  <c:v>2.8575849056603766</c:v>
                </c:pt>
                <c:pt idx="181">
                  <c:v>2.8700660377358478</c:v>
                </c:pt>
                <c:pt idx="182">
                  <c:v>2.8825471698113194</c:v>
                </c:pt>
                <c:pt idx="183">
                  <c:v>2.8914622641509427</c:v>
                </c:pt>
                <c:pt idx="184">
                  <c:v>2.8979999999999997</c:v>
                </c:pt>
                <c:pt idx="185">
                  <c:v>2.9045377358490563</c:v>
                </c:pt>
                <c:pt idx="186">
                  <c:v>2.911075471698112</c:v>
                </c:pt>
                <c:pt idx="187">
                  <c:v>2.9176132075471695</c:v>
                </c:pt>
                <c:pt idx="188">
                  <c:v>2.9241509433962256</c:v>
                </c:pt>
                <c:pt idx="189">
                  <c:v>2.9300943396226407</c:v>
                </c:pt>
                <c:pt idx="190">
                  <c:v>2.9366320754716972</c:v>
                </c:pt>
                <c:pt idx="191">
                  <c:v>2.9431698113207538</c:v>
                </c:pt>
                <c:pt idx="192">
                  <c:v>2.9497075471698113</c:v>
                </c:pt>
                <c:pt idx="193">
                  <c:v>2.9562452830188675</c:v>
                </c:pt>
                <c:pt idx="194">
                  <c:v>2.9627830188679245</c:v>
                </c:pt>
                <c:pt idx="195">
                  <c:v>2.9699150943396218</c:v>
                </c:pt>
                <c:pt idx="196">
                  <c:v>2.9788301886792441</c:v>
                </c:pt>
                <c:pt idx="197">
                  <c:v>2.9877452830188673</c:v>
                </c:pt>
                <c:pt idx="198">
                  <c:v>2.9966603773584897</c:v>
                </c:pt>
                <c:pt idx="199">
                  <c:v>3.0055754716981125</c:v>
                </c:pt>
                <c:pt idx="200">
                  <c:v>3.0144905660377348</c:v>
                </c:pt>
                <c:pt idx="201">
                  <c:v>3.0234056603773571</c:v>
                </c:pt>
                <c:pt idx="202">
                  <c:v>3.0323207547169804</c:v>
                </c:pt>
                <c:pt idx="203">
                  <c:v>3.0412358490566027</c:v>
                </c:pt>
                <c:pt idx="204">
                  <c:v>3.0501509433962251</c:v>
                </c:pt>
                <c:pt idx="205">
                  <c:v>3.0590660377358478</c:v>
                </c:pt>
                <c:pt idx="206">
                  <c:v>3.0679811320754711</c:v>
                </c:pt>
                <c:pt idx="207">
                  <c:v>3.0763018867924528</c:v>
                </c:pt>
                <c:pt idx="208">
                  <c:v>3.0828396226415089</c:v>
                </c:pt>
                <c:pt idx="209">
                  <c:v>3.089971698113207</c:v>
                </c:pt>
                <c:pt idx="210">
                  <c:v>3.0971037735849052</c:v>
                </c:pt>
                <c:pt idx="211">
                  <c:v>3.1036415094339627</c:v>
                </c:pt>
                <c:pt idx="212">
                  <c:v>3.1107735849056595</c:v>
                </c:pt>
                <c:pt idx="213">
                  <c:v>3.1179056603773576</c:v>
                </c:pt>
                <c:pt idx="214">
                  <c:v>3.1244433962264142</c:v>
                </c:pt>
                <c:pt idx="215">
                  <c:v>3.1315754716981123</c:v>
                </c:pt>
                <c:pt idx="216">
                  <c:v>3.1387075471698105</c:v>
                </c:pt>
                <c:pt idx="217">
                  <c:v>3.1452452830188666</c:v>
                </c:pt>
                <c:pt idx="218">
                  <c:v>3.1523773584905661</c:v>
                </c:pt>
                <c:pt idx="219">
                  <c:v>3.155349056603773</c:v>
                </c:pt>
                <c:pt idx="220">
                  <c:v>3.154754716981131</c:v>
                </c:pt>
                <c:pt idx="221">
                  <c:v>3.1535660377358488</c:v>
                </c:pt>
                <c:pt idx="222">
                  <c:v>3.1523773584905661</c:v>
                </c:pt>
                <c:pt idx="223">
                  <c:v>3.1517830188679237</c:v>
                </c:pt>
                <c:pt idx="224">
                  <c:v>3.1505943396226406</c:v>
                </c:pt>
                <c:pt idx="225">
                  <c:v>3.1494056603773584</c:v>
                </c:pt>
                <c:pt idx="226">
                  <c:v>3.1488113207547168</c:v>
                </c:pt>
                <c:pt idx="227">
                  <c:v>3.1476226415094337</c:v>
                </c:pt>
                <c:pt idx="228">
                  <c:v>3.1464339622641502</c:v>
                </c:pt>
                <c:pt idx="229">
                  <c:v>3.1458396226415082</c:v>
                </c:pt>
                <c:pt idx="230">
                  <c:v>3.1446509433962264</c:v>
                </c:pt>
                <c:pt idx="231">
                  <c:v>3.1404905660377351</c:v>
                </c:pt>
                <c:pt idx="232">
                  <c:v>3.1327641509433954</c:v>
                </c:pt>
                <c:pt idx="233">
                  <c:v>3.1256320754716977</c:v>
                </c:pt>
                <c:pt idx="234">
                  <c:v>3.1179056603773576</c:v>
                </c:pt>
                <c:pt idx="235">
                  <c:v>3.1107735849056595</c:v>
                </c:pt>
                <c:pt idx="236">
                  <c:v>3.1030471698113207</c:v>
                </c:pt>
                <c:pt idx="237">
                  <c:v>3.0959150943396212</c:v>
                </c:pt>
                <c:pt idx="238">
                  <c:v>3.0881886792452824</c:v>
                </c:pt>
                <c:pt idx="239">
                  <c:v>3.0810566037735847</c:v>
                </c:pt>
                <c:pt idx="240">
                  <c:v>3.0733301886792441</c:v>
                </c:pt>
                <c:pt idx="241">
                  <c:v>3.0661981132075464</c:v>
                </c:pt>
                <c:pt idx="242">
                  <c:v>3.0584716981132072</c:v>
                </c:pt>
                <c:pt idx="243">
                  <c:v>3.0537169811320752</c:v>
                </c:pt>
                <c:pt idx="244">
                  <c:v>3.0519339622641501</c:v>
                </c:pt>
                <c:pt idx="245">
                  <c:v>3.0501509433962251</c:v>
                </c:pt>
                <c:pt idx="246">
                  <c:v>3.0477735849056602</c:v>
                </c:pt>
                <c:pt idx="247">
                  <c:v>3.0459905660377347</c:v>
                </c:pt>
                <c:pt idx="248">
                  <c:v>3.0442075471698109</c:v>
                </c:pt>
                <c:pt idx="249">
                  <c:v>3.0418301886792447</c:v>
                </c:pt>
                <c:pt idx="250">
                  <c:v>3.0400471698113209</c:v>
                </c:pt>
                <c:pt idx="251">
                  <c:v>3.0382641509433954</c:v>
                </c:pt>
                <c:pt idx="252">
                  <c:v>3.0358867924528297</c:v>
                </c:pt>
                <c:pt idx="253">
                  <c:v>3.0341037735849055</c:v>
                </c:pt>
                <c:pt idx="254">
                  <c:v>3.0323207547169804</c:v>
                </c:pt>
                <c:pt idx="255">
                  <c:v>3.0323207547169804</c:v>
                </c:pt>
                <c:pt idx="256">
                  <c:v>3.0346981132075466</c:v>
                </c:pt>
                <c:pt idx="257">
                  <c:v>3.0370754716981123</c:v>
                </c:pt>
                <c:pt idx="258">
                  <c:v>3.0400471698113209</c:v>
                </c:pt>
                <c:pt idx="259">
                  <c:v>3.0424245283018858</c:v>
                </c:pt>
                <c:pt idx="260">
                  <c:v>3.0448018867924524</c:v>
                </c:pt>
                <c:pt idx="261">
                  <c:v>3.0471792452830178</c:v>
                </c:pt>
                <c:pt idx="262">
                  <c:v>3.0495566037735848</c:v>
                </c:pt>
                <c:pt idx="263">
                  <c:v>3.0519339622641501</c:v>
                </c:pt>
                <c:pt idx="264">
                  <c:v>3.054905660377357</c:v>
                </c:pt>
                <c:pt idx="265">
                  <c:v>3.0572830188679241</c:v>
                </c:pt>
                <c:pt idx="266">
                  <c:v>3.0596603773584894</c:v>
                </c:pt>
                <c:pt idx="267">
                  <c:v>3.0644150943396213</c:v>
                </c:pt>
                <c:pt idx="268">
                  <c:v>3.0721415094339619</c:v>
                </c:pt>
                <c:pt idx="269">
                  <c:v>3.0792735849056596</c:v>
                </c:pt>
                <c:pt idx="270">
                  <c:v>3.0869999999999989</c:v>
                </c:pt>
                <c:pt idx="271">
                  <c:v>3.0941320754716979</c:v>
                </c:pt>
                <c:pt idx="272">
                  <c:v>3.1018584905660371</c:v>
                </c:pt>
                <c:pt idx="273">
                  <c:v>3.1089905660377348</c:v>
                </c:pt>
                <c:pt idx="274">
                  <c:v>3.116716981132075</c:v>
                </c:pt>
                <c:pt idx="275">
                  <c:v>3.1238490566037731</c:v>
                </c:pt>
                <c:pt idx="276">
                  <c:v>3.1315754716981123</c:v>
                </c:pt>
                <c:pt idx="277">
                  <c:v>3.1387075471698105</c:v>
                </c:pt>
                <c:pt idx="278">
                  <c:v>3.1464339622641502</c:v>
                </c:pt>
                <c:pt idx="279">
                  <c:v>3.154754716981131</c:v>
                </c:pt>
                <c:pt idx="280">
                  <c:v>3.1642641509433953</c:v>
                </c:pt>
                <c:pt idx="281">
                  <c:v>3.1737735849056596</c:v>
                </c:pt>
                <c:pt idx="282">
                  <c:v>3.1826886792452824</c:v>
                </c:pt>
                <c:pt idx="283">
                  <c:v>3.1921981132075468</c:v>
                </c:pt>
                <c:pt idx="284">
                  <c:v>3.2017075471698107</c:v>
                </c:pt>
                <c:pt idx="285">
                  <c:v>3.2112169811320745</c:v>
                </c:pt>
                <c:pt idx="286">
                  <c:v>3.2207264150943389</c:v>
                </c:pt>
                <c:pt idx="287">
                  <c:v>3.2302358490566037</c:v>
                </c:pt>
                <c:pt idx="288">
                  <c:v>3.2391509433962264</c:v>
                </c:pt>
                <c:pt idx="289">
                  <c:v>3.2486603773584908</c:v>
                </c:pt>
                <c:pt idx="290">
                  <c:v>3.2581698113207542</c:v>
                </c:pt>
                <c:pt idx="291">
                  <c:v>3.2647075471698108</c:v>
                </c:pt>
                <c:pt idx="292">
                  <c:v>3.2688679245283012</c:v>
                </c:pt>
                <c:pt idx="293">
                  <c:v>3.2730283018867912</c:v>
                </c:pt>
                <c:pt idx="294">
                  <c:v>3.2765943396226405</c:v>
                </c:pt>
                <c:pt idx="295">
                  <c:v>3.2807547169811317</c:v>
                </c:pt>
                <c:pt idx="296">
                  <c:v>3.2849150943396226</c:v>
                </c:pt>
                <c:pt idx="297">
                  <c:v>3.2884811320754719</c:v>
                </c:pt>
                <c:pt idx="298">
                  <c:v>3.2926415094339618</c:v>
                </c:pt>
                <c:pt idx="299">
                  <c:v>3.2968018867924522</c:v>
                </c:pt>
                <c:pt idx="300">
                  <c:v>3.3003679245283011</c:v>
                </c:pt>
                <c:pt idx="301">
                  <c:v>3.304528301886791</c:v>
                </c:pt>
                <c:pt idx="302">
                  <c:v>3.3086886792452823</c:v>
                </c:pt>
                <c:pt idx="303">
                  <c:v>3.3146320754716974</c:v>
                </c:pt>
                <c:pt idx="304">
                  <c:v>3.3235471698113197</c:v>
                </c:pt>
                <c:pt idx="305">
                  <c:v>3.3324622641509429</c:v>
                </c:pt>
                <c:pt idx="306">
                  <c:v>3.3413773584905653</c:v>
                </c:pt>
                <c:pt idx="307">
                  <c:v>3.3502924528301876</c:v>
                </c:pt>
                <c:pt idx="308">
                  <c:v>3.3592075471698104</c:v>
                </c:pt>
                <c:pt idx="309">
                  <c:v>3.3681226415094327</c:v>
                </c:pt>
                <c:pt idx="310">
                  <c:v>3.3770377358490555</c:v>
                </c:pt>
                <c:pt idx="311">
                  <c:v>3.3859528301886779</c:v>
                </c:pt>
                <c:pt idx="312">
                  <c:v>3.3948679245283007</c:v>
                </c:pt>
                <c:pt idx="313">
                  <c:v>3.4037830188679239</c:v>
                </c:pt>
                <c:pt idx="314">
                  <c:v>3.4126981132075462</c:v>
                </c:pt>
                <c:pt idx="315">
                  <c:v>3.4228018867924521</c:v>
                </c:pt>
                <c:pt idx="316">
                  <c:v>3.4334999999999996</c:v>
                </c:pt>
                <c:pt idx="317">
                  <c:v>3.4447924528301881</c:v>
                </c:pt>
                <c:pt idx="318">
                  <c:v>3.4554905660377351</c:v>
                </c:pt>
                <c:pt idx="319">
                  <c:v>3.4661886792452825</c:v>
                </c:pt>
                <c:pt idx="320">
                  <c:v>3.477481132075471</c:v>
                </c:pt>
                <c:pt idx="321">
                  <c:v>3.4881792452830185</c:v>
                </c:pt>
                <c:pt idx="322">
                  <c:v>3.4988773584905646</c:v>
                </c:pt>
                <c:pt idx="323">
                  <c:v>3.510169811320754</c:v>
                </c:pt>
                <c:pt idx="324">
                  <c:v>3.520867924528301</c:v>
                </c:pt>
                <c:pt idx="325">
                  <c:v>3.5315660377358484</c:v>
                </c:pt>
                <c:pt idx="326">
                  <c:v>3.5428584905660374</c:v>
                </c:pt>
                <c:pt idx="327">
                  <c:v>3.5505849056603767</c:v>
                </c:pt>
                <c:pt idx="328">
                  <c:v>3.5547452830188671</c:v>
                </c:pt>
                <c:pt idx="329">
                  <c:v>3.559499999999999</c:v>
                </c:pt>
                <c:pt idx="330">
                  <c:v>3.5636603773584903</c:v>
                </c:pt>
                <c:pt idx="331">
                  <c:v>3.5684150943396213</c:v>
                </c:pt>
                <c:pt idx="332">
                  <c:v>3.5725754716981126</c:v>
                </c:pt>
                <c:pt idx="333">
                  <c:v>3.5773301886792446</c:v>
                </c:pt>
                <c:pt idx="334">
                  <c:v>3.581490566037735</c:v>
                </c:pt>
                <c:pt idx="335">
                  <c:v>3.5862452830188669</c:v>
                </c:pt>
                <c:pt idx="336">
                  <c:v>3.5904056603773578</c:v>
                </c:pt>
                <c:pt idx="337">
                  <c:v>3.5951603773584901</c:v>
                </c:pt>
                <c:pt idx="338">
                  <c:v>3.5993207547169801</c:v>
                </c:pt>
                <c:pt idx="339">
                  <c:v>3.6052641509433956</c:v>
                </c:pt>
                <c:pt idx="340">
                  <c:v>3.6118018867924513</c:v>
                </c:pt>
                <c:pt idx="341">
                  <c:v>3.6189339622641508</c:v>
                </c:pt>
                <c:pt idx="342">
                  <c:v>3.626066037735848</c:v>
                </c:pt>
                <c:pt idx="343">
                  <c:v>3.632603773584905</c:v>
                </c:pt>
                <c:pt idx="344">
                  <c:v>3.6397358490566023</c:v>
                </c:pt>
                <c:pt idx="345">
                  <c:v>3.6468679245283013</c:v>
                </c:pt>
                <c:pt idx="346">
                  <c:v>3.6534056603773579</c:v>
                </c:pt>
                <c:pt idx="347">
                  <c:v>3.6605377358490561</c:v>
                </c:pt>
                <c:pt idx="348">
                  <c:v>3.6676698113207542</c:v>
                </c:pt>
                <c:pt idx="349">
                  <c:v>3.6742075471698112</c:v>
                </c:pt>
                <c:pt idx="350">
                  <c:v>3.6813396226415085</c:v>
                </c:pt>
                <c:pt idx="351">
                  <c:v>3.687877358490566</c:v>
                </c:pt>
                <c:pt idx="352">
                  <c:v>3.6938207547169801</c:v>
                </c:pt>
                <c:pt idx="353">
                  <c:v>3.6997641509433952</c:v>
                </c:pt>
                <c:pt idx="354">
                  <c:v>3.7057075471698111</c:v>
                </c:pt>
                <c:pt idx="355">
                  <c:v>3.7116509433962253</c:v>
                </c:pt>
                <c:pt idx="356">
                  <c:v>3.7175943396226407</c:v>
                </c:pt>
                <c:pt idx="357">
                  <c:v>3.7235377358490558</c:v>
                </c:pt>
                <c:pt idx="358">
                  <c:v>3.7294811320754708</c:v>
                </c:pt>
                <c:pt idx="359">
                  <c:v>3.7354245283018859</c:v>
                </c:pt>
                <c:pt idx="360">
                  <c:v>3.7413679245283014</c:v>
                </c:pt>
                <c:pt idx="361">
                  <c:v>3.7473113207547155</c:v>
                </c:pt>
                <c:pt idx="362">
                  <c:v>3.7532547169811314</c:v>
                </c:pt>
                <c:pt idx="363">
                  <c:v>3.7514716981132072</c:v>
                </c:pt>
                <c:pt idx="364">
                  <c:v>3.7419622641509429</c:v>
                </c:pt>
                <c:pt idx="365">
                  <c:v>3.732452830188679</c:v>
                </c:pt>
                <c:pt idx="366">
                  <c:v>3.7235377358490558</c:v>
                </c:pt>
                <c:pt idx="367">
                  <c:v>3.7140283018867919</c:v>
                </c:pt>
                <c:pt idx="368">
                  <c:v>3.7045188679245271</c:v>
                </c:pt>
                <c:pt idx="369">
                  <c:v>3.6950094339622632</c:v>
                </c:pt>
                <c:pt idx="370">
                  <c:v>3.6854999999999989</c:v>
                </c:pt>
                <c:pt idx="371">
                  <c:v>3.6759905660377346</c:v>
                </c:pt>
                <c:pt idx="372">
                  <c:v>3.6670754716981118</c:v>
                </c:pt>
                <c:pt idx="373">
                  <c:v>3.6575660377358479</c:v>
                </c:pt>
                <c:pt idx="374">
                  <c:v>3.6480566037735835</c:v>
                </c:pt>
                <c:pt idx="375">
                  <c:v>3.6444905660377347</c:v>
                </c:pt>
                <c:pt idx="376">
                  <c:v>3.6474622641509429</c:v>
                </c:pt>
                <c:pt idx="377">
                  <c:v>3.6504339622641506</c:v>
                </c:pt>
                <c:pt idx="378">
                  <c:v>3.6534056603773579</c:v>
                </c:pt>
                <c:pt idx="379">
                  <c:v>3.6563773584905661</c:v>
                </c:pt>
                <c:pt idx="380">
                  <c:v>3.659349056603773</c:v>
                </c:pt>
                <c:pt idx="381">
                  <c:v>3.6623207547169803</c:v>
                </c:pt>
                <c:pt idx="382">
                  <c:v>3.6652924528301885</c:v>
                </c:pt>
                <c:pt idx="383">
                  <c:v>3.6682641509433953</c:v>
                </c:pt>
                <c:pt idx="384">
                  <c:v>3.6712358490566026</c:v>
                </c:pt>
                <c:pt idx="385">
                  <c:v>3.6742075471698112</c:v>
                </c:pt>
                <c:pt idx="386">
                  <c:v>3.6771792452830185</c:v>
                </c:pt>
                <c:pt idx="387">
                  <c:v>3.6801509433962254</c:v>
                </c:pt>
                <c:pt idx="388">
                  <c:v>3.682528301886792</c:v>
                </c:pt>
                <c:pt idx="389">
                  <c:v>3.6849056603773578</c:v>
                </c:pt>
                <c:pt idx="390">
                  <c:v>3.687877358490566</c:v>
                </c:pt>
                <c:pt idx="391">
                  <c:v>3.6902547169811308</c:v>
                </c:pt>
                <c:pt idx="392">
                  <c:v>3.6926320754716979</c:v>
                </c:pt>
                <c:pt idx="393">
                  <c:v>3.6950094339622632</c:v>
                </c:pt>
                <c:pt idx="394">
                  <c:v>3.697386792452829</c:v>
                </c:pt>
                <c:pt idx="395">
                  <c:v>3.6997641509433952</c:v>
                </c:pt>
                <c:pt idx="396">
                  <c:v>3.7027358490566029</c:v>
                </c:pt>
                <c:pt idx="397">
                  <c:v>3.7051132075471696</c:v>
                </c:pt>
                <c:pt idx="398">
                  <c:v>3.7074905660377349</c:v>
                </c:pt>
                <c:pt idx="399">
                  <c:v>3.7116509433962253</c:v>
                </c:pt>
                <c:pt idx="400">
                  <c:v>3.7181886792452823</c:v>
                </c:pt>
                <c:pt idx="401">
                  <c:v>3.7247264150943384</c:v>
                </c:pt>
                <c:pt idx="402">
                  <c:v>3.7312641509433955</c:v>
                </c:pt>
                <c:pt idx="403">
                  <c:v>3.7378018867924525</c:v>
                </c:pt>
                <c:pt idx="404">
                  <c:v>3.7443396226415082</c:v>
                </c:pt>
                <c:pt idx="405">
                  <c:v>3.7502830188679237</c:v>
                </c:pt>
                <c:pt idx="406">
                  <c:v>3.7568207547169794</c:v>
                </c:pt>
                <c:pt idx="407">
                  <c:v>3.7633584905660369</c:v>
                </c:pt>
                <c:pt idx="408">
                  <c:v>3.769896226415093</c:v>
                </c:pt>
                <c:pt idx="409">
                  <c:v>3.7764339622641501</c:v>
                </c:pt>
                <c:pt idx="410">
                  <c:v>3.7829716981132071</c:v>
                </c:pt>
                <c:pt idx="411">
                  <c:v>3.7906981132075468</c:v>
                </c:pt>
                <c:pt idx="412">
                  <c:v>3.8002075471698111</c:v>
                </c:pt>
                <c:pt idx="413">
                  <c:v>3.809716981132075</c:v>
                </c:pt>
                <c:pt idx="414">
                  <c:v>3.8186320754716978</c:v>
                </c:pt>
                <c:pt idx="415">
                  <c:v>3.8281415094339621</c:v>
                </c:pt>
                <c:pt idx="416">
                  <c:v>3.8376509433962256</c:v>
                </c:pt>
                <c:pt idx="417">
                  <c:v>3.8471603773584895</c:v>
                </c:pt>
                <c:pt idx="418">
                  <c:v>3.8566698113207538</c:v>
                </c:pt>
                <c:pt idx="419">
                  <c:v>3.8661792452830173</c:v>
                </c:pt>
                <c:pt idx="420">
                  <c:v>3.87509433962264</c:v>
                </c:pt>
                <c:pt idx="421">
                  <c:v>3.8846037735849048</c:v>
                </c:pt>
                <c:pt idx="422">
                  <c:v>3.8941132075471692</c:v>
                </c:pt>
                <c:pt idx="423">
                  <c:v>3.9000566037735847</c:v>
                </c:pt>
                <c:pt idx="424">
                  <c:v>3.9018396226415084</c:v>
                </c:pt>
                <c:pt idx="425">
                  <c:v>3.9036226415094326</c:v>
                </c:pt>
                <c:pt idx="426">
                  <c:v>3.9059999999999984</c:v>
                </c:pt>
                <c:pt idx="427">
                  <c:v>3.9077830188679239</c:v>
                </c:pt>
                <c:pt idx="428">
                  <c:v>3.909566037735849</c:v>
                </c:pt>
                <c:pt idx="429">
                  <c:v>3.9119433962264138</c:v>
                </c:pt>
                <c:pt idx="430">
                  <c:v>3.9137264150943389</c:v>
                </c:pt>
                <c:pt idx="431">
                  <c:v>3.9155094339622627</c:v>
                </c:pt>
                <c:pt idx="432">
                  <c:v>3.9178867924528293</c:v>
                </c:pt>
                <c:pt idx="433">
                  <c:v>3.9196698113207535</c:v>
                </c:pt>
                <c:pt idx="434">
                  <c:v>3.9214528301886782</c:v>
                </c:pt>
                <c:pt idx="435">
                  <c:v>3.9220471698113197</c:v>
                </c:pt>
                <c:pt idx="436">
                  <c:v>3.9214528301886782</c:v>
                </c:pt>
                <c:pt idx="437">
                  <c:v>3.9202641509433951</c:v>
                </c:pt>
                <c:pt idx="438">
                  <c:v>3.9190754716981124</c:v>
                </c:pt>
                <c:pt idx="439">
                  <c:v>3.9184811320754709</c:v>
                </c:pt>
                <c:pt idx="440">
                  <c:v>3.9172924528301878</c:v>
                </c:pt>
                <c:pt idx="441">
                  <c:v>3.9161037735849051</c:v>
                </c:pt>
                <c:pt idx="442">
                  <c:v>3.9155094339622627</c:v>
                </c:pt>
                <c:pt idx="443">
                  <c:v>3.9143207547169814</c:v>
                </c:pt>
                <c:pt idx="444">
                  <c:v>3.9131320754716969</c:v>
                </c:pt>
                <c:pt idx="445">
                  <c:v>3.9125377358490563</c:v>
                </c:pt>
                <c:pt idx="446">
                  <c:v>3.9113490566037732</c:v>
                </c:pt>
                <c:pt idx="447">
                  <c:v>3.9131320754716969</c:v>
                </c:pt>
                <c:pt idx="448">
                  <c:v>3.9172924528301878</c:v>
                </c:pt>
                <c:pt idx="449">
                  <c:v>3.9220471698113197</c:v>
                </c:pt>
                <c:pt idx="450">
                  <c:v>3.9262075471698106</c:v>
                </c:pt>
                <c:pt idx="451">
                  <c:v>3.930962264150943</c:v>
                </c:pt>
                <c:pt idx="452">
                  <c:v>3.9351226415094334</c:v>
                </c:pt>
                <c:pt idx="453">
                  <c:v>3.9398773584905649</c:v>
                </c:pt>
                <c:pt idx="454">
                  <c:v>3.9440377358490561</c:v>
                </c:pt>
                <c:pt idx="455">
                  <c:v>3.9487924528301885</c:v>
                </c:pt>
                <c:pt idx="456">
                  <c:v>3.952952830188678</c:v>
                </c:pt>
                <c:pt idx="457">
                  <c:v>3.9577075471698104</c:v>
                </c:pt>
                <c:pt idx="458">
                  <c:v>3.9618679245283008</c:v>
                </c:pt>
                <c:pt idx="459">
                  <c:v>3.968999999999999</c:v>
                </c:pt>
                <c:pt idx="460">
                  <c:v>3.9785094339622624</c:v>
                </c:pt>
                <c:pt idx="461">
                  <c:v>3.9880188679245268</c:v>
                </c:pt>
                <c:pt idx="462">
                  <c:v>3.9969339622641495</c:v>
                </c:pt>
                <c:pt idx="463">
                  <c:v>4.0064433962264134</c:v>
                </c:pt>
                <c:pt idx="464">
                  <c:v>4.0159528301886773</c:v>
                </c:pt>
                <c:pt idx="465">
                  <c:v>4.0254622641509421</c:v>
                </c:pt>
                <c:pt idx="466">
                  <c:v>4.0349716981132069</c:v>
                </c:pt>
                <c:pt idx="467">
                  <c:v>4.0444811320754708</c:v>
                </c:pt>
                <c:pt idx="468">
                  <c:v>4.053396226415094</c:v>
                </c:pt>
                <c:pt idx="469">
                  <c:v>4.0629056603773588</c:v>
                </c:pt>
                <c:pt idx="470">
                  <c:v>4.0724150943396218</c:v>
                </c:pt>
                <c:pt idx="471">
                  <c:v>4.0783584905660364</c:v>
                </c:pt>
                <c:pt idx="472">
                  <c:v>4.0807358490566035</c:v>
                </c:pt>
                <c:pt idx="473">
                  <c:v>4.0831132075471688</c:v>
                </c:pt>
                <c:pt idx="474">
                  <c:v>4.0860849056603774</c:v>
                </c:pt>
                <c:pt idx="475">
                  <c:v>4.0884622641509418</c:v>
                </c:pt>
                <c:pt idx="476">
                  <c:v>4.0908396226415089</c:v>
                </c:pt>
                <c:pt idx="477">
                  <c:v>4.0932169811320742</c:v>
                </c:pt>
                <c:pt idx="478">
                  <c:v>4.0955943396226413</c:v>
                </c:pt>
                <c:pt idx="479">
                  <c:v>4.0979716981132066</c:v>
                </c:pt>
                <c:pt idx="480">
                  <c:v>4.1009433962264135</c:v>
                </c:pt>
                <c:pt idx="481">
                  <c:v>4.1033207547169805</c:v>
                </c:pt>
                <c:pt idx="482">
                  <c:v>4.1056981132075459</c:v>
                </c:pt>
                <c:pt idx="483">
                  <c:v>4.1110471698113198</c:v>
                </c:pt>
                <c:pt idx="484">
                  <c:v>4.1187735849056581</c:v>
                </c:pt>
                <c:pt idx="485">
                  <c:v>4.1264999999999992</c:v>
                </c:pt>
                <c:pt idx="486">
                  <c:v>4.13482075471698</c:v>
                </c:pt>
                <c:pt idx="487">
                  <c:v>4.1425471698113192</c:v>
                </c:pt>
                <c:pt idx="488">
                  <c:v>4.1502735849056593</c:v>
                </c:pt>
                <c:pt idx="489">
                  <c:v>4.158594339622641</c:v>
                </c:pt>
                <c:pt idx="490">
                  <c:v>4.1663207547169794</c:v>
                </c:pt>
                <c:pt idx="491">
                  <c:v>4.1740471698113195</c:v>
                </c:pt>
                <c:pt idx="492">
                  <c:v>4.1823679245283003</c:v>
                </c:pt>
                <c:pt idx="493">
                  <c:v>4.1900943396226404</c:v>
                </c:pt>
                <c:pt idx="494">
                  <c:v>4.1978207547169806</c:v>
                </c:pt>
                <c:pt idx="495">
                  <c:v>4.2108962264150929</c:v>
                </c:pt>
                <c:pt idx="496">
                  <c:v>4.2281320754716969</c:v>
                </c:pt>
                <c:pt idx="497">
                  <c:v>4.2453679245283009</c:v>
                </c:pt>
                <c:pt idx="498">
                  <c:v>4.2626037735849049</c:v>
                </c:pt>
                <c:pt idx="499">
                  <c:v>4.2798396226415081</c:v>
                </c:pt>
                <c:pt idx="500">
                  <c:v>4.2970754716981121</c:v>
                </c:pt>
                <c:pt idx="501">
                  <c:v>4.3149056603773568</c:v>
                </c:pt>
                <c:pt idx="502">
                  <c:v>4.3321415094339608</c:v>
                </c:pt>
                <c:pt idx="503">
                  <c:v>4.3493773584905657</c:v>
                </c:pt>
                <c:pt idx="504">
                  <c:v>4.3666132075471698</c:v>
                </c:pt>
                <c:pt idx="505">
                  <c:v>4.3838490566037729</c:v>
                </c:pt>
                <c:pt idx="506">
                  <c:v>4.4010849056603769</c:v>
                </c:pt>
                <c:pt idx="507">
                  <c:v>4.4189150943396216</c:v>
                </c:pt>
                <c:pt idx="508">
                  <c:v>4.4361509433962256</c:v>
                </c:pt>
                <c:pt idx="509">
                  <c:v>4.4533867924528296</c:v>
                </c:pt>
                <c:pt idx="510">
                  <c:v>4.4706226415094337</c:v>
                </c:pt>
                <c:pt idx="511">
                  <c:v>4.4878584905660368</c:v>
                </c:pt>
                <c:pt idx="512">
                  <c:v>4.5050943396226408</c:v>
                </c:pt>
                <c:pt idx="513">
                  <c:v>4.5229245283018855</c:v>
                </c:pt>
                <c:pt idx="514">
                  <c:v>4.5401603773584895</c:v>
                </c:pt>
                <c:pt idx="515">
                  <c:v>4.5573962264150945</c:v>
                </c:pt>
                <c:pt idx="516">
                  <c:v>4.5746320754716976</c:v>
                </c:pt>
                <c:pt idx="517">
                  <c:v>4.5918679245283007</c:v>
                </c:pt>
                <c:pt idx="518">
                  <c:v>4.6091037735849048</c:v>
                </c:pt>
                <c:pt idx="519">
                  <c:v>4.6245566037735841</c:v>
                </c:pt>
                <c:pt idx="520">
                  <c:v>4.6370377358490558</c:v>
                </c:pt>
                <c:pt idx="521">
                  <c:v>4.6501132075471689</c:v>
                </c:pt>
                <c:pt idx="522">
                  <c:v>4.6631886792452812</c:v>
                </c:pt>
                <c:pt idx="523">
                  <c:v>4.6756698113207529</c:v>
                </c:pt>
                <c:pt idx="524">
                  <c:v>4.6887452830188678</c:v>
                </c:pt>
                <c:pt idx="525">
                  <c:v>4.7018207547169801</c:v>
                </c:pt>
                <c:pt idx="526">
                  <c:v>4.7143018867924518</c:v>
                </c:pt>
                <c:pt idx="527">
                  <c:v>4.727377358490565</c:v>
                </c:pt>
                <c:pt idx="528">
                  <c:v>4.7404528301886781</c:v>
                </c:pt>
                <c:pt idx="529">
                  <c:v>4.7529339622641498</c:v>
                </c:pt>
                <c:pt idx="530">
                  <c:v>4.766009433962263</c:v>
                </c:pt>
                <c:pt idx="531">
                  <c:v>4.779084905660377</c:v>
                </c:pt>
                <c:pt idx="532">
                  <c:v>4.7915660377358478</c:v>
                </c:pt>
                <c:pt idx="533">
                  <c:v>4.804641509433961</c:v>
                </c:pt>
                <c:pt idx="534">
                  <c:v>4.8177169811320741</c:v>
                </c:pt>
                <c:pt idx="535">
                  <c:v>4.8301981132075458</c:v>
                </c:pt>
                <c:pt idx="536">
                  <c:v>4.8432735849056581</c:v>
                </c:pt>
                <c:pt idx="537">
                  <c:v>4.856349056603773</c:v>
                </c:pt>
                <c:pt idx="538">
                  <c:v>4.8688301886792447</c:v>
                </c:pt>
                <c:pt idx="539">
                  <c:v>4.8819056603773578</c:v>
                </c:pt>
                <c:pt idx="540">
                  <c:v>4.894981132075471</c:v>
                </c:pt>
                <c:pt idx="541">
                  <c:v>4.9074622641509418</c:v>
                </c:pt>
                <c:pt idx="542">
                  <c:v>4.920537735849055</c:v>
                </c:pt>
                <c:pt idx="543">
                  <c:v>4.9330188679245284</c:v>
                </c:pt>
                <c:pt idx="544">
                  <c:v>4.9454999999999991</c:v>
                </c:pt>
                <c:pt idx="545">
                  <c:v>4.9579811320754708</c:v>
                </c:pt>
                <c:pt idx="546">
                  <c:v>4.9704622641509415</c:v>
                </c:pt>
                <c:pt idx="547">
                  <c:v>4.982943396226414</c:v>
                </c:pt>
                <c:pt idx="548">
                  <c:v>4.9954245283018857</c:v>
                </c:pt>
                <c:pt idx="549">
                  <c:v>5.0073113207547166</c:v>
                </c:pt>
                <c:pt idx="550">
                  <c:v>5.0197924528301883</c:v>
                </c:pt>
                <c:pt idx="551">
                  <c:v>5.0322735849056599</c:v>
                </c:pt>
                <c:pt idx="552">
                  <c:v>5.0447547169811306</c:v>
                </c:pt>
                <c:pt idx="553">
                  <c:v>5.0572358490566032</c:v>
                </c:pt>
                <c:pt idx="554">
                  <c:v>5.069716981132073</c:v>
                </c:pt>
                <c:pt idx="555">
                  <c:v>5.0798207547169802</c:v>
                </c:pt>
                <c:pt idx="556">
                  <c:v>5.0887358490566026</c:v>
                </c:pt>
                <c:pt idx="557">
                  <c:v>5.0976509433962249</c:v>
                </c:pt>
                <c:pt idx="558">
                  <c:v>5.1065660377358482</c:v>
                </c:pt>
                <c:pt idx="559">
                  <c:v>5.1154811320754696</c:v>
                </c:pt>
                <c:pt idx="560">
                  <c:v>5.1243962264150928</c:v>
                </c:pt>
                <c:pt idx="561">
                  <c:v>5.1333113207547152</c:v>
                </c:pt>
                <c:pt idx="562">
                  <c:v>5.1422264150943375</c:v>
                </c:pt>
                <c:pt idx="563">
                  <c:v>5.1511415094339608</c:v>
                </c:pt>
                <c:pt idx="564">
                  <c:v>5.1600566037735831</c:v>
                </c:pt>
                <c:pt idx="565">
                  <c:v>5.1689716981132063</c:v>
                </c:pt>
                <c:pt idx="566">
                  <c:v>5.1778867924528287</c:v>
                </c:pt>
                <c:pt idx="567">
                  <c:v>5.1796698113207533</c:v>
                </c:pt>
                <c:pt idx="568">
                  <c:v>5.1731320754716981</c:v>
                </c:pt>
                <c:pt idx="569">
                  <c:v>5.166594339622641</c:v>
                </c:pt>
                <c:pt idx="570">
                  <c:v>5.1600566037735831</c:v>
                </c:pt>
                <c:pt idx="571">
                  <c:v>5.153518867924527</c:v>
                </c:pt>
                <c:pt idx="572">
                  <c:v>5.1469811320754708</c:v>
                </c:pt>
                <c:pt idx="573">
                  <c:v>5.1410377358490562</c:v>
                </c:pt>
                <c:pt idx="574">
                  <c:v>5.1344999999999983</c:v>
                </c:pt>
                <c:pt idx="575">
                  <c:v>5.1279622641509421</c:v>
                </c:pt>
                <c:pt idx="576">
                  <c:v>5.1214245283018851</c:v>
                </c:pt>
                <c:pt idx="577">
                  <c:v>5.1148867924528281</c:v>
                </c:pt>
                <c:pt idx="578">
                  <c:v>5.1083490566037728</c:v>
                </c:pt>
                <c:pt idx="579">
                  <c:v>5.1166698113207536</c:v>
                </c:pt>
                <c:pt idx="580">
                  <c:v>5.13866037735849</c:v>
                </c:pt>
                <c:pt idx="581">
                  <c:v>5.1612452830188662</c:v>
                </c:pt>
                <c:pt idx="582">
                  <c:v>5.1832358490566026</c:v>
                </c:pt>
                <c:pt idx="583">
                  <c:v>5.2058207547169797</c:v>
                </c:pt>
                <c:pt idx="584">
                  <c:v>5.2278113207547161</c:v>
                </c:pt>
                <c:pt idx="585">
                  <c:v>5.2503962264150932</c:v>
                </c:pt>
                <c:pt idx="586">
                  <c:v>5.2723867924528296</c:v>
                </c:pt>
                <c:pt idx="587">
                  <c:v>5.2949716981132058</c:v>
                </c:pt>
                <c:pt idx="588">
                  <c:v>5.3169622641509422</c:v>
                </c:pt>
                <c:pt idx="589">
                  <c:v>5.3395471698113184</c:v>
                </c:pt>
                <c:pt idx="590">
                  <c:v>5.3615377358490566</c:v>
                </c:pt>
                <c:pt idx="591">
                  <c:v>5.3799622641509419</c:v>
                </c:pt>
                <c:pt idx="592">
                  <c:v>5.3948207547169797</c:v>
                </c:pt>
                <c:pt idx="593">
                  <c:v>5.4096792452830185</c:v>
                </c:pt>
                <c:pt idx="594">
                  <c:v>5.4245377358490563</c:v>
                </c:pt>
                <c:pt idx="595">
                  <c:v>5.4393962264150915</c:v>
                </c:pt>
                <c:pt idx="596">
                  <c:v>5.4542547169811311</c:v>
                </c:pt>
                <c:pt idx="597">
                  <c:v>5.469113207547168</c:v>
                </c:pt>
                <c:pt idx="598">
                  <c:v>5.4839716981132058</c:v>
                </c:pt>
                <c:pt idx="599">
                  <c:v>5.4988301886792446</c:v>
                </c:pt>
                <c:pt idx="600">
                  <c:v>5.5136886792452806</c:v>
                </c:pt>
                <c:pt idx="601">
                  <c:v>5.5285471698113211</c:v>
                </c:pt>
                <c:pt idx="602">
                  <c:v>5.5434056603773572</c:v>
                </c:pt>
                <c:pt idx="603">
                  <c:v>5.5546981132075466</c:v>
                </c:pt>
                <c:pt idx="604">
                  <c:v>5.5624245283018858</c:v>
                </c:pt>
                <c:pt idx="605">
                  <c:v>5.5695566037735844</c:v>
                </c:pt>
                <c:pt idx="606">
                  <c:v>5.5772830188679228</c:v>
                </c:pt>
                <c:pt idx="607">
                  <c:v>5.5844150943396205</c:v>
                </c:pt>
                <c:pt idx="608">
                  <c:v>5.5921415094339615</c:v>
                </c:pt>
                <c:pt idx="609">
                  <c:v>5.5992735849056592</c:v>
                </c:pt>
                <c:pt idx="610">
                  <c:v>5.6069999999999984</c:v>
                </c:pt>
                <c:pt idx="611">
                  <c:v>5.6141320754716961</c:v>
                </c:pt>
                <c:pt idx="612">
                  <c:v>5.6218584905660363</c:v>
                </c:pt>
                <c:pt idx="613">
                  <c:v>5.628990566037734</c:v>
                </c:pt>
                <c:pt idx="614">
                  <c:v>5.636716981132075</c:v>
                </c:pt>
                <c:pt idx="615">
                  <c:v>5.6414716981132065</c:v>
                </c:pt>
                <c:pt idx="616">
                  <c:v>5.6444433962264151</c:v>
                </c:pt>
                <c:pt idx="617">
                  <c:v>5.6474150943396211</c:v>
                </c:pt>
                <c:pt idx="618">
                  <c:v>5.6503867924528288</c:v>
                </c:pt>
                <c:pt idx="619">
                  <c:v>5.6533584905660375</c:v>
                </c:pt>
                <c:pt idx="620">
                  <c:v>5.6563301886792425</c:v>
                </c:pt>
                <c:pt idx="621">
                  <c:v>5.6593018867924512</c:v>
                </c:pt>
                <c:pt idx="622">
                  <c:v>5.6622735849056598</c:v>
                </c:pt>
                <c:pt idx="623">
                  <c:v>5.6652452830188658</c:v>
                </c:pt>
                <c:pt idx="624">
                  <c:v>5.6682169811320744</c:v>
                </c:pt>
                <c:pt idx="625">
                  <c:v>5.6711886792452821</c:v>
                </c:pt>
                <c:pt idx="626">
                  <c:v>5.674160377358489</c:v>
                </c:pt>
                <c:pt idx="627">
                  <c:v>5.6777264150943383</c:v>
                </c:pt>
                <c:pt idx="628">
                  <c:v>5.6812924528301876</c:v>
                </c:pt>
                <c:pt idx="629">
                  <c:v>5.684858490566036</c:v>
                </c:pt>
                <c:pt idx="630">
                  <c:v>5.6878301886792446</c:v>
                </c:pt>
                <c:pt idx="631">
                  <c:v>5.6913962264150948</c:v>
                </c:pt>
                <c:pt idx="632">
                  <c:v>5.6949622641509423</c:v>
                </c:pt>
                <c:pt idx="633">
                  <c:v>5.6985283018867916</c:v>
                </c:pt>
                <c:pt idx="634">
                  <c:v>5.7020943396226391</c:v>
                </c:pt>
                <c:pt idx="635">
                  <c:v>5.7056603773584893</c:v>
                </c:pt>
                <c:pt idx="636">
                  <c:v>5.7086320754716979</c:v>
                </c:pt>
                <c:pt idx="637">
                  <c:v>5.7121981132075454</c:v>
                </c:pt>
                <c:pt idx="638">
                  <c:v>5.7157641509433956</c:v>
                </c:pt>
                <c:pt idx="639">
                  <c:v>5.7175471698113194</c:v>
                </c:pt>
                <c:pt idx="640">
                  <c:v>5.7169528301886787</c:v>
                </c:pt>
                <c:pt idx="641">
                  <c:v>5.7163584905660372</c:v>
                </c:pt>
                <c:pt idx="642">
                  <c:v>5.7157641509433956</c:v>
                </c:pt>
                <c:pt idx="643">
                  <c:v>5.7151698113207532</c:v>
                </c:pt>
                <c:pt idx="644">
                  <c:v>5.7145754716981125</c:v>
                </c:pt>
                <c:pt idx="645">
                  <c:v>5.7145754716981125</c:v>
                </c:pt>
                <c:pt idx="646">
                  <c:v>5.713981132075471</c:v>
                </c:pt>
                <c:pt idx="647">
                  <c:v>5.7133867924528285</c:v>
                </c:pt>
                <c:pt idx="648">
                  <c:v>5.712792452830187</c:v>
                </c:pt>
                <c:pt idx="649">
                  <c:v>5.7121981132075454</c:v>
                </c:pt>
                <c:pt idx="650">
                  <c:v>5.711603773584903</c:v>
                </c:pt>
                <c:pt idx="651">
                  <c:v>5.711603773584903</c:v>
                </c:pt>
                <c:pt idx="652">
                  <c:v>5.711603773584903</c:v>
                </c:pt>
                <c:pt idx="653">
                  <c:v>5.711603773584903</c:v>
                </c:pt>
                <c:pt idx="654">
                  <c:v>5.711603773584903</c:v>
                </c:pt>
                <c:pt idx="655">
                  <c:v>5.711603773584903</c:v>
                </c:pt>
                <c:pt idx="656">
                  <c:v>5.711603773584903</c:v>
                </c:pt>
                <c:pt idx="657">
                  <c:v>5.711603773584903</c:v>
                </c:pt>
                <c:pt idx="658">
                  <c:v>5.711603773584903</c:v>
                </c:pt>
                <c:pt idx="659">
                  <c:v>5.711603773584903</c:v>
                </c:pt>
                <c:pt idx="660">
                  <c:v>5.711603773584903</c:v>
                </c:pt>
                <c:pt idx="661">
                  <c:v>5.711603773584903</c:v>
                </c:pt>
                <c:pt idx="662">
                  <c:v>5.711603773584903</c:v>
                </c:pt>
                <c:pt idx="663">
                  <c:v>5.7145754716981125</c:v>
                </c:pt>
                <c:pt idx="664">
                  <c:v>5.7211132075471678</c:v>
                </c:pt>
                <c:pt idx="665">
                  <c:v>5.7276509433962266</c:v>
                </c:pt>
                <c:pt idx="666">
                  <c:v>5.7341886792452819</c:v>
                </c:pt>
                <c:pt idx="667">
                  <c:v>5.740726415094338</c:v>
                </c:pt>
                <c:pt idx="668">
                  <c:v>5.7472641509433933</c:v>
                </c:pt>
                <c:pt idx="669">
                  <c:v>5.7532075471698105</c:v>
                </c:pt>
                <c:pt idx="670">
                  <c:v>5.7597452830188676</c:v>
                </c:pt>
                <c:pt idx="671">
                  <c:v>5.7662830188679228</c:v>
                </c:pt>
                <c:pt idx="672">
                  <c:v>5.7728207547169808</c:v>
                </c:pt>
                <c:pt idx="673">
                  <c:v>5.7793584905660369</c:v>
                </c:pt>
                <c:pt idx="674">
                  <c:v>5.7858962264150922</c:v>
                </c:pt>
                <c:pt idx="675">
                  <c:v>5.7936226415094314</c:v>
                </c:pt>
                <c:pt idx="676">
                  <c:v>5.8037264150943386</c:v>
                </c:pt>
                <c:pt idx="677">
                  <c:v>5.8138301886792441</c:v>
                </c:pt>
                <c:pt idx="678">
                  <c:v>5.8233396226415088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3-6546-BD18-68AB4A93DDC1}"/>
            </c:ext>
          </c:extLst>
        </c:ser>
        <c:ser>
          <c:idx val="2"/>
          <c:order val="2"/>
          <c:tx>
            <c:v>Sinks_IG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'IG balance'!$C$61:$C$739</c:f>
              <c:numCache>
                <c:formatCode>General</c:formatCode>
                <c:ptCount val="679"/>
                <c:pt idx="0">
                  <c:v>1961.2877000000001</c:v>
                </c:pt>
                <c:pt idx="1">
                  <c:v>1961.3698999999999</c:v>
                </c:pt>
                <c:pt idx="2">
                  <c:v>1961.4548</c:v>
                </c:pt>
                <c:pt idx="3">
                  <c:v>1961.537</c:v>
                </c:pt>
                <c:pt idx="4">
                  <c:v>1961.6219000000001</c:v>
                </c:pt>
                <c:pt idx="5">
                  <c:v>1961.7067999999999</c:v>
                </c:pt>
                <c:pt idx="6">
                  <c:v>1961.789</c:v>
                </c:pt>
                <c:pt idx="7">
                  <c:v>1961.874</c:v>
                </c:pt>
                <c:pt idx="8">
                  <c:v>1961.9562000000001</c:v>
                </c:pt>
                <c:pt idx="9">
                  <c:v>1962.0410999999999</c:v>
                </c:pt>
                <c:pt idx="10">
                  <c:v>1962.126</c:v>
                </c:pt>
                <c:pt idx="11">
                  <c:v>1962.2027</c:v>
                </c:pt>
                <c:pt idx="12">
                  <c:v>1962.2877000000001</c:v>
                </c:pt>
                <c:pt idx="13">
                  <c:v>1962.3698999999999</c:v>
                </c:pt>
                <c:pt idx="14">
                  <c:v>1962.4548</c:v>
                </c:pt>
                <c:pt idx="15">
                  <c:v>1962.537</c:v>
                </c:pt>
                <c:pt idx="16">
                  <c:v>1962.6219000000001</c:v>
                </c:pt>
                <c:pt idx="17">
                  <c:v>1962.7067999999999</c:v>
                </c:pt>
                <c:pt idx="18">
                  <c:v>1962.789</c:v>
                </c:pt>
                <c:pt idx="19">
                  <c:v>1962.874</c:v>
                </c:pt>
                <c:pt idx="20">
                  <c:v>1962.9562000000001</c:v>
                </c:pt>
                <c:pt idx="21">
                  <c:v>1963.0410999999999</c:v>
                </c:pt>
                <c:pt idx="22">
                  <c:v>1963.126</c:v>
                </c:pt>
                <c:pt idx="23">
                  <c:v>1963.2027</c:v>
                </c:pt>
                <c:pt idx="24">
                  <c:v>1963.2877000000001</c:v>
                </c:pt>
                <c:pt idx="25">
                  <c:v>1963.3698999999999</c:v>
                </c:pt>
                <c:pt idx="26">
                  <c:v>1963.4548</c:v>
                </c:pt>
                <c:pt idx="27">
                  <c:v>1963.537</c:v>
                </c:pt>
                <c:pt idx="28">
                  <c:v>1963.6219000000001</c:v>
                </c:pt>
                <c:pt idx="29">
                  <c:v>1963.7067999999999</c:v>
                </c:pt>
                <c:pt idx="30">
                  <c:v>1963.789</c:v>
                </c:pt>
                <c:pt idx="31">
                  <c:v>1963.874</c:v>
                </c:pt>
                <c:pt idx="32">
                  <c:v>1963.9562000000001</c:v>
                </c:pt>
                <c:pt idx="33">
                  <c:v>1964.0409999999999</c:v>
                </c:pt>
                <c:pt idx="34">
                  <c:v>1964.1257000000001</c:v>
                </c:pt>
                <c:pt idx="35">
                  <c:v>1964.2049</c:v>
                </c:pt>
                <c:pt idx="36">
                  <c:v>1964.2896000000001</c:v>
                </c:pt>
                <c:pt idx="37">
                  <c:v>1964.3715999999999</c:v>
                </c:pt>
                <c:pt idx="38">
                  <c:v>1964.4563000000001</c:v>
                </c:pt>
                <c:pt idx="39">
                  <c:v>1964.5382999999999</c:v>
                </c:pt>
                <c:pt idx="40">
                  <c:v>1964.623</c:v>
                </c:pt>
                <c:pt idx="41">
                  <c:v>1964.7076999999999</c:v>
                </c:pt>
                <c:pt idx="42">
                  <c:v>1964.7896000000001</c:v>
                </c:pt>
                <c:pt idx="43">
                  <c:v>1964.8742999999999</c:v>
                </c:pt>
                <c:pt idx="44">
                  <c:v>1964.9563000000001</c:v>
                </c:pt>
                <c:pt idx="45">
                  <c:v>1965.0410999999999</c:v>
                </c:pt>
                <c:pt idx="46">
                  <c:v>1965.126</c:v>
                </c:pt>
                <c:pt idx="47">
                  <c:v>1965.2027</c:v>
                </c:pt>
                <c:pt idx="48">
                  <c:v>1965.2877000000001</c:v>
                </c:pt>
                <c:pt idx="49">
                  <c:v>1965.3698999999999</c:v>
                </c:pt>
                <c:pt idx="50">
                  <c:v>1965.4548</c:v>
                </c:pt>
                <c:pt idx="51">
                  <c:v>1965.537</c:v>
                </c:pt>
                <c:pt idx="52">
                  <c:v>1965.6219000000001</c:v>
                </c:pt>
                <c:pt idx="53">
                  <c:v>1965.7067999999999</c:v>
                </c:pt>
                <c:pt idx="54">
                  <c:v>1965.789</c:v>
                </c:pt>
                <c:pt idx="55">
                  <c:v>1965.874</c:v>
                </c:pt>
                <c:pt idx="56">
                  <c:v>1965.9562000000001</c:v>
                </c:pt>
                <c:pt idx="57">
                  <c:v>1966.0410999999999</c:v>
                </c:pt>
                <c:pt idx="58">
                  <c:v>1966.126</c:v>
                </c:pt>
                <c:pt idx="59">
                  <c:v>1966.2027</c:v>
                </c:pt>
                <c:pt idx="60">
                  <c:v>1966.2877000000001</c:v>
                </c:pt>
                <c:pt idx="61">
                  <c:v>1966.3698999999999</c:v>
                </c:pt>
                <c:pt idx="62">
                  <c:v>1966.4548</c:v>
                </c:pt>
                <c:pt idx="63">
                  <c:v>1966.537</c:v>
                </c:pt>
                <c:pt idx="64">
                  <c:v>1966.6219000000001</c:v>
                </c:pt>
                <c:pt idx="65">
                  <c:v>1966.7067999999999</c:v>
                </c:pt>
                <c:pt idx="66">
                  <c:v>1966.789</c:v>
                </c:pt>
                <c:pt idx="67">
                  <c:v>1966.874</c:v>
                </c:pt>
                <c:pt idx="68">
                  <c:v>1966.9562000000001</c:v>
                </c:pt>
                <c:pt idx="69">
                  <c:v>1967.0410999999999</c:v>
                </c:pt>
                <c:pt idx="70">
                  <c:v>1967.126</c:v>
                </c:pt>
                <c:pt idx="71">
                  <c:v>1967.2027</c:v>
                </c:pt>
                <c:pt idx="72">
                  <c:v>1967.2877000000001</c:v>
                </c:pt>
                <c:pt idx="73">
                  <c:v>1967.3698999999999</c:v>
                </c:pt>
                <c:pt idx="74">
                  <c:v>1967.4548</c:v>
                </c:pt>
                <c:pt idx="75">
                  <c:v>1967.537</c:v>
                </c:pt>
                <c:pt idx="76">
                  <c:v>1967.6219000000001</c:v>
                </c:pt>
                <c:pt idx="77">
                  <c:v>1967.7067999999999</c:v>
                </c:pt>
                <c:pt idx="78">
                  <c:v>1967.789</c:v>
                </c:pt>
                <c:pt idx="79">
                  <c:v>1967.874</c:v>
                </c:pt>
                <c:pt idx="80">
                  <c:v>1967.9562000000001</c:v>
                </c:pt>
                <c:pt idx="81">
                  <c:v>1968.0409999999999</c:v>
                </c:pt>
                <c:pt idx="82">
                  <c:v>1968.1257000000001</c:v>
                </c:pt>
                <c:pt idx="83">
                  <c:v>1968.2049</c:v>
                </c:pt>
                <c:pt idx="84">
                  <c:v>1968.2896000000001</c:v>
                </c:pt>
                <c:pt idx="85">
                  <c:v>1968.3715999999999</c:v>
                </c:pt>
                <c:pt idx="86">
                  <c:v>1968.4563000000001</c:v>
                </c:pt>
                <c:pt idx="87">
                  <c:v>1968.5382999999999</c:v>
                </c:pt>
                <c:pt idx="88">
                  <c:v>1968.623</c:v>
                </c:pt>
                <c:pt idx="89">
                  <c:v>1968.7076999999999</c:v>
                </c:pt>
                <c:pt idx="90">
                  <c:v>1968.7896000000001</c:v>
                </c:pt>
                <c:pt idx="91">
                  <c:v>1968.8742999999999</c:v>
                </c:pt>
                <c:pt idx="92">
                  <c:v>1968.9563000000001</c:v>
                </c:pt>
                <c:pt idx="93">
                  <c:v>1969.0410999999999</c:v>
                </c:pt>
                <c:pt idx="94">
                  <c:v>1969.126</c:v>
                </c:pt>
                <c:pt idx="95">
                  <c:v>1969.2027</c:v>
                </c:pt>
                <c:pt idx="96">
                  <c:v>1969.2877000000001</c:v>
                </c:pt>
                <c:pt idx="97">
                  <c:v>1969.3698999999999</c:v>
                </c:pt>
                <c:pt idx="98">
                  <c:v>1969.4548</c:v>
                </c:pt>
                <c:pt idx="99">
                  <c:v>1969.537</c:v>
                </c:pt>
                <c:pt idx="100">
                  <c:v>1969.6219000000001</c:v>
                </c:pt>
                <c:pt idx="101">
                  <c:v>1969.7067999999999</c:v>
                </c:pt>
                <c:pt idx="102">
                  <c:v>1969.789</c:v>
                </c:pt>
                <c:pt idx="103">
                  <c:v>1969.874</c:v>
                </c:pt>
                <c:pt idx="104">
                  <c:v>1969.9562000000001</c:v>
                </c:pt>
                <c:pt idx="105">
                  <c:v>1970.0410999999999</c:v>
                </c:pt>
                <c:pt idx="106">
                  <c:v>1970.126</c:v>
                </c:pt>
                <c:pt idx="107">
                  <c:v>1970.2027</c:v>
                </c:pt>
                <c:pt idx="108">
                  <c:v>1970.2877000000001</c:v>
                </c:pt>
                <c:pt idx="109">
                  <c:v>1970.3698999999999</c:v>
                </c:pt>
                <c:pt idx="110">
                  <c:v>1970.4548</c:v>
                </c:pt>
                <c:pt idx="111">
                  <c:v>1970.537</c:v>
                </c:pt>
                <c:pt idx="112">
                  <c:v>1970.6219000000001</c:v>
                </c:pt>
                <c:pt idx="113">
                  <c:v>1970.7067999999999</c:v>
                </c:pt>
                <c:pt idx="114">
                  <c:v>1970.789</c:v>
                </c:pt>
                <c:pt idx="115">
                  <c:v>1970.874</c:v>
                </c:pt>
                <c:pt idx="116">
                  <c:v>1970.9562000000001</c:v>
                </c:pt>
                <c:pt idx="117">
                  <c:v>1971.0410999999999</c:v>
                </c:pt>
                <c:pt idx="118">
                  <c:v>1971.126</c:v>
                </c:pt>
                <c:pt idx="119">
                  <c:v>1971.2027</c:v>
                </c:pt>
                <c:pt idx="120">
                  <c:v>1971.2877000000001</c:v>
                </c:pt>
                <c:pt idx="121">
                  <c:v>1971.3698999999999</c:v>
                </c:pt>
                <c:pt idx="122">
                  <c:v>1971.4548</c:v>
                </c:pt>
                <c:pt idx="123">
                  <c:v>1971.537</c:v>
                </c:pt>
                <c:pt idx="124">
                  <c:v>1971.6219000000001</c:v>
                </c:pt>
                <c:pt idx="125">
                  <c:v>1971.7067999999999</c:v>
                </c:pt>
                <c:pt idx="126">
                  <c:v>1971.789</c:v>
                </c:pt>
                <c:pt idx="127">
                  <c:v>1971.874</c:v>
                </c:pt>
                <c:pt idx="128">
                  <c:v>1971.9562000000001</c:v>
                </c:pt>
                <c:pt idx="129">
                  <c:v>1972.0409999999999</c:v>
                </c:pt>
                <c:pt idx="130">
                  <c:v>1972.1257000000001</c:v>
                </c:pt>
                <c:pt idx="131">
                  <c:v>1972.2049</c:v>
                </c:pt>
                <c:pt idx="132">
                  <c:v>1972.2896000000001</c:v>
                </c:pt>
                <c:pt idx="133">
                  <c:v>1972.3715999999999</c:v>
                </c:pt>
                <c:pt idx="134">
                  <c:v>1972.4563000000001</c:v>
                </c:pt>
                <c:pt idx="135">
                  <c:v>1972.5382999999999</c:v>
                </c:pt>
                <c:pt idx="136">
                  <c:v>1972.623</c:v>
                </c:pt>
                <c:pt idx="137">
                  <c:v>1972.7076999999999</c:v>
                </c:pt>
                <c:pt idx="138">
                  <c:v>1972.7896000000001</c:v>
                </c:pt>
                <c:pt idx="139">
                  <c:v>1972.8742999999999</c:v>
                </c:pt>
                <c:pt idx="140">
                  <c:v>1972.9563000000001</c:v>
                </c:pt>
                <c:pt idx="141">
                  <c:v>1973.0410999999999</c:v>
                </c:pt>
                <c:pt idx="142">
                  <c:v>1973.126</c:v>
                </c:pt>
                <c:pt idx="143">
                  <c:v>1973.2027</c:v>
                </c:pt>
                <c:pt idx="144">
                  <c:v>1973.2877000000001</c:v>
                </c:pt>
                <c:pt idx="145">
                  <c:v>1973.3698999999999</c:v>
                </c:pt>
                <c:pt idx="146">
                  <c:v>1973.4548</c:v>
                </c:pt>
                <c:pt idx="147">
                  <c:v>1973.537</c:v>
                </c:pt>
                <c:pt idx="148">
                  <c:v>1973.6219000000001</c:v>
                </c:pt>
                <c:pt idx="149">
                  <c:v>1973.7067999999999</c:v>
                </c:pt>
                <c:pt idx="150">
                  <c:v>1973.789</c:v>
                </c:pt>
                <c:pt idx="151">
                  <c:v>1973.874</c:v>
                </c:pt>
                <c:pt idx="152">
                  <c:v>1973.9562000000001</c:v>
                </c:pt>
                <c:pt idx="153">
                  <c:v>1974.0410999999999</c:v>
                </c:pt>
                <c:pt idx="154">
                  <c:v>1974.126</c:v>
                </c:pt>
                <c:pt idx="155">
                  <c:v>1974.2027</c:v>
                </c:pt>
                <c:pt idx="156">
                  <c:v>1974.2877000000001</c:v>
                </c:pt>
                <c:pt idx="157">
                  <c:v>1974.3698999999999</c:v>
                </c:pt>
                <c:pt idx="158">
                  <c:v>1974.4548</c:v>
                </c:pt>
                <c:pt idx="159">
                  <c:v>1974.537</c:v>
                </c:pt>
                <c:pt idx="160">
                  <c:v>1974.6219000000001</c:v>
                </c:pt>
                <c:pt idx="161">
                  <c:v>1974.7067999999999</c:v>
                </c:pt>
                <c:pt idx="162">
                  <c:v>1974.789</c:v>
                </c:pt>
                <c:pt idx="163">
                  <c:v>1974.874</c:v>
                </c:pt>
                <c:pt idx="164">
                  <c:v>1974.9562000000001</c:v>
                </c:pt>
                <c:pt idx="165">
                  <c:v>1975.0410999999999</c:v>
                </c:pt>
                <c:pt idx="166">
                  <c:v>1975.126</c:v>
                </c:pt>
                <c:pt idx="167">
                  <c:v>1975.2027</c:v>
                </c:pt>
                <c:pt idx="168">
                  <c:v>1975.2877000000001</c:v>
                </c:pt>
                <c:pt idx="169">
                  <c:v>1975.3698999999999</c:v>
                </c:pt>
                <c:pt idx="170">
                  <c:v>1975.4548</c:v>
                </c:pt>
                <c:pt idx="171">
                  <c:v>1975.537</c:v>
                </c:pt>
                <c:pt idx="172">
                  <c:v>1975.6219000000001</c:v>
                </c:pt>
                <c:pt idx="173">
                  <c:v>1975.7067999999999</c:v>
                </c:pt>
                <c:pt idx="174">
                  <c:v>1975.789</c:v>
                </c:pt>
                <c:pt idx="175">
                  <c:v>1975.874</c:v>
                </c:pt>
                <c:pt idx="176">
                  <c:v>1975.9562000000001</c:v>
                </c:pt>
                <c:pt idx="177">
                  <c:v>1976.0409999999999</c:v>
                </c:pt>
                <c:pt idx="178">
                  <c:v>1976.1257000000001</c:v>
                </c:pt>
                <c:pt idx="179">
                  <c:v>1976.2049</c:v>
                </c:pt>
                <c:pt idx="180">
                  <c:v>1976.2896000000001</c:v>
                </c:pt>
                <c:pt idx="181">
                  <c:v>1976.3715999999999</c:v>
                </c:pt>
                <c:pt idx="182">
                  <c:v>1976.4563000000001</c:v>
                </c:pt>
                <c:pt idx="183">
                  <c:v>1976.5382999999999</c:v>
                </c:pt>
                <c:pt idx="184">
                  <c:v>1976.623</c:v>
                </c:pt>
                <c:pt idx="185">
                  <c:v>1976.7076999999999</c:v>
                </c:pt>
                <c:pt idx="186">
                  <c:v>1976.7896000000001</c:v>
                </c:pt>
                <c:pt idx="187">
                  <c:v>1976.8742999999999</c:v>
                </c:pt>
                <c:pt idx="188">
                  <c:v>1976.9563000000001</c:v>
                </c:pt>
                <c:pt idx="189">
                  <c:v>1977.0410999999999</c:v>
                </c:pt>
                <c:pt idx="190">
                  <c:v>1977.126</c:v>
                </c:pt>
                <c:pt idx="191">
                  <c:v>1977.2027</c:v>
                </c:pt>
                <c:pt idx="192">
                  <c:v>1977.2877000000001</c:v>
                </c:pt>
                <c:pt idx="193">
                  <c:v>1977.3698999999999</c:v>
                </c:pt>
                <c:pt idx="194">
                  <c:v>1977.4548</c:v>
                </c:pt>
                <c:pt idx="195">
                  <c:v>1977.537</c:v>
                </c:pt>
                <c:pt idx="196">
                  <c:v>1977.6219000000001</c:v>
                </c:pt>
                <c:pt idx="197">
                  <c:v>1977.7067999999999</c:v>
                </c:pt>
                <c:pt idx="198">
                  <c:v>1977.789</c:v>
                </c:pt>
                <c:pt idx="199">
                  <c:v>1977.874</c:v>
                </c:pt>
                <c:pt idx="200">
                  <c:v>1977.9562000000001</c:v>
                </c:pt>
                <c:pt idx="201">
                  <c:v>1978.0410999999999</c:v>
                </c:pt>
                <c:pt idx="202">
                  <c:v>1978.126</c:v>
                </c:pt>
                <c:pt idx="203">
                  <c:v>1978.2027</c:v>
                </c:pt>
                <c:pt idx="204">
                  <c:v>1978.2877000000001</c:v>
                </c:pt>
                <c:pt idx="205">
                  <c:v>1978.3698999999999</c:v>
                </c:pt>
                <c:pt idx="206">
                  <c:v>1978.4548</c:v>
                </c:pt>
                <c:pt idx="207">
                  <c:v>1978.537</c:v>
                </c:pt>
                <c:pt idx="208">
                  <c:v>1978.6219000000001</c:v>
                </c:pt>
                <c:pt idx="209">
                  <c:v>1978.7067999999999</c:v>
                </c:pt>
                <c:pt idx="210">
                  <c:v>1978.789</c:v>
                </c:pt>
                <c:pt idx="211">
                  <c:v>1978.874</c:v>
                </c:pt>
                <c:pt idx="212">
                  <c:v>1978.9562000000001</c:v>
                </c:pt>
                <c:pt idx="213">
                  <c:v>1979.0410999999999</c:v>
                </c:pt>
                <c:pt idx="214">
                  <c:v>1979.126</c:v>
                </c:pt>
                <c:pt idx="215">
                  <c:v>1979.2027</c:v>
                </c:pt>
                <c:pt idx="216">
                  <c:v>1979.2877000000001</c:v>
                </c:pt>
                <c:pt idx="217">
                  <c:v>1979.3698999999999</c:v>
                </c:pt>
                <c:pt idx="218">
                  <c:v>1979.4548</c:v>
                </c:pt>
                <c:pt idx="219">
                  <c:v>1979.537</c:v>
                </c:pt>
                <c:pt idx="220">
                  <c:v>1979.6219000000001</c:v>
                </c:pt>
                <c:pt idx="221">
                  <c:v>1979.7067999999999</c:v>
                </c:pt>
                <c:pt idx="222">
                  <c:v>1979.789</c:v>
                </c:pt>
                <c:pt idx="223">
                  <c:v>1979.874</c:v>
                </c:pt>
                <c:pt idx="224">
                  <c:v>1979.9562000000001</c:v>
                </c:pt>
                <c:pt idx="225">
                  <c:v>1980.0409999999999</c:v>
                </c:pt>
                <c:pt idx="226">
                  <c:v>1980.1257000000001</c:v>
                </c:pt>
                <c:pt idx="227">
                  <c:v>1980.2049</c:v>
                </c:pt>
                <c:pt idx="228">
                  <c:v>1980.2896000000001</c:v>
                </c:pt>
                <c:pt idx="229">
                  <c:v>1980.3715999999999</c:v>
                </c:pt>
                <c:pt idx="230">
                  <c:v>1980.4563000000001</c:v>
                </c:pt>
                <c:pt idx="231">
                  <c:v>1980.5382999999999</c:v>
                </c:pt>
                <c:pt idx="232">
                  <c:v>1980.623</c:v>
                </c:pt>
                <c:pt idx="233">
                  <c:v>1980.7076999999999</c:v>
                </c:pt>
                <c:pt idx="234">
                  <c:v>1980.7896000000001</c:v>
                </c:pt>
                <c:pt idx="235">
                  <c:v>1980.8742999999999</c:v>
                </c:pt>
                <c:pt idx="236">
                  <c:v>1980.9563000000001</c:v>
                </c:pt>
                <c:pt idx="237">
                  <c:v>1981.0410999999999</c:v>
                </c:pt>
                <c:pt idx="238">
                  <c:v>1981.126</c:v>
                </c:pt>
                <c:pt idx="239">
                  <c:v>1981.2027</c:v>
                </c:pt>
                <c:pt idx="240">
                  <c:v>1981.2877000000001</c:v>
                </c:pt>
                <c:pt idx="241">
                  <c:v>1981.3698999999999</c:v>
                </c:pt>
                <c:pt idx="242">
                  <c:v>1981.4548</c:v>
                </c:pt>
                <c:pt idx="243">
                  <c:v>1981.537</c:v>
                </c:pt>
                <c:pt idx="244">
                  <c:v>1981.6219000000001</c:v>
                </c:pt>
                <c:pt idx="245">
                  <c:v>1981.7067999999999</c:v>
                </c:pt>
                <c:pt idx="246">
                  <c:v>1981.789</c:v>
                </c:pt>
                <c:pt idx="247">
                  <c:v>1981.874</c:v>
                </c:pt>
                <c:pt idx="248">
                  <c:v>1981.9562000000001</c:v>
                </c:pt>
                <c:pt idx="249">
                  <c:v>1982.0410999999999</c:v>
                </c:pt>
                <c:pt idx="250">
                  <c:v>1982.126</c:v>
                </c:pt>
                <c:pt idx="251">
                  <c:v>1982.2027</c:v>
                </c:pt>
                <c:pt idx="252">
                  <c:v>1982.2877000000001</c:v>
                </c:pt>
                <c:pt idx="253">
                  <c:v>1982.3698999999999</c:v>
                </c:pt>
                <c:pt idx="254">
                  <c:v>1982.4548</c:v>
                </c:pt>
                <c:pt idx="255">
                  <c:v>1982.537</c:v>
                </c:pt>
                <c:pt idx="256">
                  <c:v>1982.6219000000001</c:v>
                </c:pt>
                <c:pt idx="257">
                  <c:v>1982.7067999999999</c:v>
                </c:pt>
                <c:pt idx="258">
                  <c:v>1982.789</c:v>
                </c:pt>
                <c:pt idx="259">
                  <c:v>1982.874</c:v>
                </c:pt>
                <c:pt idx="260">
                  <c:v>1982.9562000000001</c:v>
                </c:pt>
                <c:pt idx="261">
                  <c:v>1983.0410999999999</c:v>
                </c:pt>
                <c:pt idx="262">
                  <c:v>1983.126</c:v>
                </c:pt>
                <c:pt idx="263">
                  <c:v>1983.2027</c:v>
                </c:pt>
                <c:pt idx="264">
                  <c:v>1983.2877000000001</c:v>
                </c:pt>
                <c:pt idx="265">
                  <c:v>1983.3698999999999</c:v>
                </c:pt>
                <c:pt idx="266">
                  <c:v>1983.4548</c:v>
                </c:pt>
                <c:pt idx="267">
                  <c:v>1983.537</c:v>
                </c:pt>
                <c:pt idx="268">
                  <c:v>1983.6219000000001</c:v>
                </c:pt>
                <c:pt idx="269">
                  <c:v>1983.7067999999999</c:v>
                </c:pt>
                <c:pt idx="270">
                  <c:v>1983.789</c:v>
                </c:pt>
                <c:pt idx="271">
                  <c:v>1983.874</c:v>
                </c:pt>
                <c:pt idx="272">
                  <c:v>1983.9562000000001</c:v>
                </c:pt>
                <c:pt idx="273">
                  <c:v>1984.0409999999999</c:v>
                </c:pt>
                <c:pt idx="274">
                  <c:v>1984.1257000000001</c:v>
                </c:pt>
                <c:pt idx="275">
                  <c:v>1984.2049</c:v>
                </c:pt>
                <c:pt idx="276">
                  <c:v>1984.2896000000001</c:v>
                </c:pt>
                <c:pt idx="277">
                  <c:v>1984.3715999999999</c:v>
                </c:pt>
                <c:pt idx="278">
                  <c:v>1984.4563000000001</c:v>
                </c:pt>
                <c:pt idx="279">
                  <c:v>1984.5382999999999</c:v>
                </c:pt>
                <c:pt idx="280">
                  <c:v>1984.623</c:v>
                </c:pt>
                <c:pt idx="281">
                  <c:v>1984.7076999999999</c:v>
                </c:pt>
                <c:pt idx="282">
                  <c:v>1984.7896000000001</c:v>
                </c:pt>
                <c:pt idx="283">
                  <c:v>1984.8742999999999</c:v>
                </c:pt>
                <c:pt idx="284">
                  <c:v>1984.9563000000001</c:v>
                </c:pt>
                <c:pt idx="285">
                  <c:v>1985.0410999999999</c:v>
                </c:pt>
                <c:pt idx="286">
                  <c:v>1985.126</c:v>
                </c:pt>
                <c:pt idx="287">
                  <c:v>1985.2027</c:v>
                </c:pt>
                <c:pt idx="288">
                  <c:v>1985.2877000000001</c:v>
                </c:pt>
                <c:pt idx="289">
                  <c:v>1985.3698999999999</c:v>
                </c:pt>
                <c:pt idx="290">
                  <c:v>1985.4548</c:v>
                </c:pt>
                <c:pt idx="291">
                  <c:v>1985.537</c:v>
                </c:pt>
                <c:pt idx="292">
                  <c:v>1985.6219000000001</c:v>
                </c:pt>
                <c:pt idx="293">
                  <c:v>1985.7067999999999</c:v>
                </c:pt>
                <c:pt idx="294">
                  <c:v>1985.789</c:v>
                </c:pt>
                <c:pt idx="295">
                  <c:v>1985.874</c:v>
                </c:pt>
                <c:pt idx="296">
                  <c:v>1985.9562000000001</c:v>
                </c:pt>
                <c:pt idx="297">
                  <c:v>1986.0410999999999</c:v>
                </c:pt>
                <c:pt idx="298">
                  <c:v>1986.126</c:v>
                </c:pt>
                <c:pt idx="299">
                  <c:v>1986.2027</c:v>
                </c:pt>
                <c:pt idx="300">
                  <c:v>1986.2877000000001</c:v>
                </c:pt>
                <c:pt idx="301">
                  <c:v>1986.3698999999999</c:v>
                </c:pt>
                <c:pt idx="302">
                  <c:v>1986.4548</c:v>
                </c:pt>
                <c:pt idx="303">
                  <c:v>1986.537</c:v>
                </c:pt>
                <c:pt idx="304">
                  <c:v>1986.6219000000001</c:v>
                </c:pt>
                <c:pt idx="305">
                  <c:v>1986.7067999999999</c:v>
                </c:pt>
                <c:pt idx="306">
                  <c:v>1986.789</c:v>
                </c:pt>
                <c:pt idx="307">
                  <c:v>1986.874</c:v>
                </c:pt>
                <c:pt idx="308">
                  <c:v>1986.9562000000001</c:v>
                </c:pt>
                <c:pt idx="309">
                  <c:v>1987.0410999999999</c:v>
                </c:pt>
                <c:pt idx="310">
                  <c:v>1987.126</c:v>
                </c:pt>
                <c:pt idx="311">
                  <c:v>1987.2027</c:v>
                </c:pt>
                <c:pt idx="312">
                  <c:v>1987.2877000000001</c:v>
                </c:pt>
                <c:pt idx="313">
                  <c:v>1987.3698999999999</c:v>
                </c:pt>
                <c:pt idx="314">
                  <c:v>1987.4548</c:v>
                </c:pt>
                <c:pt idx="315">
                  <c:v>1987.537</c:v>
                </c:pt>
                <c:pt idx="316">
                  <c:v>1987.6219000000001</c:v>
                </c:pt>
                <c:pt idx="317">
                  <c:v>1987.7067999999999</c:v>
                </c:pt>
                <c:pt idx="318">
                  <c:v>1987.789</c:v>
                </c:pt>
                <c:pt idx="319">
                  <c:v>1987.874</c:v>
                </c:pt>
                <c:pt idx="320">
                  <c:v>1987.9562000000001</c:v>
                </c:pt>
                <c:pt idx="321">
                  <c:v>1988.0409999999999</c:v>
                </c:pt>
                <c:pt idx="322">
                  <c:v>1988.1257000000001</c:v>
                </c:pt>
                <c:pt idx="323">
                  <c:v>1988.2049</c:v>
                </c:pt>
                <c:pt idx="324">
                  <c:v>1988.2896000000001</c:v>
                </c:pt>
                <c:pt idx="325">
                  <c:v>1988.3715999999999</c:v>
                </c:pt>
                <c:pt idx="326">
                  <c:v>1988.4563000000001</c:v>
                </c:pt>
                <c:pt idx="327">
                  <c:v>1988.5382999999999</c:v>
                </c:pt>
                <c:pt idx="328">
                  <c:v>1988.623</c:v>
                </c:pt>
                <c:pt idx="329">
                  <c:v>1988.7076999999999</c:v>
                </c:pt>
                <c:pt idx="330">
                  <c:v>1988.7896000000001</c:v>
                </c:pt>
                <c:pt idx="331">
                  <c:v>1988.8742999999999</c:v>
                </c:pt>
                <c:pt idx="332">
                  <c:v>1988.9563000000001</c:v>
                </c:pt>
                <c:pt idx="333">
                  <c:v>1989.0410999999999</c:v>
                </c:pt>
                <c:pt idx="334">
                  <c:v>1989.126</c:v>
                </c:pt>
                <c:pt idx="335">
                  <c:v>1989.2027</c:v>
                </c:pt>
                <c:pt idx="336">
                  <c:v>1989.2877000000001</c:v>
                </c:pt>
                <c:pt idx="337">
                  <c:v>1989.3698999999999</c:v>
                </c:pt>
                <c:pt idx="338">
                  <c:v>1989.4548</c:v>
                </c:pt>
                <c:pt idx="339">
                  <c:v>1989.537</c:v>
                </c:pt>
                <c:pt idx="340">
                  <c:v>1989.6219000000001</c:v>
                </c:pt>
                <c:pt idx="341">
                  <c:v>1989.7067999999999</c:v>
                </c:pt>
                <c:pt idx="342">
                  <c:v>1989.789</c:v>
                </c:pt>
                <c:pt idx="343">
                  <c:v>1989.874</c:v>
                </c:pt>
                <c:pt idx="344">
                  <c:v>1989.9562000000001</c:v>
                </c:pt>
                <c:pt idx="345">
                  <c:v>1990.0410999999999</c:v>
                </c:pt>
                <c:pt idx="346">
                  <c:v>1990.126</c:v>
                </c:pt>
                <c:pt idx="347">
                  <c:v>1990.2027</c:v>
                </c:pt>
                <c:pt idx="348">
                  <c:v>1990.2877000000001</c:v>
                </c:pt>
                <c:pt idx="349">
                  <c:v>1990.3698999999999</c:v>
                </c:pt>
                <c:pt idx="350">
                  <c:v>1990.4548</c:v>
                </c:pt>
                <c:pt idx="351">
                  <c:v>1990.537</c:v>
                </c:pt>
                <c:pt idx="352">
                  <c:v>1990.6219000000001</c:v>
                </c:pt>
                <c:pt idx="353">
                  <c:v>1990.7067999999999</c:v>
                </c:pt>
                <c:pt idx="354">
                  <c:v>1990.789</c:v>
                </c:pt>
                <c:pt idx="355">
                  <c:v>1990.874</c:v>
                </c:pt>
                <c:pt idx="356">
                  <c:v>1990.9562000000001</c:v>
                </c:pt>
                <c:pt idx="357">
                  <c:v>1991.0410999999999</c:v>
                </c:pt>
                <c:pt idx="358">
                  <c:v>1991.126</c:v>
                </c:pt>
                <c:pt idx="359">
                  <c:v>1991.2027</c:v>
                </c:pt>
                <c:pt idx="360">
                  <c:v>1991.2877000000001</c:v>
                </c:pt>
                <c:pt idx="361">
                  <c:v>1991.3698999999999</c:v>
                </c:pt>
                <c:pt idx="362">
                  <c:v>1991.4548</c:v>
                </c:pt>
                <c:pt idx="363">
                  <c:v>1991.537</c:v>
                </c:pt>
                <c:pt idx="364">
                  <c:v>1991.6219000000001</c:v>
                </c:pt>
                <c:pt idx="365">
                  <c:v>1991.7067999999999</c:v>
                </c:pt>
                <c:pt idx="366">
                  <c:v>1991.789</c:v>
                </c:pt>
                <c:pt idx="367">
                  <c:v>1991.874</c:v>
                </c:pt>
                <c:pt idx="368">
                  <c:v>1991.9562000000001</c:v>
                </c:pt>
                <c:pt idx="369">
                  <c:v>1992.0409999999999</c:v>
                </c:pt>
                <c:pt idx="370">
                  <c:v>1992.1257000000001</c:v>
                </c:pt>
                <c:pt idx="371">
                  <c:v>1992.2049</c:v>
                </c:pt>
                <c:pt idx="372">
                  <c:v>1992.2896000000001</c:v>
                </c:pt>
                <c:pt idx="373">
                  <c:v>1992.3715999999999</c:v>
                </c:pt>
                <c:pt idx="374">
                  <c:v>1992.4563000000001</c:v>
                </c:pt>
                <c:pt idx="375">
                  <c:v>1992.5382999999999</c:v>
                </c:pt>
                <c:pt idx="376">
                  <c:v>1992.623</c:v>
                </c:pt>
                <c:pt idx="377">
                  <c:v>1992.7076999999999</c:v>
                </c:pt>
                <c:pt idx="378">
                  <c:v>1992.7896000000001</c:v>
                </c:pt>
                <c:pt idx="379">
                  <c:v>1992.8742999999999</c:v>
                </c:pt>
                <c:pt idx="380">
                  <c:v>1992.9563000000001</c:v>
                </c:pt>
                <c:pt idx="381">
                  <c:v>1993.0410999999999</c:v>
                </c:pt>
                <c:pt idx="382">
                  <c:v>1993.126</c:v>
                </c:pt>
                <c:pt idx="383">
                  <c:v>1993.2027</c:v>
                </c:pt>
                <c:pt idx="384">
                  <c:v>1993.2877000000001</c:v>
                </c:pt>
                <c:pt idx="385">
                  <c:v>1993.3698999999999</c:v>
                </c:pt>
                <c:pt idx="386">
                  <c:v>1993.4548</c:v>
                </c:pt>
                <c:pt idx="387">
                  <c:v>1993.537</c:v>
                </c:pt>
                <c:pt idx="388">
                  <c:v>1993.6219000000001</c:v>
                </c:pt>
                <c:pt idx="389">
                  <c:v>1993.7067999999999</c:v>
                </c:pt>
                <c:pt idx="390">
                  <c:v>1993.789</c:v>
                </c:pt>
                <c:pt idx="391">
                  <c:v>1993.874</c:v>
                </c:pt>
                <c:pt idx="392">
                  <c:v>1993.9562000000001</c:v>
                </c:pt>
                <c:pt idx="393">
                  <c:v>1994.0410999999999</c:v>
                </c:pt>
                <c:pt idx="394">
                  <c:v>1994.126</c:v>
                </c:pt>
                <c:pt idx="395">
                  <c:v>1994.2027</c:v>
                </c:pt>
                <c:pt idx="396">
                  <c:v>1994.2877000000001</c:v>
                </c:pt>
                <c:pt idx="397">
                  <c:v>1994.3698999999999</c:v>
                </c:pt>
                <c:pt idx="398">
                  <c:v>1994.4548</c:v>
                </c:pt>
                <c:pt idx="399">
                  <c:v>1994.537</c:v>
                </c:pt>
                <c:pt idx="400">
                  <c:v>1994.6219000000001</c:v>
                </c:pt>
                <c:pt idx="401">
                  <c:v>1994.7067999999999</c:v>
                </c:pt>
                <c:pt idx="402">
                  <c:v>1994.789</c:v>
                </c:pt>
                <c:pt idx="403">
                  <c:v>1994.874</c:v>
                </c:pt>
                <c:pt idx="404">
                  <c:v>1994.9562000000001</c:v>
                </c:pt>
                <c:pt idx="405">
                  <c:v>1995.0410999999999</c:v>
                </c:pt>
                <c:pt idx="406">
                  <c:v>1995.126</c:v>
                </c:pt>
                <c:pt idx="407">
                  <c:v>1995.2027</c:v>
                </c:pt>
                <c:pt idx="408">
                  <c:v>1995.2877000000001</c:v>
                </c:pt>
                <c:pt idx="409">
                  <c:v>1995.3698999999999</c:v>
                </c:pt>
                <c:pt idx="410">
                  <c:v>1995.4548</c:v>
                </c:pt>
                <c:pt idx="411">
                  <c:v>1995.537</c:v>
                </c:pt>
                <c:pt idx="412">
                  <c:v>1995.6219000000001</c:v>
                </c:pt>
                <c:pt idx="413">
                  <c:v>1995.7067999999999</c:v>
                </c:pt>
                <c:pt idx="414">
                  <c:v>1995.789</c:v>
                </c:pt>
                <c:pt idx="415">
                  <c:v>1995.874</c:v>
                </c:pt>
                <c:pt idx="416">
                  <c:v>1995.9562000000001</c:v>
                </c:pt>
                <c:pt idx="417">
                  <c:v>1996.0409999999999</c:v>
                </c:pt>
                <c:pt idx="418">
                  <c:v>1996.1257000000001</c:v>
                </c:pt>
                <c:pt idx="419">
                  <c:v>1996.2049</c:v>
                </c:pt>
                <c:pt idx="420">
                  <c:v>1996.2896000000001</c:v>
                </c:pt>
                <c:pt idx="421">
                  <c:v>1996.3715999999999</c:v>
                </c:pt>
                <c:pt idx="422">
                  <c:v>1996.4563000000001</c:v>
                </c:pt>
                <c:pt idx="423">
                  <c:v>1996.5382999999999</c:v>
                </c:pt>
                <c:pt idx="424">
                  <c:v>1996.623</c:v>
                </c:pt>
                <c:pt idx="425">
                  <c:v>1996.7076999999999</c:v>
                </c:pt>
                <c:pt idx="426">
                  <c:v>1996.7896000000001</c:v>
                </c:pt>
                <c:pt idx="427">
                  <c:v>1996.8742999999999</c:v>
                </c:pt>
                <c:pt idx="428">
                  <c:v>1996.9563000000001</c:v>
                </c:pt>
                <c:pt idx="429">
                  <c:v>1997.0410999999999</c:v>
                </c:pt>
                <c:pt idx="430">
                  <c:v>1997.126</c:v>
                </c:pt>
                <c:pt idx="431">
                  <c:v>1997.2027</c:v>
                </c:pt>
                <c:pt idx="432">
                  <c:v>1997.2877000000001</c:v>
                </c:pt>
                <c:pt idx="433">
                  <c:v>1997.3698999999999</c:v>
                </c:pt>
                <c:pt idx="434">
                  <c:v>1997.4548</c:v>
                </c:pt>
                <c:pt idx="435">
                  <c:v>1997.537</c:v>
                </c:pt>
                <c:pt idx="436">
                  <c:v>1997.6219000000001</c:v>
                </c:pt>
                <c:pt idx="437">
                  <c:v>1997.7067999999999</c:v>
                </c:pt>
                <c:pt idx="438">
                  <c:v>1997.789</c:v>
                </c:pt>
                <c:pt idx="439">
                  <c:v>1997.874</c:v>
                </c:pt>
                <c:pt idx="440">
                  <c:v>1997.9562000000001</c:v>
                </c:pt>
                <c:pt idx="441">
                  <c:v>1998.0410999999999</c:v>
                </c:pt>
                <c:pt idx="442">
                  <c:v>1998.126</c:v>
                </c:pt>
                <c:pt idx="443">
                  <c:v>1998.2027</c:v>
                </c:pt>
                <c:pt idx="444">
                  <c:v>1998.2877000000001</c:v>
                </c:pt>
                <c:pt idx="445">
                  <c:v>1998.3698999999999</c:v>
                </c:pt>
                <c:pt idx="446">
                  <c:v>1998.4548</c:v>
                </c:pt>
                <c:pt idx="447">
                  <c:v>1998.537</c:v>
                </c:pt>
                <c:pt idx="448">
                  <c:v>1998.6219000000001</c:v>
                </c:pt>
                <c:pt idx="449">
                  <c:v>1998.7067999999999</c:v>
                </c:pt>
                <c:pt idx="450">
                  <c:v>1998.789</c:v>
                </c:pt>
                <c:pt idx="451">
                  <c:v>1998.874</c:v>
                </c:pt>
                <c:pt idx="452">
                  <c:v>1998.9562000000001</c:v>
                </c:pt>
                <c:pt idx="453">
                  <c:v>1999.0410999999999</c:v>
                </c:pt>
                <c:pt idx="454">
                  <c:v>1999.126</c:v>
                </c:pt>
                <c:pt idx="455">
                  <c:v>1999.2027</c:v>
                </c:pt>
                <c:pt idx="456">
                  <c:v>1999.2877000000001</c:v>
                </c:pt>
                <c:pt idx="457">
                  <c:v>1999.3698999999999</c:v>
                </c:pt>
                <c:pt idx="458">
                  <c:v>1999.4548</c:v>
                </c:pt>
                <c:pt idx="459">
                  <c:v>1999.537</c:v>
                </c:pt>
                <c:pt idx="460">
                  <c:v>1999.6219000000001</c:v>
                </c:pt>
                <c:pt idx="461">
                  <c:v>1999.7067999999999</c:v>
                </c:pt>
                <c:pt idx="462">
                  <c:v>1999.789</c:v>
                </c:pt>
                <c:pt idx="463">
                  <c:v>1999.874</c:v>
                </c:pt>
                <c:pt idx="464">
                  <c:v>1999.9562000000001</c:v>
                </c:pt>
                <c:pt idx="465">
                  <c:v>2000.0409999999999</c:v>
                </c:pt>
                <c:pt idx="466">
                  <c:v>2000.1257000000001</c:v>
                </c:pt>
                <c:pt idx="467">
                  <c:v>2000.2049</c:v>
                </c:pt>
                <c:pt idx="468">
                  <c:v>2000.2896000000001</c:v>
                </c:pt>
                <c:pt idx="469">
                  <c:v>2000.3715999999999</c:v>
                </c:pt>
                <c:pt idx="470">
                  <c:v>2000.4563000000001</c:v>
                </c:pt>
                <c:pt idx="471">
                  <c:v>2000.5382999999999</c:v>
                </c:pt>
                <c:pt idx="472">
                  <c:v>2000.623</c:v>
                </c:pt>
                <c:pt idx="473">
                  <c:v>2000.7076999999999</c:v>
                </c:pt>
                <c:pt idx="474">
                  <c:v>2000.7896000000001</c:v>
                </c:pt>
                <c:pt idx="475">
                  <c:v>2000.8742999999999</c:v>
                </c:pt>
                <c:pt idx="476">
                  <c:v>2000.9563000000001</c:v>
                </c:pt>
                <c:pt idx="477">
                  <c:v>2001.0410999999999</c:v>
                </c:pt>
                <c:pt idx="478">
                  <c:v>2001.126</c:v>
                </c:pt>
                <c:pt idx="479">
                  <c:v>2001.2027</c:v>
                </c:pt>
                <c:pt idx="480">
                  <c:v>2001.2877000000001</c:v>
                </c:pt>
                <c:pt idx="481">
                  <c:v>2001.3698999999999</c:v>
                </c:pt>
                <c:pt idx="482">
                  <c:v>2001.4548</c:v>
                </c:pt>
                <c:pt idx="483">
                  <c:v>2001.537</c:v>
                </c:pt>
                <c:pt idx="484">
                  <c:v>2001.6219000000001</c:v>
                </c:pt>
                <c:pt idx="485">
                  <c:v>2001.7067999999999</c:v>
                </c:pt>
                <c:pt idx="486">
                  <c:v>2001.789</c:v>
                </c:pt>
                <c:pt idx="487">
                  <c:v>2001.874</c:v>
                </c:pt>
                <c:pt idx="488">
                  <c:v>2001.9562000000001</c:v>
                </c:pt>
                <c:pt idx="489">
                  <c:v>2002.0410999999999</c:v>
                </c:pt>
                <c:pt idx="490">
                  <c:v>2002.126</c:v>
                </c:pt>
                <c:pt idx="491">
                  <c:v>2002.2027</c:v>
                </c:pt>
                <c:pt idx="492">
                  <c:v>2002.2877000000001</c:v>
                </c:pt>
                <c:pt idx="493">
                  <c:v>2002.3698999999999</c:v>
                </c:pt>
                <c:pt idx="494">
                  <c:v>2002.4548</c:v>
                </c:pt>
                <c:pt idx="495">
                  <c:v>2002.537</c:v>
                </c:pt>
                <c:pt idx="496">
                  <c:v>2002.6219000000001</c:v>
                </c:pt>
                <c:pt idx="497">
                  <c:v>2002.7067999999999</c:v>
                </c:pt>
                <c:pt idx="498">
                  <c:v>2002.789</c:v>
                </c:pt>
                <c:pt idx="499">
                  <c:v>2002.874</c:v>
                </c:pt>
                <c:pt idx="500">
                  <c:v>2002.9562000000001</c:v>
                </c:pt>
                <c:pt idx="501">
                  <c:v>2003.0410999999999</c:v>
                </c:pt>
                <c:pt idx="502">
                  <c:v>2003.126</c:v>
                </c:pt>
                <c:pt idx="503">
                  <c:v>2003.2027</c:v>
                </c:pt>
                <c:pt idx="504">
                  <c:v>2003.2877000000001</c:v>
                </c:pt>
                <c:pt idx="505">
                  <c:v>2003.3698999999999</c:v>
                </c:pt>
                <c:pt idx="506">
                  <c:v>2003.4548</c:v>
                </c:pt>
                <c:pt idx="507">
                  <c:v>2003.537</c:v>
                </c:pt>
                <c:pt idx="508">
                  <c:v>2003.6219000000001</c:v>
                </c:pt>
                <c:pt idx="509">
                  <c:v>2003.7067999999999</c:v>
                </c:pt>
                <c:pt idx="510">
                  <c:v>2003.789</c:v>
                </c:pt>
                <c:pt idx="511">
                  <c:v>2003.874</c:v>
                </c:pt>
                <c:pt idx="512">
                  <c:v>2003.9562000000001</c:v>
                </c:pt>
                <c:pt idx="513">
                  <c:v>2004.0409999999999</c:v>
                </c:pt>
                <c:pt idx="514">
                  <c:v>2004.1257000000001</c:v>
                </c:pt>
                <c:pt idx="515">
                  <c:v>2004.2049</c:v>
                </c:pt>
                <c:pt idx="516">
                  <c:v>2004.2896000000001</c:v>
                </c:pt>
                <c:pt idx="517">
                  <c:v>2004.3715999999999</c:v>
                </c:pt>
                <c:pt idx="518">
                  <c:v>2004.4563000000001</c:v>
                </c:pt>
                <c:pt idx="519">
                  <c:v>2004.5382999999999</c:v>
                </c:pt>
                <c:pt idx="520">
                  <c:v>2004.623</c:v>
                </c:pt>
                <c:pt idx="521">
                  <c:v>2004.7076999999999</c:v>
                </c:pt>
                <c:pt idx="522">
                  <c:v>2004.7896000000001</c:v>
                </c:pt>
                <c:pt idx="523">
                  <c:v>2004.8742999999999</c:v>
                </c:pt>
                <c:pt idx="524">
                  <c:v>2004.9563000000001</c:v>
                </c:pt>
                <c:pt idx="525">
                  <c:v>2005.0410999999999</c:v>
                </c:pt>
                <c:pt idx="526">
                  <c:v>2005.126</c:v>
                </c:pt>
                <c:pt idx="527">
                  <c:v>2005.2027</c:v>
                </c:pt>
                <c:pt idx="528">
                  <c:v>2005.2877000000001</c:v>
                </c:pt>
                <c:pt idx="529">
                  <c:v>2005.3698999999999</c:v>
                </c:pt>
                <c:pt idx="530">
                  <c:v>2005.4548</c:v>
                </c:pt>
                <c:pt idx="531">
                  <c:v>2005.537</c:v>
                </c:pt>
                <c:pt idx="532">
                  <c:v>2005.6219000000001</c:v>
                </c:pt>
                <c:pt idx="533">
                  <c:v>2005.7067999999999</c:v>
                </c:pt>
                <c:pt idx="534">
                  <c:v>2005.789</c:v>
                </c:pt>
                <c:pt idx="535">
                  <c:v>2005.874</c:v>
                </c:pt>
                <c:pt idx="536">
                  <c:v>2005.9562000000001</c:v>
                </c:pt>
                <c:pt idx="537">
                  <c:v>2006.0410999999999</c:v>
                </c:pt>
                <c:pt idx="538">
                  <c:v>2006.126</c:v>
                </c:pt>
                <c:pt idx="539">
                  <c:v>2006.2027</c:v>
                </c:pt>
                <c:pt idx="540">
                  <c:v>2006.2877000000001</c:v>
                </c:pt>
                <c:pt idx="541">
                  <c:v>2006.3698999999999</c:v>
                </c:pt>
                <c:pt idx="542">
                  <c:v>2006.4548</c:v>
                </c:pt>
                <c:pt idx="543">
                  <c:v>2006.537</c:v>
                </c:pt>
                <c:pt idx="544">
                  <c:v>2006.6219000000001</c:v>
                </c:pt>
                <c:pt idx="545">
                  <c:v>2006.7067999999999</c:v>
                </c:pt>
                <c:pt idx="546">
                  <c:v>2006.789</c:v>
                </c:pt>
                <c:pt idx="547">
                  <c:v>2006.874</c:v>
                </c:pt>
                <c:pt idx="548">
                  <c:v>2006.9562000000001</c:v>
                </c:pt>
                <c:pt idx="549">
                  <c:v>2007.0410999999999</c:v>
                </c:pt>
                <c:pt idx="550">
                  <c:v>2007.126</c:v>
                </c:pt>
                <c:pt idx="551">
                  <c:v>2007.2027</c:v>
                </c:pt>
                <c:pt idx="552">
                  <c:v>2007.2877000000001</c:v>
                </c:pt>
                <c:pt idx="553">
                  <c:v>2007.3698999999999</c:v>
                </c:pt>
                <c:pt idx="554">
                  <c:v>2007.4548</c:v>
                </c:pt>
                <c:pt idx="555">
                  <c:v>2007.537</c:v>
                </c:pt>
                <c:pt idx="556">
                  <c:v>2007.6219000000001</c:v>
                </c:pt>
                <c:pt idx="557">
                  <c:v>2007.7067999999999</c:v>
                </c:pt>
                <c:pt idx="558">
                  <c:v>2007.789</c:v>
                </c:pt>
                <c:pt idx="559">
                  <c:v>2007.874</c:v>
                </c:pt>
                <c:pt idx="560">
                  <c:v>2007.9562000000001</c:v>
                </c:pt>
                <c:pt idx="561">
                  <c:v>2008.0409999999999</c:v>
                </c:pt>
                <c:pt idx="562">
                  <c:v>2008.1257000000001</c:v>
                </c:pt>
                <c:pt idx="563">
                  <c:v>2008.2049</c:v>
                </c:pt>
                <c:pt idx="564">
                  <c:v>2008.2896000000001</c:v>
                </c:pt>
                <c:pt idx="565">
                  <c:v>2008.3715999999999</c:v>
                </c:pt>
                <c:pt idx="566">
                  <c:v>2008.4563000000001</c:v>
                </c:pt>
                <c:pt idx="567">
                  <c:v>2008.5382999999999</c:v>
                </c:pt>
                <c:pt idx="568">
                  <c:v>2008.623</c:v>
                </c:pt>
                <c:pt idx="569">
                  <c:v>2008.7076999999999</c:v>
                </c:pt>
                <c:pt idx="570">
                  <c:v>2008.7896000000001</c:v>
                </c:pt>
                <c:pt idx="571">
                  <c:v>2008.8742999999999</c:v>
                </c:pt>
                <c:pt idx="572">
                  <c:v>2008.9563000000001</c:v>
                </c:pt>
                <c:pt idx="573">
                  <c:v>2009.0410999999999</c:v>
                </c:pt>
                <c:pt idx="574">
                  <c:v>2009.126</c:v>
                </c:pt>
                <c:pt idx="575">
                  <c:v>2009.2027</c:v>
                </c:pt>
                <c:pt idx="576">
                  <c:v>2009.2877000000001</c:v>
                </c:pt>
                <c:pt idx="577">
                  <c:v>2009.3698999999999</c:v>
                </c:pt>
                <c:pt idx="578">
                  <c:v>2009.4548</c:v>
                </c:pt>
                <c:pt idx="579">
                  <c:v>2009.537</c:v>
                </c:pt>
                <c:pt idx="580">
                  <c:v>2009.6219000000001</c:v>
                </c:pt>
                <c:pt idx="581">
                  <c:v>2009.7067999999999</c:v>
                </c:pt>
                <c:pt idx="582">
                  <c:v>2009.789</c:v>
                </c:pt>
                <c:pt idx="583">
                  <c:v>2009.874</c:v>
                </c:pt>
                <c:pt idx="584">
                  <c:v>2009.9562000000001</c:v>
                </c:pt>
                <c:pt idx="585">
                  <c:v>2010.0410999999999</c:v>
                </c:pt>
                <c:pt idx="586">
                  <c:v>2010.126</c:v>
                </c:pt>
                <c:pt idx="587">
                  <c:v>2010.2027</c:v>
                </c:pt>
                <c:pt idx="588">
                  <c:v>2010.2877000000001</c:v>
                </c:pt>
                <c:pt idx="589">
                  <c:v>2010.3698999999999</c:v>
                </c:pt>
                <c:pt idx="590">
                  <c:v>2010.4548</c:v>
                </c:pt>
                <c:pt idx="591">
                  <c:v>2010.537</c:v>
                </c:pt>
                <c:pt idx="592">
                  <c:v>2010.6219000000001</c:v>
                </c:pt>
                <c:pt idx="593">
                  <c:v>2010.7067999999999</c:v>
                </c:pt>
                <c:pt idx="594">
                  <c:v>2010.789</c:v>
                </c:pt>
                <c:pt idx="595">
                  <c:v>2010.874</c:v>
                </c:pt>
                <c:pt idx="596">
                  <c:v>2010.9562000000001</c:v>
                </c:pt>
                <c:pt idx="597">
                  <c:v>2011.0410999999999</c:v>
                </c:pt>
                <c:pt idx="598">
                  <c:v>2011.126</c:v>
                </c:pt>
                <c:pt idx="599">
                  <c:v>2011.2027</c:v>
                </c:pt>
                <c:pt idx="600">
                  <c:v>2011.2877000000001</c:v>
                </c:pt>
                <c:pt idx="601">
                  <c:v>2011.3698999999999</c:v>
                </c:pt>
                <c:pt idx="602">
                  <c:v>2011.4548</c:v>
                </c:pt>
                <c:pt idx="603">
                  <c:v>2011.537</c:v>
                </c:pt>
                <c:pt idx="604">
                  <c:v>2011.6219000000001</c:v>
                </c:pt>
                <c:pt idx="605">
                  <c:v>2011.7067999999999</c:v>
                </c:pt>
                <c:pt idx="606">
                  <c:v>2011.789</c:v>
                </c:pt>
                <c:pt idx="607">
                  <c:v>2011.874</c:v>
                </c:pt>
                <c:pt idx="608">
                  <c:v>2011.9562000000001</c:v>
                </c:pt>
                <c:pt idx="609">
                  <c:v>2012.0409999999999</c:v>
                </c:pt>
                <c:pt idx="610">
                  <c:v>2012.1257000000001</c:v>
                </c:pt>
                <c:pt idx="611">
                  <c:v>2012.2049</c:v>
                </c:pt>
                <c:pt idx="612">
                  <c:v>2012.2896000000001</c:v>
                </c:pt>
                <c:pt idx="613">
                  <c:v>2012.3715999999999</c:v>
                </c:pt>
                <c:pt idx="614">
                  <c:v>2012.4563000000001</c:v>
                </c:pt>
                <c:pt idx="615">
                  <c:v>2012.5382999999999</c:v>
                </c:pt>
                <c:pt idx="616">
                  <c:v>2012.623</c:v>
                </c:pt>
                <c:pt idx="617">
                  <c:v>2012.7076999999999</c:v>
                </c:pt>
                <c:pt idx="618">
                  <c:v>2012.7896000000001</c:v>
                </c:pt>
                <c:pt idx="619">
                  <c:v>2012.8742999999999</c:v>
                </c:pt>
                <c:pt idx="620">
                  <c:v>2012.9563000000001</c:v>
                </c:pt>
                <c:pt idx="621">
                  <c:v>2013.0410999999999</c:v>
                </c:pt>
                <c:pt idx="622">
                  <c:v>2013.126</c:v>
                </c:pt>
                <c:pt idx="623">
                  <c:v>2013.2027</c:v>
                </c:pt>
                <c:pt idx="624">
                  <c:v>2013.2877000000001</c:v>
                </c:pt>
                <c:pt idx="625">
                  <c:v>2013.3698999999999</c:v>
                </c:pt>
                <c:pt idx="626">
                  <c:v>2013.4548</c:v>
                </c:pt>
                <c:pt idx="627">
                  <c:v>2013.537</c:v>
                </c:pt>
                <c:pt idx="628">
                  <c:v>2013.6219000000001</c:v>
                </c:pt>
                <c:pt idx="629">
                  <c:v>2013.7067999999999</c:v>
                </c:pt>
                <c:pt idx="630">
                  <c:v>2013.789</c:v>
                </c:pt>
                <c:pt idx="631">
                  <c:v>2013.874</c:v>
                </c:pt>
                <c:pt idx="632">
                  <c:v>2013.9562000000001</c:v>
                </c:pt>
                <c:pt idx="633">
                  <c:v>2014.0410999999999</c:v>
                </c:pt>
                <c:pt idx="634">
                  <c:v>2014.126</c:v>
                </c:pt>
                <c:pt idx="635">
                  <c:v>2014.2027</c:v>
                </c:pt>
                <c:pt idx="636">
                  <c:v>2014.2877000000001</c:v>
                </c:pt>
                <c:pt idx="637">
                  <c:v>2014.3698999999999</c:v>
                </c:pt>
                <c:pt idx="638">
                  <c:v>2014.4548</c:v>
                </c:pt>
                <c:pt idx="639">
                  <c:v>2014.537</c:v>
                </c:pt>
                <c:pt idx="640">
                  <c:v>2014.6219000000001</c:v>
                </c:pt>
                <c:pt idx="641">
                  <c:v>2014.7067999999999</c:v>
                </c:pt>
                <c:pt idx="642">
                  <c:v>2014.789</c:v>
                </c:pt>
                <c:pt idx="643">
                  <c:v>2014.874</c:v>
                </c:pt>
                <c:pt idx="644">
                  <c:v>2014.9562000000001</c:v>
                </c:pt>
                <c:pt idx="645">
                  <c:v>2015.0410999999999</c:v>
                </c:pt>
                <c:pt idx="646">
                  <c:v>2015.126</c:v>
                </c:pt>
                <c:pt idx="647">
                  <c:v>2015.2027</c:v>
                </c:pt>
                <c:pt idx="648">
                  <c:v>2015.2877000000001</c:v>
                </c:pt>
                <c:pt idx="649">
                  <c:v>2015.3698999999999</c:v>
                </c:pt>
                <c:pt idx="650">
                  <c:v>2015.4548</c:v>
                </c:pt>
                <c:pt idx="651">
                  <c:v>2015.537</c:v>
                </c:pt>
                <c:pt idx="652">
                  <c:v>2015.6219000000001</c:v>
                </c:pt>
                <c:pt idx="653">
                  <c:v>2015.7067999999999</c:v>
                </c:pt>
                <c:pt idx="654">
                  <c:v>2015.789</c:v>
                </c:pt>
                <c:pt idx="655">
                  <c:v>2015.874</c:v>
                </c:pt>
                <c:pt idx="656">
                  <c:v>2015.9562000000001</c:v>
                </c:pt>
                <c:pt idx="657">
                  <c:v>2016.0409999999999</c:v>
                </c:pt>
                <c:pt idx="658">
                  <c:v>2016.1257000000001</c:v>
                </c:pt>
                <c:pt idx="659">
                  <c:v>2016.2049</c:v>
                </c:pt>
                <c:pt idx="660">
                  <c:v>2016.2896000000001</c:v>
                </c:pt>
                <c:pt idx="661">
                  <c:v>2016.3715999999999</c:v>
                </c:pt>
                <c:pt idx="662">
                  <c:v>2016.4563000000001</c:v>
                </c:pt>
                <c:pt idx="663">
                  <c:v>2016.5382999999999</c:v>
                </c:pt>
                <c:pt idx="664">
                  <c:v>2016.623</c:v>
                </c:pt>
                <c:pt idx="665">
                  <c:v>2016.7076999999999</c:v>
                </c:pt>
                <c:pt idx="666">
                  <c:v>2016.7896000000001</c:v>
                </c:pt>
                <c:pt idx="667">
                  <c:v>2016.8742999999999</c:v>
                </c:pt>
                <c:pt idx="668">
                  <c:v>2016.9563000000001</c:v>
                </c:pt>
                <c:pt idx="669">
                  <c:v>2017.0410999999999</c:v>
                </c:pt>
                <c:pt idx="670">
                  <c:v>2017.126</c:v>
                </c:pt>
                <c:pt idx="671">
                  <c:v>2017.2027</c:v>
                </c:pt>
                <c:pt idx="672">
                  <c:v>2017.2877000000001</c:v>
                </c:pt>
                <c:pt idx="673">
                  <c:v>2017.3698999999999</c:v>
                </c:pt>
                <c:pt idx="674">
                  <c:v>2017.4548</c:v>
                </c:pt>
                <c:pt idx="675">
                  <c:v>2017.537</c:v>
                </c:pt>
                <c:pt idx="676">
                  <c:v>2017.6219000000001</c:v>
                </c:pt>
                <c:pt idx="677">
                  <c:v>2017.7067999999999</c:v>
                </c:pt>
                <c:pt idx="678">
                  <c:v>2017.789</c:v>
                </c:pt>
              </c:numCache>
            </c:numRef>
          </c:xVal>
          <c:yVal>
            <c:numRef>
              <c:f>'IG balance'!$O$61:$O$739</c:f>
              <c:numCache>
                <c:formatCode>0.00</c:formatCode>
                <c:ptCount val="679"/>
                <c:pt idx="0">
                  <c:v>3.0863999999999998</c:v>
                </c:pt>
                <c:pt idx="1">
                  <c:v>3.0851999999999995</c:v>
                </c:pt>
                <c:pt idx="2">
                  <c:v>3.0839999999999996</c:v>
                </c:pt>
                <c:pt idx="3">
                  <c:v>3.0872399999999995</c:v>
                </c:pt>
                <c:pt idx="4">
                  <c:v>3.0942599999999998</c:v>
                </c:pt>
                <c:pt idx="5">
                  <c:v>3.1037399999999997</c:v>
                </c:pt>
                <c:pt idx="6">
                  <c:v>3.1137599999999996</c:v>
                </c:pt>
                <c:pt idx="7">
                  <c:v>3.1250400000000003</c:v>
                </c:pt>
                <c:pt idx="8">
                  <c:v>3.1368600000000004</c:v>
                </c:pt>
                <c:pt idx="9">
                  <c:v>3.14994</c:v>
                </c:pt>
                <c:pt idx="10">
                  <c:v>3.1617599999999997</c:v>
                </c:pt>
                <c:pt idx="11">
                  <c:v>3.1760399999999995</c:v>
                </c:pt>
                <c:pt idx="12">
                  <c:v>3.1890599999999996</c:v>
                </c:pt>
                <c:pt idx="13">
                  <c:v>3.2045399999999997</c:v>
                </c:pt>
                <c:pt idx="14">
                  <c:v>3.2181599999999992</c:v>
                </c:pt>
                <c:pt idx="15">
                  <c:v>3.2349599999999992</c:v>
                </c:pt>
                <c:pt idx="16">
                  <c:v>3.255539999999999</c:v>
                </c:pt>
                <c:pt idx="17">
                  <c:v>3.2754599999999994</c:v>
                </c:pt>
                <c:pt idx="18">
                  <c:v>3.2966399999999991</c:v>
                </c:pt>
                <c:pt idx="19">
                  <c:v>3.3177599999999998</c:v>
                </c:pt>
                <c:pt idx="20">
                  <c:v>3.3413399999999998</c:v>
                </c:pt>
                <c:pt idx="21">
                  <c:v>3.3642599999999998</c:v>
                </c:pt>
                <c:pt idx="22">
                  <c:v>3.3884399999999992</c:v>
                </c:pt>
                <c:pt idx="23">
                  <c:v>3.4113599999999993</c:v>
                </c:pt>
                <c:pt idx="24">
                  <c:v>3.4355399999999996</c:v>
                </c:pt>
                <c:pt idx="25">
                  <c:v>3.4578600000000002</c:v>
                </c:pt>
                <c:pt idx="26">
                  <c:v>3.4820399999999991</c:v>
                </c:pt>
                <c:pt idx="27">
                  <c:v>3.5049599999999987</c:v>
                </c:pt>
                <c:pt idx="28">
                  <c:v>3.52854</c:v>
                </c:pt>
                <c:pt idx="29">
                  <c:v>3.5514599999999987</c:v>
                </c:pt>
                <c:pt idx="30">
                  <c:v>3.5762399999999994</c:v>
                </c:pt>
                <c:pt idx="31">
                  <c:v>3.5997599999999998</c:v>
                </c:pt>
                <c:pt idx="32">
                  <c:v>3.6233399999999998</c:v>
                </c:pt>
                <c:pt idx="33">
                  <c:v>3.6438599999999992</c:v>
                </c:pt>
                <c:pt idx="34">
                  <c:v>3.6650399999999994</c:v>
                </c:pt>
                <c:pt idx="35">
                  <c:v>3.6843599999999994</c:v>
                </c:pt>
                <c:pt idx="36">
                  <c:v>3.7037399999999989</c:v>
                </c:pt>
                <c:pt idx="37">
                  <c:v>3.7206599999999987</c:v>
                </c:pt>
                <c:pt idx="38">
                  <c:v>3.7382399999999998</c:v>
                </c:pt>
                <c:pt idx="39">
                  <c:v>3.7533599999999998</c:v>
                </c:pt>
                <c:pt idx="40">
                  <c:v>3.7678199999999995</c:v>
                </c:pt>
                <c:pt idx="41">
                  <c:v>3.7835399999999999</c:v>
                </c:pt>
                <c:pt idx="42">
                  <c:v>3.7974600000000001</c:v>
                </c:pt>
                <c:pt idx="43">
                  <c:v>3.8107199999999999</c:v>
                </c:pt>
                <c:pt idx="44">
                  <c:v>3.8240399999999988</c:v>
                </c:pt>
                <c:pt idx="45">
                  <c:v>3.8361599999999987</c:v>
                </c:pt>
                <c:pt idx="46">
                  <c:v>3.8470199999999988</c:v>
                </c:pt>
                <c:pt idx="47">
                  <c:v>3.8579399999999993</c:v>
                </c:pt>
                <c:pt idx="48">
                  <c:v>3.8688599999999993</c:v>
                </c:pt>
                <c:pt idx="49">
                  <c:v>3.8773199999999983</c:v>
                </c:pt>
                <c:pt idx="50">
                  <c:v>3.8864399999999995</c:v>
                </c:pt>
                <c:pt idx="51">
                  <c:v>3.8943599999999989</c:v>
                </c:pt>
                <c:pt idx="52">
                  <c:v>3.901019999999999</c:v>
                </c:pt>
                <c:pt idx="53">
                  <c:v>3.9101399999999993</c:v>
                </c:pt>
                <c:pt idx="54">
                  <c:v>3.9198599999999999</c:v>
                </c:pt>
                <c:pt idx="55">
                  <c:v>3.9283199999999994</c:v>
                </c:pt>
                <c:pt idx="56">
                  <c:v>3.9368400000000001</c:v>
                </c:pt>
                <c:pt idx="57">
                  <c:v>3.94476</c:v>
                </c:pt>
                <c:pt idx="58">
                  <c:v>3.9508199999999993</c:v>
                </c:pt>
                <c:pt idx="59">
                  <c:v>3.95634</c:v>
                </c:pt>
                <c:pt idx="60">
                  <c:v>3.9612599999999984</c:v>
                </c:pt>
                <c:pt idx="61">
                  <c:v>3.9637199999999986</c:v>
                </c:pt>
                <c:pt idx="62">
                  <c:v>3.966839999999999</c:v>
                </c:pt>
                <c:pt idx="63">
                  <c:v>3.9668400000000004</c:v>
                </c:pt>
                <c:pt idx="64">
                  <c:v>3.9643200000000007</c:v>
                </c:pt>
                <c:pt idx="65">
                  <c:v>3.9624599999999992</c:v>
                </c:pt>
                <c:pt idx="66">
                  <c:v>3.9599399999999996</c:v>
                </c:pt>
                <c:pt idx="67">
                  <c:v>3.9580199999999999</c:v>
                </c:pt>
                <c:pt idx="68">
                  <c:v>3.9573599999999995</c:v>
                </c:pt>
                <c:pt idx="69">
                  <c:v>3.9548399999999999</c:v>
                </c:pt>
                <c:pt idx="70">
                  <c:v>3.9541199999999992</c:v>
                </c:pt>
                <c:pt idx="71">
                  <c:v>3.9534599999999989</c:v>
                </c:pt>
                <c:pt idx="72">
                  <c:v>3.953339999999999</c:v>
                </c:pt>
                <c:pt idx="73">
                  <c:v>3.9538199999999994</c:v>
                </c:pt>
                <c:pt idx="74">
                  <c:v>3.9573600000000004</c:v>
                </c:pt>
                <c:pt idx="75">
                  <c:v>3.9634199999999993</c:v>
                </c:pt>
                <c:pt idx="76">
                  <c:v>3.9757199999999999</c:v>
                </c:pt>
                <c:pt idx="77">
                  <c:v>3.9898199999999999</c:v>
                </c:pt>
                <c:pt idx="78">
                  <c:v>4.0057199999999993</c:v>
                </c:pt>
                <c:pt idx="79">
                  <c:v>4.022219999999999</c:v>
                </c:pt>
                <c:pt idx="80">
                  <c:v>4.0411199999999994</c:v>
                </c:pt>
                <c:pt idx="81">
                  <c:v>4.0600199999999989</c:v>
                </c:pt>
                <c:pt idx="82">
                  <c:v>4.0807199999999995</c:v>
                </c:pt>
                <c:pt idx="83">
                  <c:v>4.102619999999999</c:v>
                </c:pt>
                <c:pt idx="84">
                  <c:v>4.1263199999999989</c:v>
                </c:pt>
                <c:pt idx="85">
                  <c:v>4.1512199999999986</c:v>
                </c:pt>
                <c:pt idx="86">
                  <c:v>4.1761199999999992</c:v>
                </c:pt>
                <c:pt idx="87">
                  <c:v>4.2047999999999988</c:v>
                </c:pt>
                <c:pt idx="88">
                  <c:v>4.2371999999999979</c:v>
                </c:pt>
                <c:pt idx="89">
                  <c:v>4.2701999999999991</c:v>
                </c:pt>
                <c:pt idx="90">
                  <c:v>4.3049999999999988</c:v>
                </c:pt>
                <c:pt idx="91">
                  <c:v>4.3397999999999994</c:v>
                </c:pt>
                <c:pt idx="92">
                  <c:v>4.3751999999999986</c:v>
                </c:pt>
                <c:pt idx="93">
                  <c:v>4.4111999999999991</c:v>
                </c:pt>
                <c:pt idx="94">
                  <c:v>4.4465999999999992</c:v>
                </c:pt>
                <c:pt idx="95">
                  <c:v>4.4831999999999992</c:v>
                </c:pt>
                <c:pt idx="96">
                  <c:v>4.5185999999999993</c:v>
                </c:pt>
                <c:pt idx="97">
                  <c:v>4.5539999999999985</c:v>
                </c:pt>
                <c:pt idx="98">
                  <c:v>4.59</c:v>
                </c:pt>
                <c:pt idx="99">
                  <c:v>4.6303799999999988</c:v>
                </c:pt>
                <c:pt idx="100">
                  <c:v>4.6733399999999996</c:v>
                </c:pt>
                <c:pt idx="101">
                  <c:v>4.716899999999999</c:v>
                </c:pt>
                <c:pt idx="102">
                  <c:v>4.7574000000000005</c:v>
                </c:pt>
                <c:pt idx="103">
                  <c:v>4.7985599999999984</c:v>
                </c:pt>
                <c:pt idx="104">
                  <c:v>4.838519999999999</c:v>
                </c:pt>
                <c:pt idx="105">
                  <c:v>4.8772799999999989</c:v>
                </c:pt>
                <c:pt idx="106">
                  <c:v>4.914839999999999</c:v>
                </c:pt>
                <c:pt idx="107">
                  <c:v>4.9517999999999995</c:v>
                </c:pt>
                <c:pt idx="108">
                  <c:v>4.9850999999999992</c:v>
                </c:pt>
                <c:pt idx="109">
                  <c:v>5.0190599999999996</c:v>
                </c:pt>
                <c:pt idx="110">
                  <c:v>5.0506199999999986</c:v>
                </c:pt>
                <c:pt idx="111">
                  <c:v>5.0728200000000001</c:v>
                </c:pt>
                <c:pt idx="112">
                  <c:v>5.0843999999999996</c:v>
                </c:pt>
                <c:pt idx="113">
                  <c:v>5.0941799999999997</c:v>
                </c:pt>
                <c:pt idx="114">
                  <c:v>5.1046199999999988</c:v>
                </c:pt>
                <c:pt idx="115">
                  <c:v>5.1125999999999996</c:v>
                </c:pt>
                <c:pt idx="116">
                  <c:v>5.1223799999999997</c:v>
                </c:pt>
                <c:pt idx="117">
                  <c:v>5.1328199999999988</c:v>
                </c:pt>
                <c:pt idx="118">
                  <c:v>5.1425999999999998</c:v>
                </c:pt>
                <c:pt idx="119">
                  <c:v>5.1511799999999992</c:v>
                </c:pt>
                <c:pt idx="120">
                  <c:v>5.1616199999999992</c:v>
                </c:pt>
                <c:pt idx="121">
                  <c:v>5.1690000000000005</c:v>
                </c:pt>
                <c:pt idx="122">
                  <c:v>5.1757799999999996</c:v>
                </c:pt>
                <c:pt idx="123">
                  <c:v>5.1850799999999992</c:v>
                </c:pt>
                <c:pt idx="124">
                  <c:v>5.1968999999999994</c:v>
                </c:pt>
                <c:pt idx="125">
                  <c:v>5.2087199999999996</c:v>
                </c:pt>
                <c:pt idx="126">
                  <c:v>5.219879999999999</c:v>
                </c:pt>
                <c:pt idx="127">
                  <c:v>5.2328999999999999</c:v>
                </c:pt>
                <c:pt idx="128">
                  <c:v>5.2459199999999981</c:v>
                </c:pt>
                <c:pt idx="129">
                  <c:v>5.2582799999999983</c:v>
                </c:pt>
                <c:pt idx="130">
                  <c:v>5.2736999999999989</c:v>
                </c:pt>
                <c:pt idx="131">
                  <c:v>5.2903200000000004</c:v>
                </c:pt>
                <c:pt idx="132">
                  <c:v>5.3068799999999996</c:v>
                </c:pt>
                <c:pt idx="133">
                  <c:v>5.3252999999999986</c:v>
                </c:pt>
                <c:pt idx="134">
                  <c:v>5.3449199999999983</c:v>
                </c:pt>
                <c:pt idx="135">
                  <c:v>5.3663999999999996</c:v>
                </c:pt>
                <c:pt idx="136">
                  <c:v>5.3909399999999987</c:v>
                </c:pt>
                <c:pt idx="137">
                  <c:v>5.4166799999999995</c:v>
                </c:pt>
                <c:pt idx="138">
                  <c:v>5.4442199999999978</c:v>
                </c:pt>
                <c:pt idx="139">
                  <c:v>5.47356</c:v>
                </c:pt>
                <c:pt idx="140">
                  <c:v>5.5040999999999976</c:v>
                </c:pt>
                <c:pt idx="141">
                  <c:v>5.5371000000000006</c:v>
                </c:pt>
                <c:pt idx="142">
                  <c:v>5.5694399999999984</c:v>
                </c:pt>
                <c:pt idx="143">
                  <c:v>5.6023800000000001</c:v>
                </c:pt>
                <c:pt idx="144">
                  <c:v>5.6365199999999982</c:v>
                </c:pt>
                <c:pt idx="145">
                  <c:v>5.6718599999999997</c:v>
                </c:pt>
                <c:pt idx="146">
                  <c:v>5.7065999999999981</c:v>
                </c:pt>
                <c:pt idx="147">
                  <c:v>5.7287399999999984</c:v>
                </c:pt>
                <c:pt idx="148">
                  <c:v>5.7388799999999991</c:v>
                </c:pt>
                <c:pt idx="149">
                  <c:v>5.7489600000000003</c:v>
                </c:pt>
                <c:pt idx="150">
                  <c:v>5.7602400000000005</c:v>
                </c:pt>
                <c:pt idx="151">
                  <c:v>5.773979999999999</c:v>
                </c:pt>
                <c:pt idx="152">
                  <c:v>5.7870599999999985</c:v>
                </c:pt>
                <c:pt idx="153">
                  <c:v>5.7995399999999968</c:v>
                </c:pt>
                <c:pt idx="154">
                  <c:v>5.8126800000000003</c:v>
                </c:pt>
                <c:pt idx="155">
                  <c:v>5.82456</c:v>
                </c:pt>
                <c:pt idx="156">
                  <c:v>5.8346399999999985</c:v>
                </c:pt>
                <c:pt idx="157">
                  <c:v>5.8447799999999992</c:v>
                </c:pt>
                <c:pt idx="158">
                  <c:v>5.8518599999999985</c:v>
                </c:pt>
                <c:pt idx="159">
                  <c:v>5.8578000000000001</c:v>
                </c:pt>
                <c:pt idx="160">
                  <c:v>5.8637399999999991</c:v>
                </c:pt>
                <c:pt idx="161">
                  <c:v>5.8678799999999995</c:v>
                </c:pt>
                <c:pt idx="162">
                  <c:v>5.8720199999999991</c:v>
                </c:pt>
                <c:pt idx="163">
                  <c:v>5.8743599999999985</c:v>
                </c:pt>
                <c:pt idx="164">
                  <c:v>5.8766999999999987</c:v>
                </c:pt>
                <c:pt idx="165">
                  <c:v>5.8790999999999993</c:v>
                </c:pt>
                <c:pt idx="166">
                  <c:v>5.879039999999998</c:v>
                </c:pt>
                <c:pt idx="167">
                  <c:v>5.877180000000001</c:v>
                </c:pt>
                <c:pt idx="168">
                  <c:v>5.8747199999999999</c:v>
                </c:pt>
                <c:pt idx="169">
                  <c:v>5.8716599999999994</c:v>
                </c:pt>
                <c:pt idx="170">
                  <c:v>5.8667999999999996</c:v>
                </c:pt>
                <c:pt idx="171">
                  <c:v>5.8740000000000006</c:v>
                </c:pt>
                <c:pt idx="172">
                  <c:v>5.8944599999999996</c:v>
                </c:pt>
                <c:pt idx="173">
                  <c:v>5.9137199999999988</c:v>
                </c:pt>
                <c:pt idx="174">
                  <c:v>5.9323799999999975</c:v>
                </c:pt>
                <c:pt idx="175">
                  <c:v>5.9516399999999994</c:v>
                </c:pt>
                <c:pt idx="176">
                  <c:v>5.9708999999999994</c:v>
                </c:pt>
                <c:pt idx="177">
                  <c:v>5.9882999999999988</c:v>
                </c:pt>
                <c:pt idx="178">
                  <c:v>6.0063599999999981</c:v>
                </c:pt>
                <c:pt idx="179">
                  <c:v>6.0250199999999996</c:v>
                </c:pt>
                <c:pt idx="180">
                  <c:v>6.0436799999999984</c:v>
                </c:pt>
                <c:pt idx="181">
                  <c:v>6.0623399999999981</c:v>
                </c:pt>
                <c:pt idx="182">
                  <c:v>6.0815999999999972</c:v>
                </c:pt>
                <c:pt idx="183">
                  <c:v>6.092699999999998</c:v>
                </c:pt>
                <c:pt idx="184">
                  <c:v>6.1005599999999998</c:v>
                </c:pt>
                <c:pt idx="185">
                  <c:v>6.1090199999999992</c:v>
                </c:pt>
                <c:pt idx="186">
                  <c:v>6.1192799999999981</c:v>
                </c:pt>
                <c:pt idx="187">
                  <c:v>6.1313399999999998</c:v>
                </c:pt>
                <c:pt idx="188">
                  <c:v>6.1439999999999984</c:v>
                </c:pt>
                <c:pt idx="189">
                  <c:v>6.1553999999999984</c:v>
                </c:pt>
                <c:pt idx="190">
                  <c:v>6.1674599999999984</c:v>
                </c:pt>
                <c:pt idx="191">
                  <c:v>6.1789199999999989</c:v>
                </c:pt>
                <c:pt idx="192">
                  <c:v>6.1903799999999993</c:v>
                </c:pt>
                <c:pt idx="193">
                  <c:v>6.2024399999999993</c:v>
                </c:pt>
                <c:pt idx="194">
                  <c:v>6.2151000000000005</c:v>
                </c:pt>
                <c:pt idx="195">
                  <c:v>6.2302199999999983</c:v>
                </c:pt>
                <c:pt idx="196">
                  <c:v>6.2485199999999974</c:v>
                </c:pt>
                <c:pt idx="197">
                  <c:v>6.2692199999999989</c:v>
                </c:pt>
                <c:pt idx="198">
                  <c:v>6.2905199999999981</c:v>
                </c:pt>
                <c:pt idx="199">
                  <c:v>6.313019999999999</c:v>
                </c:pt>
                <c:pt idx="200">
                  <c:v>6.3367199999999988</c:v>
                </c:pt>
                <c:pt idx="201">
                  <c:v>6.3610199999999981</c:v>
                </c:pt>
                <c:pt idx="202">
                  <c:v>6.3841199999999994</c:v>
                </c:pt>
                <c:pt idx="203">
                  <c:v>6.4084199999999978</c:v>
                </c:pt>
                <c:pt idx="204">
                  <c:v>6.4309199999999977</c:v>
                </c:pt>
                <c:pt idx="205">
                  <c:v>6.4540199999999981</c:v>
                </c:pt>
                <c:pt idx="206">
                  <c:v>6.4771199999999984</c:v>
                </c:pt>
                <c:pt idx="207">
                  <c:v>6.5001600000000002</c:v>
                </c:pt>
                <c:pt idx="208">
                  <c:v>6.5194199999999993</c:v>
                </c:pt>
                <c:pt idx="209">
                  <c:v>6.5411399999999995</c:v>
                </c:pt>
                <c:pt idx="210">
                  <c:v>6.5628599999999988</c:v>
                </c:pt>
                <c:pt idx="211">
                  <c:v>6.5839200000000009</c:v>
                </c:pt>
                <c:pt idx="212">
                  <c:v>6.6050399999999989</c:v>
                </c:pt>
                <c:pt idx="213">
                  <c:v>6.6261599999999978</c:v>
                </c:pt>
                <c:pt idx="214">
                  <c:v>6.6442199999999989</c:v>
                </c:pt>
                <c:pt idx="215">
                  <c:v>6.6629399999999981</c:v>
                </c:pt>
                <c:pt idx="216">
                  <c:v>6.6810599999999987</c:v>
                </c:pt>
                <c:pt idx="217">
                  <c:v>6.6979199999999981</c:v>
                </c:pt>
                <c:pt idx="218">
                  <c:v>6.7160399999999996</c:v>
                </c:pt>
                <c:pt idx="219">
                  <c:v>6.7247399999999988</c:v>
                </c:pt>
                <c:pt idx="220">
                  <c:v>6.7264799999999978</c:v>
                </c:pt>
                <c:pt idx="221">
                  <c:v>6.7269600000000001</c:v>
                </c:pt>
                <c:pt idx="222">
                  <c:v>6.7286400000000004</c:v>
                </c:pt>
                <c:pt idx="223">
                  <c:v>6.7291799999999995</c:v>
                </c:pt>
                <c:pt idx="224">
                  <c:v>6.7284599999999983</c:v>
                </c:pt>
                <c:pt idx="225">
                  <c:v>6.7259399999999996</c:v>
                </c:pt>
                <c:pt idx="226">
                  <c:v>6.7252800000000006</c:v>
                </c:pt>
                <c:pt idx="227">
                  <c:v>6.7227600000000001</c:v>
                </c:pt>
                <c:pt idx="228">
                  <c:v>6.7196399999999983</c:v>
                </c:pt>
                <c:pt idx="229">
                  <c:v>6.7171799999999982</c:v>
                </c:pt>
                <c:pt idx="230">
                  <c:v>6.7140599999999999</c:v>
                </c:pt>
                <c:pt idx="231">
                  <c:v>6.7040399999999982</c:v>
                </c:pt>
                <c:pt idx="232">
                  <c:v>6.6858599999999981</c:v>
                </c:pt>
                <c:pt idx="233">
                  <c:v>6.67014</c:v>
                </c:pt>
                <c:pt idx="234">
                  <c:v>6.6537599999999983</c:v>
                </c:pt>
                <c:pt idx="235">
                  <c:v>6.6398399999999986</c:v>
                </c:pt>
                <c:pt idx="236">
                  <c:v>6.6240600000000001</c:v>
                </c:pt>
                <c:pt idx="237">
                  <c:v>6.6089399999999969</c:v>
                </c:pt>
                <c:pt idx="238">
                  <c:v>6.5931599999999984</c:v>
                </c:pt>
                <c:pt idx="239">
                  <c:v>6.5774400000000002</c:v>
                </c:pt>
                <c:pt idx="240">
                  <c:v>6.5604599999999982</c:v>
                </c:pt>
                <c:pt idx="241">
                  <c:v>6.5435399999999984</c:v>
                </c:pt>
                <c:pt idx="242">
                  <c:v>6.5247599999999997</c:v>
                </c:pt>
                <c:pt idx="243">
                  <c:v>6.5110799999999998</c:v>
                </c:pt>
                <c:pt idx="244">
                  <c:v>6.5042999999999989</c:v>
                </c:pt>
                <c:pt idx="245">
                  <c:v>6.4987199999999978</c:v>
                </c:pt>
                <c:pt idx="246">
                  <c:v>6.4912799999999997</c:v>
                </c:pt>
                <c:pt idx="247">
                  <c:v>6.4844999999999979</c:v>
                </c:pt>
                <c:pt idx="248">
                  <c:v>6.4765199999999998</c:v>
                </c:pt>
                <c:pt idx="249">
                  <c:v>6.4666799999999984</c:v>
                </c:pt>
                <c:pt idx="250">
                  <c:v>6.4575000000000005</c:v>
                </c:pt>
                <c:pt idx="251">
                  <c:v>6.4471199999999991</c:v>
                </c:pt>
                <c:pt idx="252">
                  <c:v>6.4354799999999992</c:v>
                </c:pt>
                <c:pt idx="253">
                  <c:v>6.4238999999999997</c:v>
                </c:pt>
                <c:pt idx="254">
                  <c:v>6.4123199999999994</c:v>
                </c:pt>
                <c:pt idx="255">
                  <c:v>6.4045199999999989</c:v>
                </c:pt>
                <c:pt idx="256">
                  <c:v>6.4023599999999989</c:v>
                </c:pt>
                <c:pt idx="257">
                  <c:v>6.4007999999999985</c:v>
                </c:pt>
                <c:pt idx="258">
                  <c:v>6.4011000000000005</c:v>
                </c:pt>
                <c:pt idx="259">
                  <c:v>6.3995399999999982</c:v>
                </c:pt>
                <c:pt idx="260">
                  <c:v>6.3979799999999996</c:v>
                </c:pt>
                <c:pt idx="261">
                  <c:v>6.3970199999999977</c:v>
                </c:pt>
                <c:pt idx="262">
                  <c:v>6.3978600000000005</c:v>
                </c:pt>
                <c:pt idx="263">
                  <c:v>6.3980999999999986</c:v>
                </c:pt>
                <c:pt idx="264">
                  <c:v>6.4001999999999972</c:v>
                </c:pt>
                <c:pt idx="265">
                  <c:v>6.4016399999999996</c:v>
                </c:pt>
                <c:pt idx="266">
                  <c:v>6.4036799999999978</c:v>
                </c:pt>
                <c:pt idx="267">
                  <c:v>6.4113599999999984</c:v>
                </c:pt>
                <c:pt idx="268">
                  <c:v>6.4253399999999994</c:v>
                </c:pt>
                <c:pt idx="269">
                  <c:v>6.4386599999999987</c:v>
                </c:pt>
                <c:pt idx="270">
                  <c:v>6.4532399999999983</c:v>
                </c:pt>
                <c:pt idx="271">
                  <c:v>6.4671599999999998</c:v>
                </c:pt>
                <c:pt idx="272">
                  <c:v>6.4829399999999993</c:v>
                </c:pt>
                <c:pt idx="273">
                  <c:v>6.4974599999999985</c:v>
                </c:pt>
                <c:pt idx="274">
                  <c:v>6.5126399999999993</c:v>
                </c:pt>
                <c:pt idx="275">
                  <c:v>6.5277599999999989</c:v>
                </c:pt>
                <c:pt idx="276">
                  <c:v>6.5447399999999982</c:v>
                </c:pt>
                <c:pt idx="277">
                  <c:v>6.5610599999999986</c:v>
                </c:pt>
                <c:pt idx="278">
                  <c:v>6.5786399999999983</c:v>
                </c:pt>
                <c:pt idx="279">
                  <c:v>6.5986799999999981</c:v>
                </c:pt>
                <c:pt idx="280">
                  <c:v>6.6206399999999981</c:v>
                </c:pt>
                <c:pt idx="281">
                  <c:v>6.6431999999999984</c:v>
                </c:pt>
                <c:pt idx="282">
                  <c:v>6.6632999999999996</c:v>
                </c:pt>
                <c:pt idx="283">
                  <c:v>6.6852599999999995</c:v>
                </c:pt>
                <c:pt idx="284">
                  <c:v>6.707819999999999</c:v>
                </c:pt>
                <c:pt idx="285">
                  <c:v>6.7297799999999981</c:v>
                </c:pt>
                <c:pt idx="286">
                  <c:v>6.7523399999999993</c:v>
                </c:pt>
                <c:pt idx="287">
                  <c:v>6.7736999999999998</c:v>
                </c:pt>
                <c:pt idx="288">
                  <c:v>6.7949999999999999</c:v>
                </c:pt>
                <c:pt idx="289">
                  <c:v>6.8175600000000003</c:v>
                </c:pt>
                <c:pt idx="290">
                  <c:v>6.8389199999999999</c:v>
                </c:pt>
                <c:pt idx="291">
                  <c:v>6.85398</c:v>
                </c:pt>
                <c:pt idx="292">
                  <c:v>6.8627999999999991</c:v>
                </c:pt>
                <c:pt idx="293">
                  <c:v>6.8710199999999979</c:v>
                </c:pt>
                <c:pt idx="294">
                  <c:v>6.8773799999999978</c:v>
                </c:pt>
                <c:pt idx="295">
                  <c:v>6.8831999999999995</c:v>
                </c:pt>
                <c:pt idx="296">
                  <c:v>6.88842</c:v>
                </c:pt>
                <c:pt idx="297">
                  <c:v>6.8911800000000003</c:v>
                </c:pt>
                <c:pt idx="298">
                  <c:v>6.8951999999999991</c:v>
                </c:pt>
                <c:pt idx="299">
                  <c:v>6.8992199999999988</c:v>
                </c:pt>
                <c:pt idx="300">
                  <c:v>6.9013799999999978</c:v>
                </c:pt>
                <c:pt idx="301">
                  <c:v>6.9041999999999977</c:v>
                </c:pt>
                <c:pt idx="302">
                  <c:v>6.9064199999999989</c:v>
                </c:pt>
                <c:pt idx="303">
                  <c:v>6.9124199999999982</c:v>
                </c:pt>
                <c:pt idx="304">
                  <c:v>6.9253199999999975</c:v>
                </c:pt>
                <c:pt idx="305">
                  <c:v>6.9388199999999998</c:v>
                </c:pt>
                <c:pt idx="306">
                  <c:v>6.9523199999999985</c:v>
                </c:pt>
                <c:pt idx="307">
                  <c:v>6.9646199999999983</c:v>
                </c:pt>
                <c:pt idx="308">
                  <c:v>6.9775199999999984</c:v>
                </c:pt>
                <c:pt idx="309">
                  <c:v>6.9886199999999983</c:v>
                </c:pt>
                <c:pt idx="310">
                  <c:v>6.9991199999999978</c:v>
                </c:pt>
                <c:pt idx="311">
                  <c:v>7.0102199999999977</c:v>
                </c:pt>
                <c:pt idx="312">
                  <c:v>7.0207199999999972</c:v>
                </c:pt>
                <c:pt idx="313">
                  <c:v>7.0330199999999987</c:v>
                </c:pt>
                <c:pt idx="314">
                  <c:v>7.0465199999999983</c:v>
                </c:pt>
                <c:pt idx="315">
                  <c:v>7.0631399999999989</c:v>
                </c:pt>
                <c:pt idx="316">
                  <c:v>7.0840199999999989</c:v>
                </c:pt>
                <c:pt idx="317">
                  <c:v>7.1055599999999988</c:v>
                </c:pt>
                <c:pt idx="318">
                  <c:v>7.1270399999999992</c:v>
                </c:pt>
                <c:pt idx="319">
                  <c:v>7.149119999999999</c:v>
                </c:pt>
                <c:pt idx="320">
                  <c:v>7.1724599999999992</c:v>
                </c:pt>
                <c:pt idx="321">
                  <c:v>7.1963399999999993</c:v>
                </c:pt>
                <c:pt idx="322">
                  <c:v>7.2202199999999976</c:v>
                </c:pt>
                <c:pt idx="323">
                  <c:v>7.2459599999999984</c:v>
                </c:pt>
                <c:pt idx="324">
                  <c:v>7.2704399999999989</c:v>
                </c:pt>
                <c:pt idx="325">
                  <c:v>7.2961199999999984</c:v>
                </c:pt>
                <c:pt idx="326">
                  <c:v>7.3248600000000001</c:v>
                </c:pt>
                <c:pt idx="327">
                  <c:v>7.3472399999999993</c:v>
                </c:pt>
                <c:pt idx="328">
                  <c:v>7.3632599999999977</c:v>
                </c:pt>
                <c:pt idx="329">
                  <c:v>7.3823399999999992</c:v>
                </c:pt>
                <c:pt idx="330">
                  <c:v>7.4013599999999995</c:v>
                </c:pt>
                <c:pt idx="331">
                  <c:v>7.4210399999999979</c:v>
                </c:pt>
                <c:pt idx="332">
                  <c:v>7.4406599999999994</c:v>
                </c:pt>
                <c:pt idx="333">
                  <c:v>7.4615399999999994</c:v>
                </c:pt>
                <c:pt idx="334">
                  <c:v>7.4811599999999983</c:v>
                </c:pt>
                <c:pt idx="335">
                  <c:v>7.5014399999999988</c:v>
                </c:pt>
                <c:pt idx="336">
                  <c:v>7.5198599999999987</c:v>
                </c:pt>
                <c:pt idx="337">
                  <c:v>7.5389399999999993</c:v>
                </c:pt>
                <c:pt idx="338">
                  <c:v>7.5567599999999988</c:v>
                </c:pt>
                <c:pt idx="339">
                  <c:v>7.579559999999999</c:v>
                </c:pt>
                <c:pt idx="340">
                  <c:v>7.6036199999999976</c:v>
                </c:pt>
                <c:pt idx="341">
                  <c:v>7.6295399999999995</c:v>
                </c:pt>
                <c:pt idx="342">
                  <c:v>7.6566599999999987</c:v>
                </c:pt>
                <c:pt idx="343">
                  <c:v>7.6831199999999997</c:v>
                </c:pt>
                <c:pt idx="344">
                  <c:v>7.7108399999999975</c:v>
                </c:pt>
                <c:pt idx="345">
                  <c:v>7.7397599999999995</c:v>
                </c:pt>
                <c:pt idx="346">
                  <c:v>7.7668199999999992</c:v>
                </c:pt>
                <c:pt idx="347">
                  <c:v>7.7951399999999991</c:v>
                </c:pt>
                <c:pt idx="348">
                  <c:v>7.8216599999999987</c:v>
                </c:pt>
                <c:pt idx="349">
                  <c:v>7.8469199999999999</c:v>
                </c:pt>
                <c:pt idx="350">
                  <c:v>7.8734399999999987</c:v>
                </c:pt>
                <c:pt idx="351">
                  <c:v>7.8980999999999995</c:v>
                </c:pt>
                <c:pt idx="352">
                  <c:v>7.9214999999999982</c:v>
                </c:pt>
                <c:pt idx="353">
                  <c:v>7.9448999999999979</c:v>
                </c:pt>
                <c:pt idx="354">
                  <c:v>7.9676999999999998</c:v>
                </c:pt>
                <c:pt idx="355">
                  <c:v>7.9898999999999978</c:v>
                </c:pt>
                <c:pt idx="356">
                  <c:v>8.0108999999999995</c:v>
                </c:pt>
                <c:pt idx="357">
                  <c:v>8.0300999999999991</c:v>
                </c:pt>
                <c:pt idx="358">
                  <c:v>8.0474999999999994</c:v>
                </c:pt>
                <c:pt idx="359">
                  <c:v>8.063699999999999</c:v>
                </c:pt>
                <c:pt idx="360">
                  <c:v>8.0786999999999995</c:v>
                </c:pt>
                <c:pt idx="361">
                  <c:v>8.0924999999999976</c:v>
                </c:pt>
                <c:pt idx="362">
                  <c:v>8.1050999999999984</c:v>
                </c:pt>
                <c:pt idx="363">
                  <c:v>8.1013199999999994</c:v>
                </c:pt>
                <c:pt idx="364">
                  <c:v>8.0799599999999998</c:v>
                </c:pt>
                <c:pt idx="365">
                  <c:v>8.0592000000000006</c:v>
                </c:pt>
                <c:pt idx="366">
                  <c:v>8.0378999999999987</c:v>
                </c:pt>
                <c:pt idx="367">
                  <c:v>8.0153399999999984</c:v>
                </c:pt>
                <c:pt idx="368">
                  <c:v>7.9915799999999981</c:v>
                </c:pt>
                <c:pt idx="369">
                  <c:v>7.9678199999999979</c:v>
                </c:pt>
                <c:pt idx="370">
                  <c:v>7.9422599999999983</c:v>
                </c:pt>
                <c:pt idx="371">
                  <c:v>7.916699999999997</c:v>
                </c:pt>
                <c:pt idx="372">
                  <c:v>7.8905999999999974</c:v>
                </c:pt>
                <c:pt idx="373">
                  <c:v>7.8620399999999986</c:v>
                </c:pt>
                <c:pt idx="374">
                  <c:v>7.8328799999999976</c:v>
                </c:pt>
                <c:pt idx="375">
                  <c:v>7.8145199999999981</c:v>
                </c:pt>
                <c:pt idx="376">
                  <c:v>7.8094199999999994</c:v>
                </c:pt>
                <c:pt idx="377">
                  <c:v>7.8043199999999988</c:v>
                </c:pt>
                <c:pt idx="378">
                  <c:v>7.7974199999999989</c:v>
                </c:pt>
                <c:pt idx="379">
                  <c:v>7.7905200000000008</c:v>
                </c:pt>
                <c:pt idx="380">
                  <c:v>7.7836199999999991</c:v>
                </c:pt>
                <c:pt idx="381">
                  <c:v>7.7755199999999984</c:v>
                </c:pt>
                <c:pt idx="382">
                  <c:v>7.7680199999999999</c:v>
                </c:pt>
                <c:pt idx="383">
                  <c:v>7.7605199999999979</c:v>
                </c:pt>
                <c:pt idx="384">
                  <c:v>7.7542199999999974</c:v>
                </c:pt>
                <c:pt idx="385">
                  <c:v>7.7473200000000002</c:v>
                </c:pt>
                <c:pt idx="386">
                  <c:v>7.7410199999999998</c:v>
                </c:pt>
                <c:pt idx="387">
                  <c:v>7.7341199999999981</c:v>
                </c:pt>
                <c:pt idx="388">
                  <c:v>7.7259599999999988</c:v>
                </c:pt>
                <c:pt idx="389">
                  <c:v>7.7171999999999983</c:v>
                </c:pt>
                <c:pt idx="390">
                  <c:v>7.7096999999999998</c:v>
                </c:pt>
                <c:pt idx="391">
                  <c:v>7.7015399999999978</c:v>
                </c:pt>
                <c:pt idx="392">
                  <c:v>7.6939799999999998</c:v>
                </c:pt>
                <c:pt idx="393">
                  <c:v>7.6870199999999986</c:v>
                </c:pt>
                <c:pt idx="394">
                  <c:v>7.6818599999999977</c:v>
                </c:pt>
                <c:pt idx="395">
                  <c:v>7.6766999999999976</c:v>
                </c:pt>
                <c:pt idx="396">
                  <c:v>7.6745999999999981</c:v>
                </c:pt>
                <c:pt idx="397">
                  <c:v>7.6730399999999994</c:v>
                </c:pt>
                <c:pt idx="398">
                  <c:v>7.6732799999999983</c:v>
                </c:pt>
                <c:pt idx="399">
                  <c:v>7.6802999999999972</c:v>
                </c:pt>
                <c:pt idx="400">
                  <c:v>7.6929599999999985</c:v>
                </c:pt>
                <c:pt idx="401">
                  <c:v>7.7062199999999983</c:v>
                </c:pt>
                <c:pt idx="402">
                  <c:v>7.7206799999999989</c:v>
                </c:pt>
                <c:pt idx="403">
                  <c:v>7.7351399999999995</c:v>
                </c:pt>
                <c:pt idx="404">
                  <c:v>7.7495999999999983</c:v>
                </c:pt>
                <c:pt idx="405">
                  <c:v>7.763399999999999</c:v>
                </c:pt>
                <c:pt idx="406">
                  <c:v>7.7790599999999976</c:v>
                </c:pt>
                <c:pt idx="407">
                  <c:v>7.7947199999999981</c:v>
                </c:pt>
                <c:pt idx="408">
                  <c:v>7.8121799999999979</c:v>
                </c:pt>
                <c:pt idx="409">
                  <c:v>7.8314399999999988</c:v>
                </c:pt>
                <c:pt idx="410">
                  <c:v>7.8506999999999998</c:v>
                </c:pt>
                <c:pt idx="411">
                  <c:v>7.8736800000000002</c:v>
                </c:pt>
                <c:pt idx="412">
                  <c:v>7.9004400000000006</c:v>
                </c:pt>
                <c:pt idx="413">
                  <c:v>7.9271999999999991</c:v>
                </c:pt>
                <c:pt idx="414">
                  <c:v>7.9526999999999992</c:v>
                </c:pt>
                <c:pt idx="415">
                  <c:v>7.9782599999999997</c:v>
                </c:pt>
                <c:pt idx="416">
                  <c:v>8.0032199999999989</c:v>
                </c:pt>
                <c:pt idx="417">
                  <c:v>8.0269799999999982</c:v>
                </c:pt>
                <c:pt idx="418">
                  <c:v>8.050139999999999</c:v>
                </c:pt>
                <c:pt idx="419">
                  <c:v>8.0732999999999961</c:v>
                </c:pt>
                <c:pt idx="420">
                  <c:v>8.094599999999998</c:v>
                </c:pt>
                <c:pt idx="421">
                  <c:v>8.1183599999999974</c:v>
                </c:pt>
                <c:pt idx="422">
                  <c:v>8.1421199999999985</c:v>
                </c:pt>
                <c:pt idx="423">
                  <c:v>8.1577199999999994</c:v>
                </c:pt>
                <c:pt idx="424">
                  <c:v>8.1650999999999989</c:v>
                </c:pt>
                <c:pt idx="425">
                  <c:v>8.1724799999999966</c:v>
                </c:pt>
                <c:pt idx="426">
                  <c:v>8.1805199999999978</c:v>
                </c:pt>
                <c:pt idx="427">
                  <c:v>8.1867000000000001</c:v>
                </c:pt>
                <c:pt idx="428">
                  <c:v>8.1928800000000006</c:v>
                </c:pt>
                <c:pt idx="429">
                  <c:v>8.2021199999999972</c:v>
                </c:pt>
                <c:pt idx="430">
                  <c:v>8.2094999999999985</c:v>
                </c:pt>
                <c:pt idx="431">
                  <c:v>8.2186799999999973</c:v>
                </c:pt>
                <c:pt idx="432">
                  <c:v>8.230319999999999</c:v>
                </c:pt>
                <c:pt idx="433">
                  <c:v>8.2418999999999976</c:v>
                </c:pt>
                <c:pt idx="434">
                  <c:v>8.2546799999999987</c:v>
                </c:pt>
                <c:pt idx="435">
                  <c:v>8.2649399999999993</c:v>
                </c:pt>
                <c:pt idx="436">
                  <c:v>8.2726799999999976</c:v>
                </c:pt>
                <c:pt idx="437">
                  <c:v>8.278559999999997</c:v>
                </c:pt>
                <c:pt idx="438">
                  <c:v>8.2838399999999996</c:v>
                </c:pt>
                <c:pt idx="439">
                  <c:v>8.2891799999999982</c:v>
                </c:pt>
                <c:pt idx="440">
                  <c:v>8.2938599999999987</c:v>
                </c:pt>
                <c:pt idx="441">
                  <c:v>8.2985399999999991</c:v>
                </c:pt>
                <c:pt idx="442">
                  <c:v>8.3032799999999973</c:v>
                </c:pt>
                <c:pt idx="443">
                  <c:v>8.306160000000002</c:v>
                </c:pt>
                <c:pt idx="444">
                  <c:v>8.3090399999999995</c:v>
                </c:pt>
                <c:pt idx="445">
                  <c:v>8.3125800000000005</c:v>
                </c:pt>
                <c:pt idx="446">
                  <c:v>8.3148599999999995</c:v>
                </c:pt>
                <c:pt idx="447">
                  <c:v>8.3228399999999993</c:v>
                </c:pt>
                <c:pt idx="448">
                  <c:v>8.3364599999999989</c:v>
                </c:pt>
                <c:pt idx="449">
                  <c:v>8.3507399999999983</c:v>
                </c:pt>
                <c:pt idx="450">
                  <c:v>8.3643599999999978</c:v>
                </c:pt>
                <c:pt idx="451">
                  <c:v>8.3780399999999986</c:v>
                </c:pt>
                <c:pt idx="452">
                  <c:v>8.3904599999999991</c:v>
                </c:pt>
                <c:pt idx="453">
                  <c:v>8.4023399999999988</c:v>
                </c:pt>
                <c:pt idx="454">
                  <c:v>8.41296</c:v>
                </c:pt>
                <c:pt idx="455">
                  <c:v>8.4260400000000004</c:v>
                </c:pt>
                <c:pt idx="456">
                  <c:v>8.4378599999999988</c:v>
                </c:pt>
                <c:pt idx="457">
                  <c:v>8.4515399999999978</c:v>
                </c:pt>
                <c:pt idx="458">
                  <c:v>8.4627599999999976</c:v>
                </c:pt>
                <c:pt idx="459">
                  <c:v>8.4814799999999977</c:v>
                </c:pt>
                <c:pt idx="460">
                  <c:v>8.5040399999999963</c:v>
                </c:pt>
                <c:pt idx="461">
                  <c:v>8.5265999999999966</c:v>
                </c:pt>
                <c:pt idx="462">
                  <c:v>8.5472999999999981</c:v>
                </c:pt>
                <c:pt idx="463">
                  <c:v>8.5692599999999963</c:v>
                </c:pt>
                <c:pt idx="464">
                  <c:v>8.5894199999999969</c:v>
                </c:pt>
                <c:pt idx="465">
                  <c:v>8.6089799999999972</c:v>
                </c:pt>
                <c:pt idx="466">
                  <c:v>8.6285399999999974</c:v>
                </c:pt>
                <c:pt idx="467">
                  <c:v>8.6474999999999991</c:v>
                </c:pt>
                <c:pt idx="468">
                  <c:v>8.6646000000000001</c:v>
                </c:pt>
                <c:pt idx="469">
                  <c:v>8.6823599999999992</c:v>
                </c:pt>
                <c:pt idx="470">
                  <c:v>8.6983199999999989</c:v>
                </c:pt>
                <c:pt idx="471">
                  <c:v>8.7061199999999985</c:v>
                </c:pt>
                <c:pt idx="472">
                  <c:v>8.7063600000000001</c:v>
                </c:pt>
                <c:pt idx="473">
                  <c:v>8.7041999999999984</c:v>
                </c:pt>
                <c:pt idx="474">
                  <c:v>8.7027000000000001</c:v>
                </c:pt>
                <c:pt idx="475">
                  <c:v>8.6981399999999969</c:v>
                </c:pt>
                <c:pt idx="476">
                  <c:v>8.6929800000000004</c:v>
                </c:pt>
                <c:pt idx="477">
                  <c:v>8.6878199999999968</c:v>
                </c:pt>
                <c:pt idx="478">
                  <c:v>8.6832600000000006</c:v>
                </c:pt>
                <c:pt idx="479">
                  <c:v>8.6786999999999974</c:v>
                </c:pt>
                <c:pt idx="480">
                  <c:v>8.675399999999998</c:v>
                </c:pt>
                <c:pt idx="481">
                  <c:v>8.6708399999999983</c:v>
                </c:pt>
                <c:pt idx="482">
                  <c:v>8.6674799999999976</c:v>
                </c:pt>
                <c:pt idx="483">
                  <c:v>8.6710199999999986</c:v>
                </c:pt>
                <c:pt idx="484">
                  <c:v>8.6801999999999957</c:v>
                </c:pt>
                <c:pt idx="485">
                  <c:v>8.6905799999999971</c:v>
                </c:pt>
                <c:pt idx="486">
                  <c:v>8.702219999999997</c:v>
                </c:pt>
                <c:pt idx="487">
                  <c:v>8.7137999999999973</c:v>
                </c:pt>
                <c:pt idx="488">
                  <c:v>8.7253799999999977</c:v>
                </c:pt>
                <c:pt idx="489">
                  <c:v>8.7388200000000005</c:v>
                </c:pt>
                <c:pt idx="490">
                  <c:v>8.7521999999999984</c:v>
                </c:pt>
                <c:pt idx="491">
                  <c:v>8.7655799999999982</c:v>
                </c:pt>
                <c:pt idx="492">
                  <c:v>8.7808199999999967</c:v>
                </c:pt>
                <c:pt idx="493">
                  <c:v>8.7972000000000001</c:v>
                </c:pt>
                <c:pt idx="494">
                  <c:v>8.8123799999999992</c:v>
                </c:pt>
                <c:pt idx="495">
                  <c:v>8.8388999999999971</c:v>
                </c:pt>
                <c:pt idx="496">
                  <c:v>8.874839999999999</c:v>
                </c:pt>
                <c:pt idx="497">
                  <c:v>8.9113799999999994</c:v>
                </c:pt>
                <c:pt idx="498">
                  <c:v>8.9479199999999999</c:v>
                </c:pt>
                <c:pt idx="499">
                  <c:v>8.9838599999999982</c:v>
                </c:pt>
                <c:pt idx="500">
                  <c:v>9.0191999999999979</c:v>
                </c:pt>
                <c:pt idx="501">
                  <c:v>9.0557999999999979</c:v>
                </c:pt>
                <c:pt idx="502">
                  <c:v>9.0911399999999976</c:v>
                </c:pt>
                <c:pt idx="503">
                  <c:v>9.1252800000000001</c:v>
                </c:pt>
                <c:pt idx="504">
                  <c:v>9.1588200000000004</c:v>
                </c:pt>
                <c:pt idx="505">
                  <c:v>9.1917599999999986</c:v>
                </c:pt>
                <c:pt idx="506">
                  <c:v>9.2241</c:v>
                </c:pt>
                <c:pt idx="507">
                  <c:v>9.257699999999998</c:v>
                </c:pt>
                <c:pt idx="508">
                  <c:v>9.289439999999999</c:v>
                </c:pt>
                <c:pt idx="509">
                  <c:v>9.3205799999999996</c:v>
                </c:pt>
                <c:pt idx="510">
                  <c:v>9.3511199999999999</c:v>
                </c:pt>
                <c:pt idx="511">
                  <c:v>9.3822599999999987</c:v>
                </c:pt>
                <c:pt idx="512">
                  <c:v>9.4139999999999979</c:v>
                </c:pt>
                <c:pt idx="513">
                  <c:v>9.4475999999999978</c:v>
                </c:pt>
                <c:pt idx="514">
                  <c:v>9.4799399999999991</c:v>
                </c:pt>
                <c:pt idx="515">
                  <c:v>9.5128800000000009</c:v>
                </c:pt>
                <c:pt idx="516">
                  <c:v>9.5470199999999998</c:v>
                </c:pt>
                <c:pt idx="517">
                  <c:v>9.5817599999999974</c:v>
                </c:pt>
                <c:pt idx="518">
                  <c:v>9.6176999999999992</c:v>
                </c:pt>
                <c:pt idx="519">
                  <c:v>9.6510599999999975</c:v>
                </c:pt>
                <c:pt idx="520">
                  <c:v>9.6787199999999984</c:v>
                </c:pt>
                <c:pt idx="521">
                  <c:v>9.7070399999999992</c:v>
                </c:pt>
                <c:pt idx="522">
                  <c:v>9.7359599999999968</c:v>
                </c:pt>
                <c:pt idx="523">
                  <c:v>9.7642199999999981</c:v>
                </c:pt>
                <c:pt idx="524">
                  <c:v>9.79434</c:v>
                </c:pt>
                <c:pt idx="525">
                  <c:v>9.8244599999999984</c:v>
                </c:pt>
                <c:pt idx="526">
                  <c:v>9.8551199999999977</c:v>
                </c:pt>
                <c:pt idx="527">
                  <c:v>9.8888399999999983</c:v>
                </c:pt>
                <c:pt idx="528">
                  <c:v>9.9237599999999979</c:v>
                </c:pt>
                <c:pt idx="529">
                  <c:v>9.9562199999999983</c:v>
                </c:pt>
                <c:pt idx="530">
                  <c:v>9.9899399999999972</c:v>
                </c:pt>
                <c:pt idx="531">
                  <c:v>10.023060000000001</c:v>
                </c:pt>
                <c:pt idx="532">
                  <c:v>10.054919999999999</c:v>
                </c:pt>
                <c:pt idx="533">
                  <c:v>10.086839999999997</c:v>
                </c:pt>
                <c:pt idx="534">
                  <c:v>10.118159999999996</c:v>
                </c:pt>
                <c:pt idx="535">
                  <c:v>10.148819999999997</c:v>
                </c:pt>
                <c:pt idx="536">
                  <c:v>10.180739999999997</c:v>
                </c:pt>
                <c:pt idx="537">
                  <c:v>10.213259999999998</c:v>
                </c:pt>
                <c:pt idx="538">
                  <c:v>10.245119999999998</c:v>
                </c:pt>
                <c:pt idx="539">
                  <c:v>10.277639999999998</c:v>
                </c:pt>
                <c:pt idx="540">
                  <c:v>10.31016</c:v>
                </c:pt>
                <c:pt idx="541">
                  <c:v>10.341419999999998</c:v>
                </c:pt>
                <c:pt idx="542">
                  <c:v>10.373339999999997</c:v>
                </c:pt>
                <c:pt idx="543">
                  <c:v>10.402800000000001</c:v>
                </c:pt>
                <c:pt idx="544">
                  <c:v>10.432259999999999</c:v>
                </c:pt>
                <c:pt idx="545">
                  <c:v>10.461119999999999</c:v>
                </c:pt>
                <c:pt idx="546">
                  <c:v>10.489979999999997</c:v>
                </c:pt>
                <c:pt idx="547">
                  <c:v>10.518239999999999</c:v>
                </c:pt>
                <c:pt idx="548">
                  <c:v>10.546499999999998</c:v>
                </c:pt>
                <c:pt idx="549">
                  <c:v>10.572899999999999</c:v>
                </c:pt>
                <c:pt idx="550">
                  <c:v>10.599359999999999</c:v>
                </c:pt>
                <c:pt idx="551">
                  <c:v>10.62462</c:v>
                </c:pt>
                <c:pt idx="552">
                  <c:v>10.647479999999998</c:v>
                </c:pt>
                <c:pt idx="553">
                  <c:v>10.669140000000001</c:v>
                </c:pt>
                <c:pt idx="554">
                  <c:v>10.690199999999995</c:v>
                </c:pt>
                <c:pt idx="555">
                  <c:v>10.70562</c:v>
                </c:pt>
                <c:pt idx="556">
                  <c:v>10.717919999999998</c:v>
                </c:pt>
                <c:pt idx="557">
                  <c:v>10.728419999999998</c:v>
                </c:pt>
                <c:pt idx="558">
                  <c:v>10.737719999999998</c:v>
                </c:pt>
                <c:pt idx="559">
                  <c:v>10.745819999999997</c:v>
                </c:pt>
                <c:pt idx="560">
                  <c:v>10.752719999999997</c:v>
                </c:pt>
                <c:pt idx="561">
                  <c:v>10.760819999999997</c:v>
                </c:pt>
                <c:pt idx="562">
                  <c:v>10.768319999999996</c:v>
                </c:pt>
                <c:pt idx="563">
                  <c:v>10.776419999999996</c:v>
                </c:pt>
                <c:pt idx="564">
                  <c:v>10.785119999999997</c:v>
                </c:pt>
                <c:pt idx="565">
                  <c:v>10.793819999999997</c:v>
                </c:pt>
                <c:pt idx="566">
                  <c:v>10.801919999999997</c:v>
                </c:pt>
                <c:pt idx="567">
                  <c:v>10.794899999999998</c:v>
                </c:pt>
                <c:pt idx="568">
                  <c:v>10.77084</c:v>
                </c:pt>
                <c:pt idx="569">
                  <c:v>10.746179999999999</c:v>
                </c:pt>
                <c:pt idx="570">
                  <c:v>10.722719999999997</c:v>
                </c:pt>
                <c:pt idx="571">
                  <c:v>10.698059999999996</c:v>
                </c:pt>
                <c:pt idx="572">
                  <c:v>10.673999999999998</c:v>
                </c:pt>
                <c:pt idx="573">
                  <c:v>10.6518</c:v>
                </c:pt>
                <c:pt idx="574">
                  <c:v>10.630139999999997</c:v>
                </c:pt>
                <c:pt idx="575">
                  <c:v>10.609679999999999</c:v>
                </c:pt>
                <c:pt idx="576">
                  <c:v>10.589219999999997</c:v>
                </c:pt>
                <c:pt idx="577">
                  <c:v>10.569959999999996</c:v>
                </c:pt>
                <c:pt idx="578">
                  <c:v>10.5519</c:v>
                </c:pt>
                <c:pt idx="579">
                  <c:v>10.567139999999998</c:v>
                </c:pt>
                <c:pt idx="580">
                  <c:v>10.61196</c:v>
                </c:pt>
                <c:pt idx="581">
                  <c:v>10.658639999999997</c:v>
                </c:pt>
                <c:pt idx="582">
                  <c:v>10.705259999999999</c:v>
                </c:pt>
                <c:pt idx="583">
                  <c:v>10.754339999999997</c:v>
                </c:pt>
                <c:pt idx="584">
                  <c:v>10.804559999999999</c:v>
                </c:pt>
                <c:pt idx="585">
                  <c:v>10.855439999999998</c:v>
                </c:pt>
                <c:pt idx="586">
                  <c:v>10.90626</c:v>
                </c:pt>
                <c:pt idx="587">
                  <c:v>10.959539999999997</c:v>
                </c:pt>
                <c:pt idx="588">
                  <c:v>11.013359999999999</c:v>
                </c:pt>
                <c:pt idx="589">
                  <c:v>11.070239999999995</c:v>
                </c:pt>
                <c:pt idx="590">
                  <c:v>11.12706</c:v>
                </c:pt>
                <c:pt idx="591">
                  <c:v>11.177519999999998</c:v>
                </c:pt>
                <c:pt idx="592">
                  <c:v>11.221019999999998</c:v>
                </c:pt>
                <c:pt idx="593">
                  <c:v>11.26512</c:v>
                </c:pt>
                <c:pt idx="594">
                  <c:v>11.30922</c:v>
                </c:pt>
                <c:pt idx="595">
                  <c:v>11.355119999999996</c:v>
                </c:pt>
                <c:pt idx="596">
                  <c:v>11.401619999999998</c:v>
                </c:pt>
                <c:pt idx="597">
                  <c:v>11.449319999999997</c:v>
                </c:pt>
                <c:pt idx="598">
                  <c:v>11.497619999999998</c:v>
                </c:pt>
                <c:pt idx="599">
                  <c:v>11.546519999999999</c:v>
                </c:pt>
                <c:pt idx="600">
                  <c:v>11.594819999999995</c:v>
                </c:pt>
                <c:pt idx="601">
                  <c:v>11.64132</c:v>
                </c:pt>
                <c:pt idx="602">
                  <c:v>11.686619999999998</c:v>
                </c:pt>
                <c:pt idx="603">
                  <c:v>11.724959999999999</c:v>
                </c:pt>
                <c:pt idx="604">
                  <c:v>11.755139999999999</c:v>
                </c:pt>
                <c:pt idx="605">
                  <c:v>11.783459999999998</c:v>
                </c:pt>
                <c:pt idx="606">
                  <c:v>11.813039999999997</c:v>
                </c:pt>
                <c:pt idx="607">
                  <c:v>11.841359999999996</c:v>
                </c:pt>
                <c:pt idx="608">
                  <c:v>11.870339999999999</c:v>
                </c:pt>
                <c:pt idx="609">
                  <c:v>11.897459999999999</c:v>
                </c:pt>
                <c:pt idx="610">
                  <c:v>11.925839999999997</c:v>
                </c:pt>
                <c:pt idx="611">
                  <c:v>11.951159999999998</c:v>
                </c:pt>
                <c:pt idx="612">
                  <c:v>11.977139999999997</c:v>
                </c:pt>
                <c:pt idx="613">
                  <c:v>12.001259999999997</c:v>
                </c:pt>
                <c:pt idx="614">
                  <c:v>12.02604</c:v>
                </c:pt>
                <c:pt idx="615">
                  <c:v>12.045119999999999</c:v>
                </c:pt>
                <c:pt idx="616">
                  <c:v>12.05982</c:v>
                </c:pt>
                <c:pt idx="617">
                  <c:v>12.073919999999998</c:v>
                </c:pt>
                <c:pt idx="618">
                  <c:v>12.086219999999997</c:v>
                </c:pt>
                <c:pt idx="619">
                  <c:v>12.098520000000001</c:v>
                </c:pt>
                <c:pt idx="620">
                  <c:v>12.109019999999994</c:v>
                </c:pt>
                <c:pt idx="621">
                  <c:v>12.117719999999997</c:v>
                </c:pt>
                <c:pt idx="622">
                  <c:v>12.125219999999999</c:v>
                </c:pt>
                <c:pt idx="623">
                  <c:v>12.132119999999997</c:v>
                </c:pt>
                <c:pt idx="624">
                  <c:v>12.137819999999998</c:v>
                </c:pt>
                <c:pt idx="625">
                  <c:v>12.143519999999999</c:v>
                </c:pt>
                <c:pt idx="626">
                  <c:v>12.151019999999997</c:v>
                </c:pt>
                <c:pt idx="627">
                  <c:v>12.159779999999998</c:v>
                </c:pt>
                <c:pt idx="628">
                  <c:v>12.168539999999998</c:v>
                </c:pt>
                <c:pt idx="629">
                  <c:v>12.177299999999995</c:v>
                </c:pt>
                <c:pt idx="630">
                  <c:v>12.183599999999998</c:v>
                </c:pt>
                <c:pt idx="631">
                  <c:v>12.189360000000001</c:v>
                </c:pt>
                <c:pt idx="632">
                  <c:v>12.193919999999999</c:v>
                </c:pt>
                <c:pt idx="633">
                  <c:v>12.196679999999999</c:v>
                </c:pt>
                <c:pt idx="634">
                  <c:v>12.199439999999996</c:v>
                </c:pt>
                <c:pt idx="635">
                  <c:v>12.200399999999998</c:v>
                </c:pt>
                <c:pt idx="636">
                  <c:v>12.1989</c:v>
                </c:pt>
                <c:pt idx="637">
                  <c:v>12.196859999999997</c:v>
                </c:pt>
                <c:pt idx="638">
                  <c:v>12.193619999999999</c:v>
                </c:pt>
                <c:pt idx="639">
                  <c:v>12.184799999999999</c:v>
                </c:pt>
                <c:pt idx="640">
                  <c:v>12.17094</c:v>
                </c:pt>
                <c:pt idx="641">
                  <c:v>12.156479999999998</c:v>
                </c:pt>
                <c:pt idx="642">
                  <c:v>12.142019999999999</c:v>
                </c:pt>
                <c:pt idx="643">
                  <c:v>12.127559999999997</c:v>
                </c:pt>
                <c:pt idx="644">
                  <c:v>12.113699999999998</c:v>
                </c:pt>
                <c:pt idx="645">
                  <c:v>12.100499999999998</c:v>
                </c:pt>
                <c:pt idx="646">
                  <c:v>12.087839999999998</c:v>
                </c:pt>
                <c:pt idx="647">
                  <c:v>12.076979999999995</c:v>
                </c:pt>
                <c:pt idx="648">
                  <c:v>12.067919999999997</c:v>
                </c:pt>
                <c:pt idx="649">
                  <c:v>12.060059999999998</c:v>
                </c:pt>
                <c:pt idx="650">
                  <c:v>12.053399999999996</c:v>
                </c:pt>
                <c:pt idx="651">
                  <c:v>12.049799999999996</c:v>
                </c:pt>
                <c:pt idx="652">
                  <c:v>12.046799999999996</c:v>
                </c:pt>
                <c:pt idx="653">
                  <c:v>12.044399999999996</c:v>
                </c:pt>
                <c:pt idx="654">
                  <c:v>12.043199999999995</c:v>
                </c:pt>
                <c:pt idx="655">
                  <c:v>12.041399999999996</c:v>
                </c:pt>
                <c:pt idx="656">
                  <c:v>12.039599999999997</c:v>
                </c:pt>
                <c:pt idx="657">
                  <c:v>12.038399999999996</c:v>
                </c:pt>
                <c:pt idx="658">
                  <c:v>12.037199999999995</c:v>
                </c:pt>
                <c:pt idx="659">
                  <c:v>12.037799999999995</c:v>
                </c:pt>
                <c:pt idx="660">
                  <c:v>12.038999999999996</c:v>
                </c:pt>
                <c:pt idx="661">
                  <c:v>12.039599999999997</c:v>
                </c:pt>
                <c:pt idx="662">
                  <c:v>12.040799999999996</c:v>
                </c:pt>
                <c:pt idx="663">
                  <c:v>12.049499999999998</c:v>
                </c:pt>
                <c:pt idx="664">
                  <c:v>12.065159999999995</c:v>
                </c:pt>
                <c:pt idx="665">
                  <c:v>12.081420000000001</c:v>
                </c:pt>
                <c:pt idx="666">
                  <c:v>12.098279999999999</c:v>
                </c:pt>
                <c:pt idx="667">
                  <c:v>12.113939999999998</c:v>
                </c:pt>
                <c:pt idx="668">
                  <c:v>12.130199999999995</c:v>
                </c:pt>
                <c:pt idx="669">
                  <c:v>12.145199999999999</c:v>
                </c:pt>
                <c:pt idx="670">
                  <c:v>12.161459999999998</c:v>
                </c:pt>
                <c:pt idx="671">
                  <c:v>12.178319999999996</c:v>
                </c:pt>
                <c:pt idx="672">
                  <c:v>12.194579999999998</c:v>
                </c:pt>
                <c:pt idx="673">
                  <c:v>12.211439999999998</c:v>
                </c:pt>
                <c:pt idx="674">
                  <c:v>12.229499999999996</c:v>
                </c:pt>
                <c:pt idx="675">
                  <c:v>12.251279999999996</c:v>
                </c:pt>
                <c:pt idx="676">
                  <c:v>12.277499999999998</c:v>
                </c:pt>
                <c:pt idx="677">
                  <c:v>12.304319999999997</c:v>
                </c:pt>
                <c:pt idx="678">
                  <c:v>12.329879999999999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E-C544-B1E5-9FABFB72B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99967"/>
        <c:axId val="1648831967"/>
      </c:scatterChart>
      <c:valAx>
        <c:axId val="16485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31967"/>
        <c:crosses val="autoZero"/>
        <c:crossBetween val="midCat"/>
      </c:valAx>
      <c:valAx>
        <c:axId val="16488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Land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'area land ocean'!$A$10:$A$184</c:f>
              <c:numCache>
                <c:formatCode>General</c:formatCode>
                <c:ptCount val="175"/>
                <c:pt idx="0">
                  <c:v>-84.5</c:v>
                </c:pt>
                <c:pt idx="1">
                  <c:v>-83.5</c:v>
                </c:pt>
                <c:pt idx="2">
                  <c:v>-82.5</c:v>
                </c:pt>
                <c:pt idx="3">
                  <c:v>-81.5</c:v>
                </c:pt>
                <c:pt idx="4">
                  <c:v>-80.5</c:v>
                </c:pt>
                <c:pt idx="5">
                  <c:v>-79.5</c:v>
                </c:pt>
                <c:pt idx="6">
                  <c:v>-78.5</c:v>
                </c:pt>
                <c:pt idx="7">
                  <c:v>-77.5</c:v>
                </c:pt>
                <c:pt idx="8">
                  <c:v>-76.5</c:v>
                </c:pt>
                <c:pt idx="9">
                  <c:v>-75.5</c:v>
                </c:pt>
                <c:pt idx="10">
                  <c:v>-74.5</c:v>
                </c:pt>
                <c:pt idx="11">
                  <c:v>-73.5</c:v>
                </c:pt>
                <c:pt idx="12">
                  <c:v>-72.5</c:v>
                </c:pt>
                <c:pt idx="13">
                  <c:v>-71.5</c:v>
                </c:pt>
                <c:pt idx="14">
                  <c:v>-70.5</c:v>
                </c:pt>
                <c:pt idx="15">
                  <c:v>-69.5</c:v>
                </c:pt>
                <c:pt idx="16">
                  <c:v>-68.5</c:v>
                </c:pt>
                <c:pt idx="17">
                  <c:v>-67.5</c:v>
                </c:pt>
                <c:pt idx="18">
                  <c:v>-66.5</c:v>
                </c:pt>
                <c:pt idx="19">
                  <c:v>-65.5</c:v>
                </c:pt>
                <c:pt idx="20">
                  <c:v>-64.5</c:v>
                </c:pt>
                <c:pt idx="21">
                  <c:v>-63.5</c:v>
                </c:pt>
                <c:pt idx="22">
                  <c:v>-62.5</c:v>
                </c:pt>
                <c:pt idx="23">
                  <c:v>-61.5</c:v>
                </c:pt>
                <c:pt idx="24">
                  <c:v>-60.5</c:v>
                </c:pt>
                <c:pt idx="25">
                  <c:v>-59.5</c:v>
                </c:pt>
                <c:pt idx="26">
                  <c:v>-58.5</c:v>
                </c:pt>
                <c:pt idx="27">
                  <c:v>-57.5</c:v>
                </c:pt>
                <c:pt idx="28">
                  <c:v>-56.5</c:v>
                </c:pt>
                <c:pt idx="29">
                  <c:v>-55.5</c:v>
                </c:pt>
                <c:pt idx="30">
                  <c:v>-54.5</c:v>
                </c:pt>
                <c:pt idx="31">
                  <c:v>-53.5</c:v>
                </c:pt>
                <c:pt idx="32">
                  <c:v>-52.5</c:v>
                </c:pt>
                <c:pt idx="33">
                  <c:v>-51.5</c:v>
                </c:pt>
                <c:pt idx="34">
                  <c:v>-50.5</c:v>
                </c:pt>
                <c:pt idx="35">
                  <c:v>-49.5</c:v>
                </c:pt>
                <c:pt idx="36">
                  <c:v>-48.5</c:v>
                </c:pt>
                <c:pt idx="37">
                  <c:v>-47.5</c:v>
                </c:pt>
                <c:pt idx="38">
                  <c:v>-46.5</c:v>
                </c:pt>
                <c:pt idx="39">
                  <c:v>-45.5</c:v>
                </c:pt>
                <c:pt idx="40">
                  <c:v>-44.5</c:v>
                </c:pt>
                <c:pt idx="41">
                  <c:v>-43.5</c:v>
                </c:pt>
                <c:pt idx="42">
                  <c:v>-42.5</c:v>
                </c:pt>
                <c:pt idx="43">
                  <c:v>-41.5</c:v>
                </c:pt>
                <c:pt idx="44">
                  <c:v>-40.5</c:v>
                </c:pt>
                <c:pt idx="45">
                  <c:v>-39.5</c:v>
                </c:pt>
                <c:pt idx="46">
                  <c:v>-38.5</c:v>
                </c:pt>
                <c:pt idx="47">
                  <c:v>-37.5</c:v>
                </c:pt>
                <c:pt idx="48">
                  <c:v>-36.5</c:v>
                </c:pt>
                <c:pt idx="49">
                  <c:v>-35.5</c:v>
                </c:pt>
                <c:pt idx="50">
                  <c:v>-34.5</c:v>
                </c:pt>
                <c:pt idx="51">
                  <c:v>-33.5</c:v>
                </c:pt>
                <c:pt idx="52">
                  <c:v>-32.5</c:v>
                </c:pt>
                <c:pt idx="53">
                  <c:v>-31.5</c:v>
                </c:pt>
                <c:pt idx="54">
                  <c:v>-30.5</c:v>
                </c:pt>
                <c:pt idx="55">
                  <c:v>-29.5</c:v>
                </c:pt>
                <c:pt idx="56">
                  <c:v>-28.5</c:v>
                </c:pt>
                <c:pt idx="57">
                  <c:v>-27.5</c:v>
                </c:pt>
                <c:pt idx="58">
                  <c:v>-26.5</c:v>
                </c:pt>
                <c:pt idx="59">
                  <c:v>-25.5</c:v>
                </c:pt>
                <c:pt idx="60">
                  <c:v>-24.5</c:v>
                </c:pt>
                <c:pt idx="61">
                  <c:v>-23.5</c:v>
                </c:pt>
                <c:pt idx="62">
                  <c:v>-22.5</c:v>
                </c:pt>
                <c:pt idx="63">
                  <c:v>-21.5</c:v>
                </c:pt>
                <c:pt idx="64">
                  <c:v>-20.5</c:v>
                </c:pt>
                <c:pt idx="65">
                  <c:v>-19.5</c:v>
                </c:pt>
                <c:pt idx="66">
                  <c:v>-18.5</c:v>
                </c:pt>
                <c:pt idx="67">
                  <c:v>-17.5</c:v>
                </c:pt>
                <c:pt idx="68">
                  <c:v>-16.5</c:v>
                </c:pt>
                <c:pt idx="69">
                  <c:v>-15.5</c:v>
                </c:pt>
                <c:pt idx="70">
                  <c:v>-14.5</c:v>
                </c:pt>
                <c:pt idx="71">
                  <c:v>-13.5</c:v>
                </c:pt>
                <c:pt idx="72">
                  <c:v>-12.5</c:v>
                </c:pt>
                <c:pt idx="73">
                  <c:v>-11.5</c:v>
                </c:pt>
                <c:pt idx="74">
                  <c:v>-10.5</c:v>
                </c:pt>
                <c:pt idx="75">
                  <c:v>-9.5</c:v>
                </c:pt>
                <c:pt idx="76">
                  <c:v>-8.5</c:v>
                </c:pt>
                <c:pt idx="77">
                  <c:v>-7.5</c:v>
                </c:pt>
                <c:pt idx="78">
                  <c:v>-6.5</c:v>
                </c:pt>
                <c:pt idx="79">
                  <c:v>-5.5</c:v>
                </c:pt>
                <c:pt idx="80">
                  <c:v>-4.5</c:v>
                </c:pt>
                <c:pt idx="81">
                  <c:v>-3.5</c:v>
                </c:pt>
                <c:pt idx="82">
                  <c:v>-2.5</c:v>
                </c:pt>
                <c:pt idx="83">
                  <c:v>-1.5</c:v>
                </c:pt>
                <c:pt idx="84">
                  <c:v>-0.5</c:v>
                </c:pt>
                <c:pt idx="85">
                  <c:v>0.5</c:v>
                </c:pt>
                <c:pt idx="86">
                  <c:v>1.5</c:v>
                </c:pt>
                <c:pt idx="87">
                  <c:v>2.5</c:v>
                </c:pt>
                <c:pt idx="88">
                  <c:v>3.5</c:v>
                </c:pt>
                <c:pt idx="89">
                  <c:v>4.5</c:v>
                </c:pt>
                <c:pt idx="90">
                  <c:v>5.5</c:v>
                </c:pt>
                <c:pt idx="91">
                  <c:v>6.5</c:v>
                </c:pt>
                <c:pt idx="92">
                  <c:v>7.5</c:v>
                </c:pt>
                <c:pt idx="93">
                  <c:v>8.5</c:v>
                </c:pt>
                <c:pt idx="94">
                  <c:v>9.5</c:v>
                </c:pt>
                <c:pt idx="95">
                  <c:v>10.5</c:v>
                </c:pt>
                <c:pt idx="96">
                  <c:v>11.5</c:v>
                </c:pt>
                <c:pt idx="97">
                  <c:v>12.5</c:v>
                </c:pt>
                <c:pt idx="98">
                  <c:v>13.5</c:v>
                </c:pt>
                <c:pt idx="99">
                  <c:v>14.5</c:v>
                </c:pt>
                <c:pt idx="100">
                  <c:v>15.5</c:v>
                </c:pt>
                <c:pt idx="101">
                  <c:v>16.5</c:v>
                </c:pt>
                <c:pt idx="102">
                  <c:v>17.5</c:v>
                </c:pt>
                <c:pt idx="103">
                  <c:v>18.5</c:v>
                </c:pt>
                <c:pt idx="104">
                  <c:v>19.5</c:v>
                </c:pt>
                <c:pt idx="105">
                  <c:v>20.5</c:v>
                </c:pt>
                <c:pt idx="106">
                  <c:v>21.5</c:v>
                </c:pt>
                <c:pt idx="107">
                  <c:v>22.5</c:v>
                </c:pt>
                <c:pt idx="108">
                  <c:v>23.5</c:v>
                </c:pt>
                <c:pt idx="109">
                  <c:v>24.5</c:v>
                </c:pt>
                <c:pt idx="110">
                  <c:v>25.5</c:v>
                </c:pt>
                <c:pt idx="111">
                  <c:v>26.5</c:v>
                </c:pt>
                <c:pt idx="112">
                  <c:v>27.5</c:v>
                </c:pt>
                <c:pt idx="113">
                  <c:v>28.5</c:v>
                </c:pt>
                <c:pt idx="114">
                  <c:v>29.5</c:v>
                </c:pt>
                <c:pt idx="115">
                  <c:v>30.5</c:v>
                </c:pt>
                <c:pt idx="116">
                  <c:v>31.5</c:v>
                </c:pt>
                <c:pt idx="117">
                  <c:v>32.5</c:v>
                </c:pt>
                <c:pt idx="118">
                  <c:v>33.5</c:v>
                </c:pt>
                <c:pt idx="119">
                  <c:v>34.5</c:v>
                </c:pt>
                <c:pt idx="120">
                  <c:v>35.5</c:v>
                </c:pt>
                <c:pt idx="121">
                  <c:v>36.5</c:v>
                </c:pt>
                <c:pt idx="122">
                  <c:v>37.5</c:v>
                </c:pt>
                <c:pt idx="123">
                  <c:v>38.5</c:v>
                </c:pt>
                <c:pt idx="124">
                  <c:v>39.5</c:v>
                </c:pt>
                <c:pt idx="125">
                  <c:v>40.5</c:v>
                </c:pt>
                <c:pt idx="126">
                  <c:v>41.5</c:v>
                </c:pt>
                <c:pt idx="127">
                  <c:v>42.5</c:v>
                </c:pt>
                <c:pt idx="128">
                  <c:v>43.5</c:v>
                </c:pt>
                <c:pt idx="129">
                  <c:v>44.5</c:v>
                </c:pt>
                <c:pt idx="130">
                  <c:v>45.5</c:v>
                </c:pt>
                <c:pt idx="131">
                  <c:v>46.5</c:v>
                </c:pt>
                <c:pt idx="132">
                  <c:v>47.5</c:v>
                </c:pt>
                <c:pt idx="133">
                  <c:v>48.5</c:v>
                </c:pt>
                <c:pt idx="134">
                  <c:v>49.5</c:v>
                </c:pt>
                <c:pt idx="135">
                  <c:v>50.5</c:v>
                </c:pt>
                <c:pt idx="136">
                  <c:v>51.5</c:v>
                </c:pt>
                <c:pt idx="137">
                  <c:v>52.5</c:v>
                </c:pt>
                <c:pt idx="138">
                  <c:v>53.5</c:v>
                </c:pt>
                <c:pt idx="139">
                  <c:v>54.5</c:v>
                </c:pt>
                <c:pt idx="140">
                  <c:v>55.5</c:v>
                </c:pt>
                <c:pt idx="141">
                  <c:v>56.5</c:v>
                </c:pt>
                <c:pt idx="142">
                  <c:v>57.5</c:v>
                </c:pt>
                <c:pt idx="143">
                  <c:v>58.5</c:v>
                </c:pt>
                <c:pt idx="144">
                  <c:v>59.5</c:v>
                </c:pt>
                <c:pt idx="145">
                  <c:v>60.5</c:v>
                </c:pt>
                <c:pt idx="146">
                  <c:v>61.5</c:v>
                </c:pt>
                <c:pt idx="147">
                  <c:v>62.5</c:v>
                </c:pt>
                <c:pt idx="148">
                  <c:v>63.5</c:v>
                </c:pt>
                <c:pt idx="149">
                  <c:v>64.5</c:v>
                </c:pt>
                <c:pt idx="150">
                  <c:v>65.5</c:v>
                </c:pt>
                <c:pt idx="151">
                  <c:v>66.5</c:v>
                </c:pt>
                <c:pt idx="152">
                  <c:v>67.5</c:v>
                </c:pt>
                <c:pt idx="153">
                  <c:v>68.5</c:v>
                </c:pt>
                <c:pt idx="154">
                  <c:v>69.5</c:v>
                </c:pt>
                <c:pt idx="155">
                  <c:v>70.5</c:v>
                </c:pt>
                <c:pt idx="156">
                  <c:v>71.5</c:v>
                </c:pt>
                <c:pt idx="157">
                  <c:v>72.5</c:v>
                </c:pt>
                <c:pt idx="158">
                  <c:v>73.5</c:v>
                </c:pt>
                <c:pt idx="159">
                  <c:v>74.5</c:v>
                </c:pt>
                <c:pt idx="160">
                  <c:v>75.5</c:v>
                </c:pt>
                <c:pt idx="161">
                  <c:v>76.5</c:v>
                </c:pt>
                <c:pt idx="162">
                  <c:v>77.5</c:v>
                </c:pt>
                <c:pt idx="163">
                  <c:v>78.5</c:v>
                </c:pt>
                <c:pt idx="164">
                  <c:v>79.5</c:v>
                </c:pt>
                <c:pt idx="165">
                  <c:v>80.5</c:v>
                </c:pt>
                <c:pt idx="166">
                  <c:v>81.5</c:v>
                </c:pt>
                <c:pt idx="167">
                  <c:v>82.5</c:v>
                </c:pt>
                <c:pt idx="168">
                  <c:v>83.5</c:v>
                </c:pt>
                <c:pt idx="169">
                  <c:v>84.5</c:v>
                </c:pt>
                <c:pt idx="170">
                  <c:v>85.5</c:v>
                </c:pt>
                <c:pt idx="171">
                  <c:v>86.5</c:v>
                </c:pt>
                <c:pt idx="172">
                  <c:v>87.5</c:v>
                </c:pt>
                <c:pt idx="173">
                  <c:v>88.5</c:v>
                </c:pt>
                <c:pt idx="174">
                  <c:v>89.5</c:v>
                </c:pt>
              </c:numCache>
            </c:numRef>
          </c:xVal>
          <c:yVal>
            <c:numRef>
              <c:f>'area land ocean'!$G$10:$G$184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2.2289156626506025E-2</c:v>
                </c:pt>
                <c:pt idx="20">
                  <c:v>1.9152640742890307E-2</c:v>
                </c:pt>
                <c:pt idx="21">
                  <c:v>1.3997760358342666E-2</c:v>
                </c:pt>
                <c:pt idx="22">
                  <c:v>5.411255411255411E-3</c:v>
                </c:pt>
                <c:pt idx="23">
                  <c:v>0</c:v>
                </c:pt>
                <c:pt idx="24">
                  <c:v>2.5367833587011668E-3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8.3811204234671369E-3</c:v>
                </c:pt>
                <c:pt idx="30">
                  <c:v>3.053763440860215E-2</c:v>
                </c:pt>
                <c:pt idx="31">
                  <c:v>1.6799664006719867E-2</c:v>
                </c:pt>
                <c:pt idx="32">
                  <c:v>2.215839146491588E-2</c:v>
                </c:pt>
                <c:pt idx="33">
                  <c:v>2.4879614767255216E-2</c:v>
                </c:pt>
                <c:pt idx="34">
                  <c:v>1.9245875883739199E-2</c:v>
                </c:pt>
                <c:pt idx="35">
                  <c:v>3.3461538461538459E-2</c:v>
                </c:pt>
                <c:pt idx="36">
                  <c:v>2.7526395173453996E-2</c:v>
                </c:pt>
                <c:pt idx="37">
                  <c:v>2.7736686390532544E-2</c:v>
                </c:pt>
                <c:pt idx="38">
                  <c:v>3.3030852994555354E-2</c:v>
                </c:pt>
                <c:pt idx="39">
                  <c:v>3.8845331432644334E-2</c:v>
                </c:pt>
                <c:pt idx="40">
                  <c:v>4.1681260945709279E-2</c:v>
                </c:pt>
                <c:pt idx="41">
                  <c:v>4.4421487603305783E-2</c:v>
                </c:pt>
                <c:pt idx="42">
                  <c:v>4.9813622500847171E-2</c:v>
                </c:pt>
                <c:pt idx="43">
                  <c:v>5.2701801200800535E-2</c:v>
                </c:pt>
                <c:pt idx="44">
                  <c:v>4.4349540078843626E-2</c:v>
                </c:pt>
                <c:pt idx="45">
                  <c:v>4.435092262868242E-2</c:v>
                </c:pt>
                <c:pt idx="46">
                  <c:v>7.7880625598467923E-2</c:v>
                </c:pt>
                <c:pt idx="47">
                  <c:v>9.1624685138539039E-2</c:v>
                </c:pt>
                <c:pt idx="48">
                  <c:v>7.7688004972032321E-2</c:v>
                </c:pt>
                <c:pt idx="49">
                  <c:v>9.7269100951212023E-2</c:v>
                </c:pt>
                <c:pt idx="50">
                  <c:v>0.12791755077296149</c:v>
                </c:pt>
                <c:pt idx="51">
                  <c:v>0.1554823247453565</c:v>
                </c:pt>
                <c:pt idx="52">
                  <c:v>0.17505924170616113</c:v>
                </c:pt>
                <c:pt idx="53">
                  <c:v>0.19455024904775858</c:v>
                </c:pt>
                <c:pt idx="54">
                  <c:v>0.20556683096549724</c:v>
                </c:pt>
                <c:pt idx="55">
                  <c:v>0.21383467278989668</c:v>
                </c:pt>
                <c:pt idx="56">
                  <c:v>0.2251279135872655</c:v>
                </c:pt>
                <c:pt idx="57">
                  <c:v>0.22500704027034638</c:v>
                </c:pt>
                <c:pt idx="58">
                  <c:v>0.2250139586823004</c:v>
                </c:pt>
                <c:pt idx="59">
                  <c:v>0.23885967340160533</c:v>
                </c:pt>
                <c:pt idx="60">
                  <c:v>0.25555860554488058</c:v>
                </c:pt>
                <c:pt idx="61">
                  <c:v>0.25551620811767911</c:v>
                </c:pt>
                <c:pt idx="62">
                  <c:v>0.26663061114115738</c:v>
                </c:pt>
                <c:pt idx="63">
                  <c:v>0.27201933404940926</c:v>
                </c:pt>
                <c:pt idx="64">
                  <c:v>0.25820218724993332</c:v>
                </c:pt>
                <c:pt idx="65">
                  <c:v>0.24436787702093823</c:v>
                </c:pt>
                <c:pt idx="66">
                  <c:v>0.25</c:v>
                </c:pt>
                <c:pt idx="67">
                  <c:v>0.25851231011000525</c:v>
                </c:pt>
                <c:pt idx="68">
                  <c:v>0.26393955184992185</c:v>
                </c:pt>
                <c:pt idx="69">
                  <c:v>0.25278714026445426</c:v>
                </c:pt>
                <c:pt idx="70">
                  <c:v>0.2361290322580645</c:v>
                </c:pt>
                <c:pt idx="71">
                  <c:v>0.22225077081192188</c:v>
                </c:pt>
                <c:pt idx="72">
                  <c:v>0.21673490276356192</c:v>
                </c:pt>
                <c:pt idx="73">
                  <c:v>0.20570991588070353</c:v>
                </c:pt>
                <c:pt idx="74">
                  <c:v>0.2111280487804878</c:v>
                </c:pt>
                <c:pt idx="75">
                  <c:v>0.22213779128672745</c:v>
                </c:pt>
                <c:pt idx="76">
                  <c:v>0.26673402374336952</c:v>
                </c:pt>
                <c:pt idx="77">
                  <c:v>0.25850340136054423</c:v>
                </c:pt>
                <c:pt idx="78">
                  <c:v>0.2610007543374403</c:v>
                </c:pt>
                <c:pt idx="79">
                  <c:v>0.25570890840652449</c:v>
                </c:pt>
                <c:pt idx="80">
                  <c:v>0.26685041343021798</c:v>
                </c:pt>
                <c:pt idx="81">
                  <c:v>0.29987484355444305</c:v>
                </c:pt>
                <c:pt idx="82">
                  <c:v>0.28332083020755189</c:v>
                </c:pt>
                <c:pt idx="83">
                  <c:v>0.27511244377811095</c:v>
                </c:pt>
                <c:pt idx="84">
                  <c:v>0.25006245316012993</c:v>
                </c:pt>
                <c:pt idx="85">
                  <c:v>0.23882088433674745</c:v>
                </c:pt>
                <c:pt idx="86">
                  <c:v>0.24462768615692154</c:v>
                </c:pt>
                <c:pt idx="87">
                  <c:v>0.22780695173793447</c:v>
                </c:pt>
                <c:pt idx="88">
                  <c:v>0.22202753441802253</c:v>
                </c:pt>
                <c:pt idx="89">
                  <c:v>0.24179403658231019</c:v>
                </c:pt>
                <c:pt idx="90">
                  <c:v>0.25570890840652449</c:v>
                </c:pt>
                <c:pt idx="91">
                  <c:v>0.25546894644204177</c:v>
                </c:pt>
                <c:pt idx="92">
                  <c:v>0.26958931720836482</c:v>
                </c:pt>
                <c:pt idx="93">
                  <c:v>0.28896185905531702</c:v>
                </c:pt>
                <c:pt idx="94">
                  <c:v>0.28064842958459979</c:v>
                </c:pt>
                <c:pt idx="95">
                  <c:v>0.28048780487804881</c:v>
                </c:pt>
                <c:pt idx="96">
                  <c:v>0.25847565638541931</c:v>
                </c:pt>
                <c:pt idx="97">
                  <c:v>0.25281473899692936</c:v>
                </c:pt>
                <c:pt idx="98">
                  <c:v>0.26387461459403905</c:v>
                </c:pt>
                <c:pt idx="99">
                  <c:v>0.27225806451612905</c:v>
                </c:pt>
                <c:pt idx="100">
                  <c:v>0.28338086595799844</c:v>
                </c:pt>
                <c:pt idx="101">
                  <c:v>0.29729025534132358</c:v>
                </c:pt>
                <c:pt idx="102">
                  <c:v>0.31665793609219489</c:v>
                </c:pt>
                <c:pt idx="103">
                  <c:v>0.36116965226554265</c:v>
                </c:pt>
                <c:pt idx="104">
                  <c:v>0.34428836469652796</c:v>
                </c:pt>
                <c:pt idx="105">
                  <c:v>0.35262736729794614</c:v>
                </c:pt>
                <c:pt idx="106">
                  <c:v>0.36117078410311493</c:v>
                </c:pt>
                <c:pt idx="107">
                  <c:v>0.38047593293672255</c:v>
                </c:pt>
                <c:pt idx="108">
                  <c:v>0.38327431217651864</c:v>
                </c:pt>
                <c:pt idx="109">
                  <c:v>0.3862201482294812</c:v>
                </c:pt>
                <c:pt idx="110">
                  <c:v>0.40824799335732076</c:v>
                </c:pt>
                <c:pt idx="111">
                  <c:v>0.4109436069235064</c:v>
                </c:pt>
                <c:pt idx="112">
                  <c:v>0.42495071810757534</c:v>
                </c:pt>
                <c:pt idx="113">
                  <c:v>0.4306424104604889</c:v>
                </c:pt>
                <c:pt idx="114">
                  <c:v>0.45264064293915041</c:v>
                </c:pt>
                <c:pt idx="115">
                  <c:v>0.46100318933024065</c:v>
                </c:pt>
                <c:pt idx="116">
                  <c:v>0.45004394960445354</c:v>
                </c:pt>
                <c:pt idx="117">
                  <c:v>0.43898104265402843</c:v>
                </c:pt>
                <c:pt idx="118">
                  <c:v>0.4304973037747154</c:v>
                </c:pt>
                <c:pt idx="119">
                  <c:v>0.4471051833889057</c:v>
                </c:pt>
                <c:pt idx="120">
                  <c:v>0.44737649585762501</c:v>
                </c:pt>
                <c:pt idx="121">
                  <c:v>0.463952765692977</c:v>
                </c:pt>
                <c:pt idx="122">
                  <c:v>0.46379093198992444</c:v>
                </c:pt>
                <c:pt idx="123">
                  <c:v>0.44462176827322053</c:v>
                </c:pt>
                <c:pt idx="124">
                  <c:v>0.46681774036905149</c:v>
                </c:pt>
                <c:pt idx="125">
                  <c:v>0.5</c:v>
                </c:pt>
                <c:pt idx="126">
                  <c:v>0.49733155436957971</c:v>
                </c:pt>
                <c:pt idx="127">
                  <c:v>0.49711962046763808</c:v>
                </c:pt>
                <c:pt idx="128">
                  <c:v>0.53064738292011016</c:v>
                </c:pt>
                <c:pt idx="129">
                  <c:v>0.5415061295971979</c:v>
                </c:pt>
                <c:pt idx="130">
                  <c:v>0.54739843193157522</c:v>
                </c:pt>
                <c:pt idx="131">
                  <c:v>0.55825771324863882</c:v>
                </c:pt>
                <c:pt idx="132">
                  <c:v>0.57211538461538458</c:v>
                </c:pt>
                <c:pt idx="133">
                  <c:v>0.5942684766214178</c:v>
                </c:pt>
                <c:pt idx="134">
                  <c:v>0.59461538461538466</c:v>
                </c:pt>
                <c:pt idx="135">
                  <c:v>0.60290652003142187</c:v>
                </c:pt>
                <c:pt idx="136">
                  <c:v>0.6278089887640449</c:v>
                </c:pt>
                <c:pt idx="137">
                  <c:v>0.62224045958145258</c:v>
                </c:pt>
                <c:pt idx="138">
                  <c:v>0.62776144477110463</c:v>
                </c:pt>
                <c:pt idx="139">
                  <c:v>0.61952688172043013</c:v>
                </c:pt>
                <c:pt idx="140">
                  <c:v>0.58883987648875169</c:v>
                </c:pt>
                <c:pt idx="141">
                  <c:v>0.58325033952014482</c:v>
                </c:pt>
                <c:pt idx="142">
                  <c:v>0.58335657833565779</c:v>
                </c:pt>
                <c:pt idx="143">
                  <c:v>0.59732313575525808</c:v>
                </c:pt>
                <c:pt idx="144">
                  <c:v>0.63061023622047241</c:v>
                </c:pt>
                <c:pt idx="145">
                  <c:v>0.68888888888888888</c:v>
                </c:pt>
                <c:pt idx="146">
                  <c:v>0.71387434554973817</c:v>
                </c:pt>
                <c:pt idx="147">
                  <c:v>0.75551948051948048</c:v>
                </c:pt>
                <c:pt idx="148">
                  <c:v>0.78885778275475926</c:v>
                </c:pt>
                <c:pt idx="149">
                  <c:v>0.81665699361578636</c:v>
                </c:pt>
                <c:pt idx="150">
                  <c:v>0.83891566265060236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7B4A-988C-8B219931861A}"/>
            </c:ext>
          </c:extLst>
        </c:ser>
        <c:ser>
          <c:idx val="1"/>
          <c:order val="1"/>
          <c:tx>
            <c:v>Ocean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'area land ocean'!$A$10:$A$184</c:f>
              <c:numCache>
                <c:formatCode>General</c:formatCode>
                <c:ptCount val="175"/>
                <c:pt idx="0">
                  <c:v>-84.5</c:v>
                </c:pt>
                <c:pt idx="1">
                  <c:v>-83.5</c:v>
                </c:pt>
                <c:pt idx="2">
                  <c:v>-82.5</c:v>
                </c:pt>
                <c:pt idx="3">
                  <c:v>-81.5</c:v>
                </c:pt>
                <c:pt idx="4">
                  <c:v>-80.5</c:v>
                </c:pt>
                <c:pt idx="5">
                  <c:v>-79.5</c:v>
                </c:pt>
                <c:pt idx="6">
                  <c:v>-78.5</c:v>
                </c:pt>
                <c:pt idx="7">
                  <c:v>-77.5</c:v>
                </c:pt>
                <c:pt idx="8">
                  <c:v>-76.5</c:v>
                </c:pt>
                <c:pt idx="9">
                  <c:v>-75.5</c:v>
                </c:pt>
                <c:pt idx="10">
                  <c:v>-74.5</c:v>
                </c:pt>
                <c:pt idx="11">
                  <c:v>-73.5</c:v>
                </c:pt>
                <c:pt idx="12">
                  <c:v>-72.5</c:v>
                </c:pt>
                <c:pt idx="13">
                  <c:v>-71.5</c:v>
                </c:pt>
                <c:pt idx="14">
                  <c:v>-70.5</c:v>
                </c:pt>
                <c:pt idx="15">
                  <c:v>-69.5</c:v>
                </c:pt>
                <c:pt idx="16">
                  <c:v>-68.5</c:v>
                </c:pt>
                <c:pt idx="17">
                  <c:v>-67.5</c:v>
                </c:pt>
                <c:pt idx="18">
                  <c:v>-66.5</c:v>
                </c:pt>
                <c:pt idx="19">
                  <c:v>-65.5</c:v>
                </c:pt>
                <c:pt idx="20">
                  <c:v>-64.5</c:v>
                </c:pt>
                <c:pt idx="21">
                  <c:v>-63.5</c:v>
                </c:pt>
                <c:pt idx="22">
                  <c:v>-62.5</c:v>
                </c:pt>
                <c:pt idx="23">
                  <c:v>-61.5</c:v>
                </c:pt>
                <c:pt idx="24">
                  <c:v>-60.5</c:v>
                </c:pt>
                <c:pt idx="25">
                  <c:v>-59.5</c:v>
                </c:pt>
                <c:pt idx="26">
                  <c:v>-58.5</c:v>
                </c:pt>
                <c:pt idx="27">
                  <c:v>-57.5</c:v>
                </c:pt>
                <c:pt idx="28">
                  <c:v>-56.5</c:v>
                </c:pt>
                <c:pt idx="29">
                  <c:v>-55.5</c:v>
                </c:pt>
                <c:pt idx="30">
                  <c:v>-54.5</c:v>
                </c:pt>
                <c:pt idx="31">
                  <c:v>-53.5</c:v>
                </c:pt>
                <c:pt idx="32">
                  <c:v>-52.5</c:v>
                </c:pt>
                <c:pt idx="33">
                  <c:v>-51.5</c:v>
                </c:pt>
                <c:pt idx="34">
                  <c:v>-50.5</c:v>
                </c:pt>
                <c:pt idx="35">
                  <c:v>-49.5</c:v>
                </c:pt>
                <c:pt idx="36">
                  <c:v>-48.5</c:v>
                </c:pt>
                <c:pt idx="37">
                  <c:v>-47.5</c:v>
                </c:pt>
                <c:pt idx="38">
                  <c:v>-46.5</c:v>
                </c:pt>
                <c:pt idx="39">
                  <c:v>-45.5</c:v>
                </c:pt>
                <c:pt idx="40">
                  <c:v>-44.5</c:v>
                </c:pt>
                <c:pt idx="41">
                  <c:v>-43.5</c:v>
                </c:pt>
                <c:pt idx="42">
                  <c:v>-42.5</c:v>
                </c:pt>
                <c:pt idx="43">
                  <c:v>-41.5</c:v>
                </c:pt>
                <c:pt idx="44">
                  <c:v>-40.5</c:v>
                </c:pt>
                <c:pt idx="45">
                  <c:v>-39.5</c:v>
                </c:pt>
                <c:pt idx="46">
                  <c:v>-38.5</c:v>
                </c:pt>
                <c:pt idx="47">
                  <c:v>-37.5</c:v>
                </c:pt>
                <c:pt idx="48">
                  <c:v>-36.5</c:v>
                </c:pt>
                <c:pt idx="49">
                  <c:v>-35.5</c:v>
                </c:pt>
                <c:pt idx="50">
                  <c:v>-34.5</c:v>
                </c:pt>
                <c:pt idx="51">
                  <c:v>-33.5</c:v>
                </c:pt>
                <c:pt idx="52">
                  <c:v>-32.5</c:v>
                </c:pt>
                <c:pt idx="53">
                  <c:v>-31.5</c:v>
                </c:pt>
                <c:pt idx="54">
                  <c:v>-30.5</c:v>
                </c:pt>
                <c:pt idx="55">
                  <c:v>-29.5</c:v>
                </c:pt>
                <c:pt idx="56">
                  <c:v>-28.5</c:v>
                </c:pt>
                <c:pt idx="57">
                  <c:v>-27.5</c:v>
                </c:pt>
                <c:pt idx="58">
                  <c:v>-26.5</c:v>
                </c:pt>
                <c:pt idx="59">
                  <c:v>-25.5</c:v>
                </c:pt>
                <c:pt idx="60">
                  <c:v>-24.5</c:v>
                </c:pt>
                <c:pt idx="61">
                  <c:v>-23.5</c:v>
                </c:pt>
                <c:pt idx="62">
                  <c:v>-22.5</c:v>
                </c:pt>
                <c:pt idx="63">
                  <c:v>-21.5</c:v>
                </c:pt>
                <c:pt idx="64">
                  <c:v>-20.5</c:v>
                </c:pt>
                <c:pt idx="65">
                  <c:v>-19.5</c:v>
                </c:pt>
                <c:pt idx="66">
                  <c:v>-18.5</c:v>
                </c:pt>
                <c:pt idx="67">
                  <c:v>-17.5</c:v>
                </c:pt>
                <c:pt idx="68">
                  <c:v>-16.5</c:v>
                </c:pt>
                <c:pt idx="69">
                  <c:v>-15.5</c:v>
                </c:pt>
                <c:pt idx="70">
                  <c:v>-14.5</c:v>
                </c:pt>
                <c:pt idx="71">
                  <c:v>-13.5</c:v>
                </c:pt>
                <c:pt idx="72">
                  <c:v>-12.5</c:v>
                </c:pt>
                <c:pt idx="73">
                  <c:v>-11.5</c:v>
                </c:pt>
                <c:pt idx="74">
                  <c:v>-10.5</c:v>
                </c:pt>
                <c:pt idx="75">
                  <c:v>-9.5</c:v>
                </c:pt>
                <c:pt idx="76">
                  <c:v>-8.5</c:v>
                </c:pt>
                <c:pt idx="77">
                  <c:v>-7.5</c:v>
                </c:pt>
                <c:pt idx="78">
                  <c:v>-6.5</c:v>
                </c:pt>
                <c:pt idx="79">
                  <c:v>-5.5</c:v>
                </c:pt>
                <c:pt idx="80">
                  <c:v>-4.5</c:v>
                </c:pt>
                <c:pt idx="81">
                  <c:v>-3.5</c:v>
                </c:pt>
                <c:pt idx="82">
                  <c:v>-2.5</c:v>
                </c:pt>
                <c:pt idx="83">
                  <c:v>-1.5</c:v>
                </c:pt>
                <c:pt idx="84">
                  <c:v>-0.5</c:v>
                </c:pt>
                <c:pt idx="85">
                  <c:v>0.5</c:v>
                </c:pt>
                <c:pt idx="86">
                  <c:v>1.5</c:v>
                </c:pt>
                <c:pt idx="87">
                  <c:v>2.5</c:v>
                </c:pt>
                <c:pt idx="88">
                  <c:v>3.5</c:v>
                </c:pt>
                <c:pt idx="89">
                  <c:v>4.5</c:v>
                </c:pt>
                <c:pt idx="90">
                  <c:v>5.5</c:v>
                </c:pt>
                <c:pt idx="91">
                  <c:v>6.5</c:v>
                </c:pt>
                <c:pt idx="92">
                  <c:v>7.5</c:v>
                </c:pt>
                <c:pt idx="93">
                  <c:v>8.5</c:v>
                </c:pt>
                <c:pt idx="94">
                  <c:v>9.5</c:v>
                </c:pt>
                <c:pt idx="95">
                  <c:v>10.5</c:v>
                </c:pt>
                <c:pt idx="96">
                  <c:v>11.5</c:v>
                </c:pt>
                <c:pt idx="97">
                  <c:v>12.5</c:v>
                </c:pt>
                <c:pt idx="98">
                  <c:v>13.5</c:v>
                </c:pt>
                <c:pt idx="99">
                  <c:v>14.5</c:v>
                </c:pt>
                <c:pt idx="100">
                  <c:v>15.5</c:v>
                </c:pt>
                <c:pt idx="101">
                  <c:v>16.5</c:v>
                </c:pt>
                <c:pt idx="102">
                  <c:v>17.5</c:v>
                </c:pt>
                <c:pt idx="103">
                  <c:v>18.5</c:v>
                </c:pt>
                <c:pt idx="104">
                  <c:v>19.5</c:v>
                </c:pt>
                <c:pt idx="105">
                  <c:v>20.5</c:v>
                </c:pt>
                <c:pt idx="106">
                  <c:v>21.5</c:v>
                </c:pt>
                <c:pt idx="107">
                  <c:v>22.5</c:v>
                </c:pt>
                <c:pt idx="108">
                  <c:v>23.5</c:v>
                </c:pt>
                <c:pt idx="109">
                  <c:v>24.5</c:v>
                </c:pt>
                <c:pt idx="110">
                  <c:v>25.5</c:v>
                </c:pt>
                <c:pt idx="111">
                  <c:v>26.5</c:v>
                </c:pt>
                <c:pt idx="112">
                  <c:v>27.5</c:v>
                </c:pt>
                <c:pt idx="113">
                  <c:v>28.5</c:v>
                </c:pt>
                <c:pt idx="114">
                  <c:v>29.5</c:v>
                </c:pt>
                <c:pt idx="115">
                  <c:v>30.5</c:v>
                </c:pt>
                <c:pt idx="116">
                  <c:v>31.5</c:v>
                </c:pt>
                <c:pt idx="117">
                  <c:v>32.5</c:v>
                </c:pt>
                <c:pt idx="118">
                  <c:v>33.5</c:v>
                </c:pt>
                <c:pt idx="119">
                  <c:v>34.5</c:v>
                </c:pt>
                <c:pt idx="120">
                  <c:v>35.5</c:v>
                </c:pt>
                <c:pt idx="121">
                  <c:v>36.5</c:v>
                </c:pt>
                <c:pt idx="122">
                  <c:v>37.5</c:v>
                </c:pt>
                <c:pt idx="123">
                  <c:v>38.5</c:v>
                </c:pt>
                <c:pt idx="124">
                  <c:v>39.5</c:v>
                </c:pt>
                <c:pt idx="125">
                  <c:v>40.5</c:v>
                </c:pt>
                <c:pt idx="126">
                  <c:v>41.5</c:v>
                </c:pt>
                <c:pt idx="127">
                  <c:v>42.5</c:v>
                </c:pt>
                <c:pt idx="128">
                  <c:v>43.5</c:v>
                </c:pt>
                <c:pt idx="129">
                  <c:v>44.5</c:v>
                </c:pt>
                <c:pt idx="130">
                  <c:v>45.5</c:v>
                </c:pt>
                <c:pt idx="131">
                  <c:v>46.5</c:v>
                </c:pt>
                <c:pt idx="132">
                  <c:v>47.5</c:v>
                </c:pt>
                <c:pt idx="133">
                  <c:v>48.5</c:v>
                </c:pt>
                <c:pt idx="134">
                  <c:v>49.5</c:v>
                </c:pt>
                <c:pt idx="135">
                  <c:v>50.5</c:v>
                </c:pt>
                <c:pt idx="136">
                  <c:v>51.5</c:v>
                </c:pt>
                <c:pt idx="137">
                  <c:v>52.5</c:v>
                </c:pt>
                <c:pt idx="138">
                  <c:v>53.5</c:v>
                </c:pt>
                <c:pt idx="139">
                  <c:v>54.5</c:v>
                </c:pt>
                <c:pt idx="140">
                  <c:v>55.5</c:v>
                </c:pt>
                <c:pt idx="141">
                  <c:v>56.5</c:v>
                </c:pt>
                <c:pt idx="142">
                  <c:v>57.5</c:v>
                </c:pt>
                <c:pt idx="143">
                  <c:v>58.5</c:v>
                </c:pt>
                <c:pt idx="144">
                  <c:v>59.5</c:v>
                </c:pt>
                <c:pt idx="145">
                  <c:v>60.5</c:v>
                </c:pt>
                <c:pt idx="146">
                  <c:v>61.5</c:v>
                </c:pt>
                <c:pt idx="147">
                  <c:v>62.5</c:v>
                </c:pt>
                <c:pt idx="148">
                  <c:v>63.5</c:v>
                </c:pt>
                <c:pt idx="149">
                  <c:v>64.5</c:v>
                </c:pt>
                <c:pt idx="150">
                  <c:v>65.5</c:v>
                </c:pt>
                <c:pt idx="151">
                  <c:v>66.5</c:v>
                </c:pt>
                <c:pt idx="152">
                  <c:v>67.5</c:v>
                </c:pt>
                <c:pt idx="153">
                  <c:v>68.5</c:v>
                </c:pt>
                <c:pt idx="154">
                  <c:v>69.5</c:v>
                </c:pt>
                <c:pt idx="155">
                  <c:v>70.5</c:v>
                </c:pt>
                <c:pt idx="156">
                  <c:v>71.5</c:v>
                </c:pt>
                <c:pt idx="157">
                  <c:v>72.5</c:v>
                </c:pt>
                <c:pt idx="158">
                  <c:v>73.5</c:v>
                </c:pt>
                <c:pt idx="159">
                  <c:v>74.5</c:v>
                </c:pt>
                <c:pt idx="160">
                  <c:v>75.5</c:v>
                </c:pt>
                <c:pt idx="161">
                  <c:v>76.5</c:v>
                </c:pt>
                <c:pt idx="162">
                  <c:v>77.5</c:v>
                </c:pt>
                <c:pt idx="163">
                  <c:v>78.5</c:v>
                </c:pt>
                <c:pt idx="164">
                  <c:v>79.5</c:v>
                </c:pt>
                <c:pt idx="165">
                  <c:v>80.5</c:v>
                </c:pt>
                <c:pt idx="166">
                  <c:v>81.5</c:v>
                </c:pt>
                <c:pt idx="167">
                  <c:v>82.5</c:v>
                </c:pt>
                <c:pt idx="168">
                  <c:v>83.5</c:v>
                </c:pt>
                <c:pt idx="169">
                  <c:v>84.5</c:v>
                </c:pt>
                <c:pt idx="170">
                  <c:v>85.5</c:v>
                </c:pt>
                <c:pt idx="171">
                  <c:v>86.5</c:v>
                </c:pt>
                <c:pt idx="172">
                  <c:v>87.5</c:v>
                </c:pt>
                <c:pt idx="173">
                  <c:v>88.5</c:v>
                </c:pt>
                <c:pt idx="174">
                  <c:v>89.5</c:v>
                </c:pt>
              </c:numCache>
            </c:numRef>
          </c:xVal>
          <c:yVal>
            <c:numRef>
              <c:f>'area land ocean'!$F$10:$F$184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0.97771084337349401</c:v>
                </c:pt>
                <c:pt idx="20">
                  <c:v>0.98084735925710964</c:v>
                </c:pt>
                <c:pt idx="21">
                  <c:v>0.98600223964165734</c:v>
                </c:pt>
                <c:pt idx="22">
                  <c:v>0.99458874458874458</c:v>
                </c:pt>
                <c:pt idx="23">
                  <c:v>1</c:v>
                </c:pt>
                <c:pt idx="24">
                  <c:v>0.99746321664129878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0.99161887957653283</c:v>
                </c:pt>
                <c:pt idx="30">
                  <c:v>0.96946236559139787</c:v>
                </c:pt>
                <c:pt idx="31">
                  <c:v>0.98320033599328016</c:v>
                </c:pt>
                <c:pt idx="32">
                  <c:v>0.97784160853508417</c:v>
                </c:pt>
                <c:pt idx="33">
                  <c:v>0.9751203852327448</c:v>
                </c:pt>
                <c:pt idx="34">
                  <c:v>0.98075412411626084</c:v>
                </c:pt>
                <c:pt idx="35">
                  <c:v>0.96653846153846157</c:v>
                </c:pt>
                <c:pt idx="36">
                  <c:v>0.97247360482654599</c:v>
                </c:pt>
                <c:pt idx="37">
                  <c:v>0.97226331360946749</c:v>
                </c:pt>
                <c:pt idx="38">
                  <c:v>0.96696914700544467</c:v>
                </c:pt>
                <c:pt idx="39">
                  <c:v>0.96115466856735565</c:v>
                </c:pt>
                <c:pt idx="40">
                  <c:v>0.95831873905429077</c:v>
                </c:pt>
                <c:pt idx="41">
                  <c:v>0.95557851239669422</c:v>
                </c:pt>
                <c:pt idx="42">
                  <c:v>0.9501863774991528</c:v>
                </c:pt>
                <c:pt idx="43">
                  <c:v>0.94729819879919952</c:v>
                </c:pt>
                <c:pt idx="44">
                  <c:v>0.95565045992115638</c:v>
                </c:pt>
                <c:pt idx="45">
                  <c:v>0.95564907737131755</c:v>
                </c:pt>
                <c:pt idx="46">
                  <c:v>0.92211937440153213</c:v>
                </c:pt>
                <c:pt idx="47">
                  <c:v>0.90837531486146095</c:v>
                </c:pt>
                <c:pt idx="48">
                  <c:v>0.92231199502796768</c:v>
                </c:pt>
                <c:pt idx="49">
                  <c:v>0.902730899048788</c:v>
                </c:pt>
                <c:pt idx="50">
                  <c:v>0.87208244922703848</c:v>
                </c:pt>
                <c:pt idx="51">
                  <c:v>0.8445176752546435</c:v>
                </c:pt>
                <c:pt idx="52">
                  <c:v>0.82494075829383884</c:v>
                </c:pt>
                <c:pt idx="53">
                  <c:v>0.80544975095224147</c:v>
                </c:pt>
                <c:pt idx="54">
                  <c:v>0.79443316903450278</c:v>
                </c:pt>
                <c:pt idx="55">
                  <c:v>0.78616532721010335</c:v>
                </c:pt>
                <c:pt idx="56">
                  <c:v>0.77487208641273453</c:v>
                </c:pt>
                <c:pt idx="57">
                  <c:v>0.77499295972965365</c:v>
                </c:pt>
                <c:pt idx="58">
                  <c:v>0.77498604131769966</c:v>
                </c:pt>
                <c:pt idx="59">
                  <c:v>0.7611403265983947</c:v>
                </c:pt>
                <c:pt idx="60">
                  <c:v>0.74444139445511937</c:v>
                </c:pt>
                <c:pt idx="61">
                  <c:v>0.74448379188232094</c:v>
                </c:pt>
                <c:pt idx="62">
                  <c:v>0.73336938885884262</c:v>
                </c:pt>
                <c:pt idx="63">
                  <c:v>0.72798066595059074</c:v>
                </c:pt>
                <c:pt idx="64">
                  <c:v>0.74179781275006673</c:v>
                </c:pt>
                <c:pt idx="65">
                  <c:v>0.75563212297906179</c:v>
                </c:pt>
                <c:pt idx="66">
                  <c:v>0.75</c:v>
                </c:pt>
                <c:pt idx="67">
                  <c:v>0.74148768988999481</c:v>
                </c:pt>
                <c:pt idx="68">
                  <c:v>0.73606044815007821</c:v>
                </c:pt>
                <c:pt idx="69">
                  <c:v>0.74721285973554574</c:v>
                </c:pt>
                <c:pt idx="70">
                  <c:v>0.76387096774193552</c:v>
                </c:pt>
                <c:pt idx="71">
                  <c:v>0.7777492291880781</c:v>
                </c:pt>
                <c:pt idx="72">
                  <c:v>0.78326509723643811</c:v>
                </c:pt>
                <c:pt idx="73">
                  <c:v>0.79429008411929647</c:v>
                </c:pt>
                <c:pt idx="74">
                  <c:v>0.78887195121951215</c:v>
                </c:pt>
                <c:pt idx="75">
                  <c:v>0.7778622087132725</c:v>
                </c:pt>
                <c:pt idx="76">
                  <c:v>0.73326597625663048</c:v>
                </c:pt>
                <c:pt idx="77">
                  <c:v>0.74149659863945583</c:v>
                </c:pt>
                <c:pt idx="78">
                  <c:v>0.7389992456625597</c:v>
                </c:pt>
                <c:pt idx="79">
                  <c:v>0.74429109159347551</c:v>
                </c:pt>
                <c:pt idx="80">
                  <c:v>0.73314958656978202</c:v>
                </c:pt>
                <c:pt idx="81">
                  <c:v>0.70012515644555695</c:v>
                </c:pt>
                <c:pt idx="82">
                  <c:v>0.71667916979244817</c:v>
                </c:pt>
                <c:pt idx="83">
                  <c:v>0.72488755622188905</c:v>
                </c:pt>
                <c:pt idx="84">
                  <c:v>0.74993754683987013</c:v>
                </c:pt>
                <c:pt idx="85">
                  <c:v>0.76117911566325258</c:v>
                </c:pt>
                <c:pt idx="86">
                  <c:v>0.75537231384307846</c:v>
                </c:pt>
                <c:pt idx="87">
                  <c:v>0.77219304826206547</c:v>
                </c:pt>
                <c:pt idx="88">
                  <c:v>0.77797246558197752</c:v>
                </c:pt>
                <c:pt idx="89">
                  <c:v>0.75820596341768975</c:v>
                </c:pt>
                <c:pt idx="90">
                  <c:v>0.74429109159347551</c:v>
                </c:pt>
                <c:pt idx="91">
                  <c:v>0.74453105355795823</c:v>
                </c:pt>
                <c:pt idx="92">
                  <c:v>0.73041068279163512</c:v>
                </c:pt>
                <c:pt idx="93">
                  <c:v>0.71103814094468298</c:v>
                </c:pt>
                <c:pt idx="94">
                  <c:v>0.71935157041540021</c:v>
                </c:pt>
                <c:pt idx="95">
                  <c:v>0.71951219512195119</c:v>
                </c:pt>
                <c:pt idx="96">
                  <c:v>0.74152434361458064</c:v>
                </c:pt>
                <c:pt idx="97">
                  <c:v>0.74718526100307059</c:v>
                </c:pt>
                <c:pt idx="98">
                  <c:v>0.73612538540596095</c:v>
                </c:pt>
                <c:pt idx="99">
                  <c:v>0.72774193548387101</c:v>
                </c:pt>
                <c:pt idx="100">
                  <c:v>0.7166191340420015</c:v>
                </c:pt>
                <c:pt idx="101">
                  <c:v>0.70270974465867642</c:v>
                </c:pt>
                <c:pt idx="102">
                  <c:v>0.68334206390780516</c:v>
                </c:pt>
                <c:pt idx="103">
                  <c:v>0.63883034773445735</c:v>
                </c:pt>
                <c:pt idx="104">
                  <c:v>0.65571163530347198</c:v>
                </c:pt>
                <c:pt idx="105">
                  <c:v>0.64737263270205392</c:v>
                </c:pt>
                <c:pt idx="106">
                  <c:v>0.63882921589688502</c:v>
                </c:pt>
                <c:pt idx="107">
                  <c:v>0.61952406706327745</c:v>
                </c:pt>
                <c:pt idx="108">
                  <c:v>0.61672568782348136</c:v>
                </c:pt>
                <c:pt idx="109">
                  <c:v>0.61377985177051886</c:v>
                </c:pt>
                <c:pt idx="110">
                  <c:v>0.59175200664267924</c:v>
                </c:pt>
                <c:pt idx="111">
                  <c:v>0.5890563930764936</c:v>
                </c:pt>
                <c:pt idx="112">
                  <c:v>0.57504928189242466</c:v>
                </c:pt>
                <c:pt idx="113">
                  <c:v>0.5693575895395111</c:v>
                </c:pt>
                <c:pt idx="114">
                  <c:v>0.54735935706084959</c:v>
                </c:pt>
                <c:pt idx="115">
                  <c:v>0.53899681066975935</c:v>
                </c:pt>
                <c:pt idx="116">
                  <c:v>0.5499560503955464</c:v>
                </c:pt>
                <c:pt idx="117">
                  <c:v>0.56101895734597151</c:v>
                </c:pt>
                <c:pt idx="118">
                  <c:v>0.5695026962252846</c:v>
                </c:pt>
                <c:pt idx="119">
                  <c:v>0.5528948166110943</c:v>
                </c:pt>
                <c:pt idx="120">
                  <c:v>0.55262350414237493</c:v>
                </c:pt>
                <c:pt idx="121">
                  <c:v>0.53604723430702295</c:v>
                </c:pt>
                <c:pt idx="122">
                  <c:v>0.53620906801007562</c:v>
                </c:pt>
                <c:pt idx="123">
                  <c:v>0.55537823172677947</c:v>
                </c:pt>
                <c:pt idx="124">
                  <c:v>0.53318225963094856</c:v>
                </c:pt>
                <c:pt idx="125">
                  <c:v>0.5</c:v>
                </c:pt>
                <c:pt idx="126">
                  <c:v>0.50266844563042024</c:v>
                </c:pt>
                <c:pt idx="127">
                  <c:v>0.50288037953236187</c:v>
                </c:pt>
                <c:pt idx="128">
                  <c:v>0.46935261707988979</c:v>
                </c:pt>
                <c:pt idx="129">
                  <c:v>0.4584938704028021</c:v>
                </c:pt>
                <c:pt idx="130">
                  <c:v>0.45260156806842483</c:v>
                </c:pt>
                <c:pt idx="131">
                  <c:v>0.44174228675136118</c:v>
                </c:pt>
                <c:pt idx="132">
                  <c:v>0.42788461538461536</c:v>
                </c:pt>
                <c:pt idx="133">
                  <c:v>0.4057315233785822</c:v>
                </c:pt>
                <c:pt idx="134">
                  <c:v>0.4053846153846154</c:v>
                </c:pt>
                <c:pt idx="135">
                  <c:v>0.39709347996857819</c:v>
                </c:pt>
                <c:pt idx="136">
                  <c:v>0.37219101123595505</c:v>
                </c:pt>
                <c:pt idx="137">
                  <c:v>0.37775954041854737</c:v>
                </c:pt>
                <c:pt idx="138">
                  <c:v>0.37223855522889543</c:v>
                </c:pt>
                <c:pt idx="139">
                  <c:v>0.38047311827956987</c:v>
                </c:pt>
                <c:pt idx="140">
                  <c:v>0.41116012351124837</c:v>
                </c:pt>
                <c:pt idx="141">
                  <c:v>0.41674966047985512</c:v>
                </c:pt>
                <c:pt idx="142">
                  <c:v>0.41664342166434215</c:v>
                </c:pt>
                <c:pt idx="143">
                  <c:v>0.40267686424474186</c:v>
                </c:pt>
                <c:pt idx="144">
                  <c:v>0.36938976377952754</c:v>
                </c:pt>
                <c:pt idx="145">
                  <c:v>0.31111111111111112</c:v>
                </c:pt>
                <c:pt idx="146">
                  <c:v>0.28612565445026178</c:v>
                </c:pt>
                <c:pt idx="147">
                  <c:v>0.24448051948051949</c:v>
                </c:pt>
                <c:pt idx="148">
                  <c:v>0.21114221724524077</c:v>
                </c:pt>
                <c:pt idx="149">
                  <c:v>0.18334300638421358</c:v>
                </c:pt>
                <c:pt idx="150">
                  <c:v>0.16108433734939759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6-7B4A-988C-8B219931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39520"/>
        <c:axId val="904941200"/>
      </c:scatterChart>
      <c:valAx>
        <c:axId val="904939520"/>
        <c:scaling>
          <c:orientation val="minMax"/>
          <c:max val="75"/>
          <c:min val="-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41200"/>
        <c:crosses val="autoZero"/>
        <c:crossBetween val="midCat"/>
        <c:majorUnit val="15"/>
        <c:minorUnit val="5"/>
      </c:valAx>
      <c:valAx>
        <c:axId val="9049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39520"/>
        <c:crossesAt val="-7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450850</xdr:colOff>
      <xdr:row>61</xdr:row>
      <xdr:rowOff>190500</xdr:rowOff>
    </xdr:from>
    <xdr:to>
      <xdr:col>23</xdr:col>
      <xdr:colOff>330200</xdr:colOff>
      <xdr:row>83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4734D-0894-884F-93E4-7B6EDDB7A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304800</xdr:colOff>
      <xdr:row>12</xdr:row>
      <xdr:rowOff>12700</xdr:rowOff>
    </xdr:from>
    <xdr:to>
      <xdr:col>26</xdr:col>
      <xdr:colOff>292100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D230D-A1C0-2543-B816-BFB4F0244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393700</xdr:colOff>
      <xdr:row>11</xdr:row>
      <xdr:rowOff>152400</xdr:rowOff>
    </xdr:from>
    <xdr:to>
      <xdr:col>19</xdr:col>
      <xdr:colOff>381000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9BF96-403F-5143-AB10-B3142A192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330200</xdr:colOff>
      <xdr:row>29</xdr:row>
      <xdr:rowOff>25400</xdr:rowOff>
    </xdr:from>
    <xdr:to>
      <xdr:col>26</xdr:col>
      <xdr:colOff>317500</xdr:colOff>
      <xdr:row>45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7B889-E469-534B-B280-DFF33014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584200</xdr:colOff>
      <xdr:row>49</xdr:row>
      <xdr:rowOff>57150</xdr:rowOff>
    </xdr:from>
    <xdr:to>
      <xdr:col>28</xdr:col>
      <xdr:colOff>558800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6A968-BDE9-1D4C-9A22-87B2B85CD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17</xdr:row>
      <xdr:rowOff>177800</xdr:rowOff>
    </xdr:from>
    <xdr:to>
      <xdr:col>18</xdr:col>
      <xdr:colOff>520700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BCD38-0EAE-994C-B1C5-2B63F6C2A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L829"/>
  <sheetViews>
    <sheetView tabSelected="1" topLeftCell="A50" workbookViewId="0">
      <selection activeCell="D67" sqref="D67"/>
    </sheetView>
  </sheetViews>
  <sheetFormatPr baseColWidth="10" defaultRowHeight="16" x14ac:dyDescent="0.2"/>
  <sheetData>
    <row r="1" spans="1:1" x14ac:dyDescent="0.2">
      <c r="A1" t="s">
        <v>0</v>
      </c>
    </row>
    <row r="2" spans="1:1" ht="23" customHeight="1" x14ac:dyDescent="0.2">
      <c r="A2" s="27" t="s">
        <v>155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t="s">
        <v>1</v>
      </c>
    </row>
    <row r="6" spans="1:1" x14ac:dyDescent="0.2">
      <c r="A6" t="s">
        <v>72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5</v>
      </c>
    </row>
    <row r="10" spans="1:1" x14ac:dyDescent="0.2">
      <c r="A10" t="s">
        <v>6</v>
      </c>
    </row>
    <row r="11" spans="1:1" x14ac:dyDescent="0.2">
      <c r="A11" t="s">
        <v>1</v>
      </c>
    </row>
    <row r="12" spans="1:1" x14ac:dyDescent="0.2">
      <c r="A12" t="s">
        <v>7</v>
      </c>
    </row>
    <row r="13" spans="1:1" x14ac:dyDescent="0.2">
      <c r="A13" t="s">
        <v>1</v>
      </c>
    </row>
    <row r="14" spans="1:1" x14ac:dyDescent="0.2">
      <c r="A14" t="s">
        <v>8</v>
      </c>
    </row>
    <row r="15" spans="1:1" x14ac:dyDescent="0.2">
      <c r="A15" t="s">
        <v>73</v>
      </c>
    </row>
    <row r="16" spans="1:1" x14ac:dyDescent="0.2">
      <c r="A16" t="s">
        <v>74</v>
      </c>
    </row>
    <row r="17" spans="1:1" x14ac:dyDescent="0.2">
      <c r="A17" t="s">
        <v>1</v>
      </c>
    </row>
    <row r="18" spans="1:1" x14ac:dyDescent="0.2">
      <c r="A18" t="s">
        <v>75</v>
      </c>
    </row>
    <row r="19" spans="1:1" x14ac:dyDescent="0.2">
      <c r="A19" t="s">
        <v>1</v>
      </c>
    </row>
    <row r="20" spans="1:1" x14ac:dyDescent="0.2">
      <c r="A20" t="s">
        <v>0</v>
      </c>
    </row>
    <row r="21" spans="1:1" x14ac:dyDescent="0.2">
      <c r="A21" t="s">
        <v>1</v>
      </c>
    </row>
    <row r="22" spans="1:1" x14ac:dyDescent="0.2">
      <c r="A22" t="s">
        <v>11</v>
      </c>
    </row>
    <row r="23" spans="1:1" x14ac:dyDescent="0.2">
      <c r="A23" t="s">
        <v>1</v>
      </c>
    </row>
    <row r="24" spans="1:1" x14ac:dyDescent="0.2">
      <c r="A24" t="s">
        <v>12</v>
      </c>
    </row>
    <row r="25" spans="1:1" x14ac:dyDescent="0.2">
      <c r="A25" t="s">
        <v>13</v>
      </c>
    </row>
    <row r="26" spans="1:1" x14ac:dyDescent="0.2">
      <c r="A26" t="s">
        <v>14</v>
      </c>
    </row>
    <row r="27" spans="1:1" x14ac:dyDescent="0.2">
      <c r="A27" t="s">
        <v>15</v>
      </c>
    </row>
    <row r="28" spans="1:1" x14ac:dyDescent="0.2">
      <c r="A28" t="s">
        <v>1</v>
      </c>
    </row>
    <row r="29" spans="1:1" x14ac:dyDescent="0.2">
      <c r="A29" t="s">
        <v>16</v>
      </c>
    </row>
    <row r="30" spans="1:1" x14ac:dyDescent="0.2">
      <c r="A30" t="s">
        <v>1</v>
      </c>
    </row>
    <row r="31" spans="1:1" x14ac:dyDescent="0.2">
      <c r="A31" t="s">
        <v>12</v>
      </c>
    </row>
    <row r="32" spans="1:1" x14ac:dyDescent="0.2">
      <c r="A32" t="s">
        <v>17</v>
      </c>
    </row>
    <row r="33" spans="1:4" x14ac:dyDescent="0.2">
      <c r="A33" t="s">
        <v>18</v>
      </c>
    </row>
    <row r="34" spans="1:4" x14ac:dyDescent="0.2">
      <c r="A34" t="s">
        <v>19</v>
      </c>
      <c r="B34" t="s">
        <v>20</v>
      </c>
      <c r="C34" t="s">
        <v>21</v>
      </c>
      <c r="D34" t="s">
        <v>22</v>
      </c>
    </row>
    <row r="35" spans="1:4" x14ac:dyDescent="0.2">
      <c r="A35" t="s">
        <v>23</v>
      </c>
    </row>
    <row r="36" spans="1:4" x14ac:dyDescent="0.2">
      <c r="A36" t="s">
        <v>24</v>
      </c>
    </row>
    <row r="37" spans="1:4" x14ac:dyDescent="0.2">
      <c r="A37" t="s">
        <v>1</v>
      </c>
    </row>
    <row r="38" spans="1:4" x14ac:dyDescent="0.2">
      <c r="A38" t="s">
        <v>0</v>
      </c>
    </row>
    <row r="39" spans="1:4" x14ac:dyDescent="0.2">
      <c r="A39" t="s">
        <v>1</v>
      </c>
    </row>
    <row r="40" spans="1:4" x14ac:dyDescent="0.2">
      <c r="A40" t="s">
        <v>25</v>
      </c>
    </row>
    <row r="41" spans="1:4" x14ac:dyDescent="0.2">
      <c r="A41" t="s">
        <v>76</v>
      </c>
    </row>
    <row r="42" spans="1:4" x14ac:dyDescent="0.2">
      <c r="A42" t="s">
        <v>77</v>
      </c>
    </row>
    <row r="43" spans="1:4" x14ac:dyDescent="0.2">
      <c r="A43" t="s">
        <v>78</v>
      </c>
    </row>
    <row r="44" spans="1:4" x14ac:dyDescent="0.2">
      <c r="A44" t="s">
        <v>29</v>
      </c>
    </row>
    <row r="45" spans="1:4" x14ac:dyDescent="0.2">
      <c r="A45" t="s">
        <v>30</v>
      </c>
    </row>
    <row r="46" spans="1:4" x14ac:dyDescent="0.2">
      <c r="A46" t="s">
        <v>31</v>
      </c>
    </row>
    <row r="47" spans="1:4" x14ac:dyDescent="0.2">
      <c r="A47" t="s">
        <v>32</v>
      </c>
    </row>
    <row r="48" spans="1:4" x14ac:dyDescent="0.2">
      <c r="A48" t="s">
        <v>33</v>
      </c>
    </row>
    <row r="49" spans="1:10" x14ac:dyDescent="0.2">
      <c r="A49" t="s">
        <v>34</v>
      </c>
    </row>
    <row r="50" spans="1:10" x14ac:dyDescent="0.2">
      <c r="A50" t="s">
        <v>35</v>
      </c>
    </row>
    <row r="51" spans="1:10" x14ac:dyDescent="0.2">
      <c r="A51" t="s">
        <v>36</v>
      </c>
    </row>
    <row r="52" spans="1:10" x14ac:dyDescent="0.2">
      <c r="A52" t="s">
        <v>37</v>
      </c>
    </row>
    <row r="53" spans="1:10" x14ac:dyDescent="0.2">
      <c r="A53" t="s">
        <v>1</v>
      </c>
    </row>
    <row r="54" spans="1:10" x14ac:dyDescent="0.2">
      <c r="A54" t="s">
        <v>38</v>
      </c>
    </row>
    <row r="58" spans="1:10" x14ac:dyDescent="0.2">
      <c r="A58" t="s">
        <v>1</v>
      </c>
    </row>
    <row r="59" spans="1:10" x14ac:dyDescent="0.2">
      <c r="A59" t="s">
        <v>39</v>
      </c>
      <c r="B59" t="s">
        <v>40</v>
      </c>
      <c r="C59" t="s">
        <v>41</v>
      </c>
      <c r="D59" t="s">
        <v>42</v>
      </c>
      <c r="E59" t="s">
        <v>43</v>
      </c>
      <c r="F59" t="s">
        <v>44</v>
      </c>
      <c r="G59" t="s">
        <v>45</v>
      </c>
      <c r="H59" t="s">
        <v>46</v>
      </c>
      <c r="I59" t="s">
        <v>47</v>
      </c>
      <c r="J59" t="s">
        <v>48</v>
      </c>
    </row>
    <row r="60" spans="1:10" x14ac:dyDescent="0.2">
      <c r="A60" t="s">
        <v>49</v>
      </c>
      <c r="B60" t="s">
        <v>50</v>
      </c>
      <c r="C60" t="s">
        <v>51</v>
      </c>
      <c r="D60" t="s">
        <v>52</v>
      </c>
      <c r="E60" t="s">
        <v>51</v>
      </c>
      <c r="F60" t="s">
        <v>53</v>
      </c>
      <c r="G60" t="s">
        <v>54</v>
      </c>
      <c r="H60" t="s">
        <v>55</v>
      </c>
      <c r="I60" t="s">
        <v>56</v>
      </c>
      <c r="J60" t="s">
        <v>57</v>
      </c>
    </row>
    <row r="61" spans="1:10" x14ac:dyDescent="0.2">
      <c r="A61" t="s">
        <v>49</v>
      </c>
      <c r="B61" t="s">
        <v>50</v>
      </c>
      <c r="C61" t="s">
        <v>58</v>
      </c>
      <c r="D61" t="s">
        <v>52</v>
      </c>
      <c r="E61" t="s">
        <v>59</v>
      </c>
      <c r="F61" t="s">
        <v>60</v>
      </c>
      <c r="G61" t="s">
        <v>61</v>
      </c>
      <c r="H61" t="s">
        <v>62</v>
      </c>
      <c r="I61" t="s">
        <v>63</v>
      </c>
      <c r="J61" t="s">
        <v>62</v>
      </c>
    </row>
    <row r="62" spans="1:10" x14ac:dyDescent="0.2">
      <c r="A62">
        <v>1957</v>
      </c>
      <c r="B62">
        <v>1</v>
      </c>
    </row>
    <row r="63" spans="1:10" x14ac:dyDescent="0.2">
      <c r="A63">
        <v>1957</v>
      </c>
      <c r="B63">
        <v>2</v>
      </c>
    </row>
    <row r="64" spans="1:10" x14ac:dyDescent="0.2">
      <c r="A64">
        <v>1957</v>
      </c>
      <c r="B64">
        <v>3</v>
      </c>
    </row>
    <row r="65" spans="1:10" x14ac:dyDescent="0.2">
      <c r="A65">
        <v>1957</v>
      </c>
      <c r="B65">
        <v>4</v>
      </c>
    </row>
    <row r="66" spans="1:10" x14ac:dyDescent="0.2">
      <c r="A66">
        <v>1957</v>
      </c>
      <c r="B66">
        <v>5</v>
      </c>
    </row>
    <row r="67" spans="1:10" x14ac:dyDescent="0.2">
      <c r="A67">
        <v>1957</v>
      </c>
      <c r="B67">
        <v>6</v>
      </c>
    </row>
    <row r="68" spans="1:10" x14ac:dyDescent="0.2">
      <c r="A68">
        <v>1957</v>
      </c>
      <c r="B68">
        <v>7</v>
      </c>
    </row>
    <row r="69" spans="1:10" x14ac:dyDescent="0.2">
      <c r="A69">
        <v>1957</v>
      </c>
      <c r="B69">
        <v>8</v>
      </c>
    </row>
    <row r="70" spans="1:10" x14ac:dyDescent="0.2">
      <c r="A70">
        <v>1957</v>
      </c>
      <c r="B70">
        <v>9</v>
      </c>
    </row>
    <row r="71" spans="1:10" x14ac:dyDescent="0.2">
      <c r="A71">
        <v>1957</v>
      </c>
      <c r="B71">
        <v>10</v>
      </c>
    </row>
    <row r="72" spans="1:10" x14ac:dyDescent="0.2">
      <c r="A72">
        <v>1957</v>
      </c>
      <c r="B72">
        <v>11</v>
      </c>
    </row>
    <row r="73" spans="1:10" x14ac:dyDescent="0.2">
      <c r="A73">
        <v>1957</v>
      </c>
      <c r="B73">
        <v>12</v>
      </c>
    </row>
    <row r="74" spans="1:10" x14ac:dyDescent="0.2">
      <c r="A74">
        <v>1958</v>
      </c>
      <c r="B74">
        <v>1</v>
      </c>
      <c r="C74">
        <v>21200</v>
      </c>
      <c r="D74">
        <v>1958.0410999999999</v>
      </c>
      <c r="E74">
        <v>-99.99</v>
      </c>
      <c r="F74">
        <v>-99.99</v>
      </c>
      <c r="G74">
        <v>-99.99</v>
      </c>
      <c r="H74">
        <v>-99.99</v>
      </c>
      <c r="I74">
        <v>-99.99</v>
      </c>
      <c r="J74">
        <v>-99.99</v>
      </c>
    </row>
    <row r="75" spans="1:10" x14ac:dyDescent="0.2">
      <c r="A75">
        <v>1958</v>
      </c>
      <c r="B75">
        <v>2</v>
      </c>
      <c r="C75">
        <v>21231</v>
      </c>
      <c r="D75">
        <v>1958.126</v>
      </c>
      <c r="E75">
        <v>-99.99</v>
      </c>
      <c r="F75">
        <v>-99.99</v>
      </c>
      <c r="G75">
        <v>-99.99</v>
      </c>
      <c r="H75">
        <v>-99.99</v>
      </c>
      <c r="I75">
        <v>-99.99</v>
      </c>
      <c r="J75">
        <v>-99.99</v>
      </c>
    </row>
    <row r="76" spans="1:10" x14ac:dyDescent="0.2">
      <c r="A76">
        <v>1958</v>
      </c>
      <c r="B76">
        <v>3</v>
      </c>
      <c r="C76">
        <v>21259</v>
      </c>
      <c r="D76">
        <v>1958.2027</v>
      </c>
      <c r="E76">
        <v>315.7</v>
      </c>
      <c r="F76">
        <v>314.43</v>
      </c>
      <c r="G76">
        <v>316.19</v>
      </c>
      <c r="H76">
        <v>314.89999999999998</v>
      </c>
      <c r="I76">
        <v>315.7</v>
      </c>
      <c r="J76">
        <v>314.43</v>
      </c>
    </row>
    <row r="77" spans="1:10" x14ac:dyDescent="0.2">
      <c r="A77">
        <v>1958</v>
      </c>
      <c r="B77">
        <v>4</v>
      </c>
      <c r="C77">
        <v>21290</v>
      </c>
      <c r="D77">
        <v>1958.2877000000001</v>
      </c>
      <c r="E77">
        <v>317.45</v>
      </c>
      <c r="F77">
        <v>315.16000000000003</v>
      </c>
      <c r="G77">
        <v>317.3</v>
      </c>
      <c r="H77">
        <v>314.98</v>
      </c>
      <c r="I77">
        <v>317.45</v>
      </c>
      <c r="J77">
        <v>315.16000000000003</v>
      </c>
    </row>
    <row r="78" spans="1:10" x14ac:dyDescent="0.2">
      <c r="A78">
        <v>1958</v>
      </c>
      <c r="B78">
        <v>5</v>
      </c>
      <c r="C78">
        <v>21320</v>
      </c>
      <c r="D78">
        <v>1958.3698999999999</v>
      </c>
      <c r="E78">
        <v>317.51</v>
      </c>
      <c r="F78">
        <v>314.70999999999998</v>
      </c>
      <c r="G78">
        <v>317.86</v>
      </c>
      <c r="H78">
        <v>315.06</v>
      </c>
      <c r="I78">
        <v>317.51</v>
      </c>
      <c r="J78">
        <v>314.70999999999998</v>
      </c>
    </row>
    <row r="79" spans="1:10" x14ac:dyDescent="0.2">
      <c r="A79">
        <v>1958</v>
      </c>
      <c r="B79">
        <v>6</v>
      </c>
      <c r="C79">
        <v>21351</v>
      </c>
      <c r="D79">
        <v>1958.4548</v>
      </c>
      <c r="E79">
        <v>-99.99</v>
      </c>
      <c r="F79">
        <v>-99.99</v>
      </c>
      <c r="G79">
        <v>317.24</v>
      </c>
      <c r="H79">
        <v>315.14</v>
      </c>
      <c r="I79">
        <v>317.24</v>
      </c>
      <c r="J79">
        <v>315.14</v>
      </c>
    </row>
    <row r="80" spans="1:10" x14ac:dyDescent="0.2">
      <c r="A80">
        <v>1958</v>
      </c>
      <c r="B80">
        <v>7</v>
      </c>
      <c r="C80">
        <v>21381</v>
      </c>
      <c r="D80">
        <v>1958.537</v>
      </c>
      <c r="E80">
        <v>315.86</v>
      </c>
      <c r="F80">
        <v>315.19</v>
      </c>
      <c r="G80">
        <v>315.86</v>
      </c>
      <c r="H80">
        <v>315.22000000000003</v>
      </c>
      <c r="I80">
        <v>315.86</v>
      </c>
      <c r="J80">
        <v>315.19</v>
      </c>
    </row>
    <row r="81" spans="1:12" x14ac:dyDescent="0.2">
      <c r="A81">
        <v>1958</v>
      </c>
      <c r="B81">
        <v>8</v>
      </c>
      <c r="C81">
        <v>21412</v>
      </c>
      <c r="D81">
        <v>1958.6219000000001</v>
      </c>
      <c r="E81">
        <v>314.93</v>
      </c>
      <c r="F81">
        <v>316.19</v>
      </c>
      <c r="G81">
        <v>313.99</v>
      </c>
      <c r="H81">
        <v>315.29000000000002</v>
      </c>
      <c r="I81">
        <v>314.93</v>
      </c>
      <c r="J81">
        <v>316.19</v>
      </c>
    </row>
    <row r="82" spans="1:12" x14ac:dyDescent="0.2">
      <c r="A82">
        <v>1958</v>
      </c>
      <c r="B82">
        <v>9</v>
      </c>
      <c r="C82">
        <v>21443</v>
      </c>
      <c r="D82">
        <v>1958.7067999999999</v>
      </c>
      <c r="E82">
        <v>313.20999999999998</v>
      </c>
      <c r="F82">
        <v>316.08999999999997</v>
      </c>
      <c r="G82">
        <v>312.45</v>
      </c>
      <c r="H82">
        <v>315.35000000000002</v>
      </c>
      <c r="I82">
        <v>313.20999999999998</v>
      </c>
      <c r="J82">
        <v>316.08999999999997</v>
      </c>
    </row>
    <row r="83" spans="1:12" x14ac:dyDescent="0.2">
      <c r="A83">
        <v>1958</v>
      </c>
      <c r="B83">
        <v>10</v>
      </c>
      <c r="C83">
        <v>21473</v>
      </c>
      <c r="D83">
        <v>1958.789</v>
      </c>
      <c r="E83">
        <v>-99.99</v>
      </c>
      <c r="F83">
        <v>-99.99</v>
      </c>
      <c r="G83">
        <v>312.43</v>
      </c>
      <c r="H83">
        <v>315.41000000000003</v>
      </c>
      <c r="I83">
        <v>312.43</v>
      </c>
      <c r="J83">
        <v>315.41000000000003</v>
      </c>
    </row>
    <row r="84" spans="1:12" x14ac:dyDescent="0.2">
      <c r="A84">
        <v>1958</v>
      </c>
      <c r="B84">
        <v>11</v>
      </c>
      <c r="C84">
        <v>21504</v>
      </c>
      <c r="D84">
        <v>1958.874</v>
      </c>
      <c r="E84">
        <v>313.33</v>
      </c>
      <c r="F84">
        <v>315.2</v>
      </c>
      <c r="G84">
        <v>313.61</v>
      </c>
      <c r="H84">
        <v>315.45999999999998</v>
      </c>
      <c r="I84">
        <v>313.33</v>
      </c>
      <c r="J84">
        <v>315.2</v>
      </c>
    </row>
    <row r="85" spans="1:12" x14ac:dyDescent="0.2">
      <c r="A85">
        <v>1958</v>
      </c>
      <c r="B85">
        <v>12</v>
      </c>
      <c r="C85">
        <v>21534</v>
      </c>
      <c r="D85">
        <v>1958.9562000000001</v>
      </c>
      <c r="E85">
        <v>314.67</v>
      </c>
      <c r="F85">
        <v>315.43</v>
      </c>
      <c r="G85">
        <v>314.77</v>
      </c>
      <c r="H85">
        <v>315.51</v>
      </c>
      <c r="I85">
        <v>314.67</v>
      </c>
      <c r="J85">
        <v>315.43</v>
      </c>
    </row>
    <row r="86" spans="1:12" x14ac:dyDescent="0.2">
      <c r="A86">
        <v>1959</v>
      </c>
      <c r="B86">
        <v>1</v>
      </c>
      <c r="C86">
        <v>21565</v>
      </c>
      <c r="D86">
        <v>1959.0410999999999</v>
      </c>
      <c r="E86">
        <v>315.58</v>
      </c>
      <c r="F86">
        <v>315.54000000000002</v>
      </c>
      <c r="G86">
        <v>315.62</v>
      </c>
      <c r="H86">
        <v>315.57</v>
      </c>
      <c r="I86">
        <v>315.58</v>
      </c>
      <c r="J86">
        <v>315.54000000000002</v>
      </c>
      <c r="L86">
        <f>AVERAGE(H85:H86)</f>
        <v>315.53999999999996</v>
      </c>
    </row>
    <row r="87" spans="1:12" x14ac:dyDescent="0.2">
      <c r="A87">
        <v>1959</v>
      </c>
      <c r="B87">
        <v>2</v>
      </c>
      <c r="C87">
        <v>21596</v>
      </c>
      <c r="D87">
        <v>1959.126</v>
      </c>
      <c r="E87">
        <v>316.49</v>
      </c>
      <c r="F87">
        <v>315.86</v>
      </c>
      <c r="G87">
        <v>316.27</v>
      </c>
      <c r="H87">
        <v>315.63</v>
      </c>
      <c r="I87">
        <v>316.49</v>
      </c>
      <c r="J87">
        <v>315.86</v>
      </c>
    </row>
    <row r="88" spans="1:12" x14ac:dyDescent="0.2">
      <c r="A88">
        <v>1959</v>
      </c>
      <c r="B88">
        <v>3</v>
      </c>
      <c r="C88">
        <v>21624</v>
      </c>
      <c r="D88">
        <v>1959.2027</v>
      </c>
      <c r="E88">
        <v>316.64999999999998</v>
      </c>
      <c r="F88">
        <v>315.38</v>
      </c>
      <c r="G88">
        <v>316.98</v>
      </c>
      <c r="H88">
        <v>315.69</v>
      </c>
      <c r="I88">
        <v>316.64999999999998</v>
      </c>
      <c r="J88">
        <v>315.38</v>
      </c>
    </row>
    <row r="89" spans="1:12" x14ac:dyDescent="0.2">
      <c r="A89">
        <v>1959</v>
      </c>
      <c r="B89">
        <v>4</v>
      </c>
      <c r="C89">
        <v>21655</v>
      </c>
      <c r="D89">
        <v>1959.2877000000001</v>
      </c>
      <c r="E89">
        <v>317.72000000000003</v>
      </c>
      <c r="F89">
        <v>315.41000000000003</v>
      </c>
      <c r="G89">
        <v>318.08999999999997</v>
      </c>
      <c r="H89">
        <v>315.77</v>
      </c>
      <c r="I89">
        <v>317.72000000000003</v>
      </c>
      <c r="J89">
        <v>315.41000000000003</v>
      </c>
    </row>
    <row r="90" spans="1:12" x14ac:dyDescent="0.2">
      <c r="A90">
        <v>1959</v>
      </c>
      <c r="B90">
        <v>5</v>
      </c>
      <c r="C90">
        <v>21685</v>
      </c>
      <c r="D90">
        <v>1959.3698999999999</v>
      </c>
      <c r="E90">
        <v>318.29000000000002</v>
      </c>
      <c r="F90">
        <v>315.48</v>
      </c>
      <c r="G90">
        <v>318.66000000000003</v>
      </c>
      <c r="H90">
        <v>315.85000000000002</v>
      </c>
      <c r="I90">
        <v>318.29000000000002</v>
      </c>
      <c r="J90">
        <v>315.48</v>
      </c>
    </row>
    <row r="91" spans="1:12" x14ac:dyDescent="0.2">
      <c r="A91">
        <v>1959</v>
      </c>
      <c r="B91">
        <v>6</v>
      </c>
      <c r="C91">
        <v>21716</v>
      </c>
      <c r="D91">
        <v>1959.4548</v>
      </c>
      <c r="E91">
        <v>318.14999999999998</v>
      </c>
      <c r="F91">
        <v>316.02999999999997</v>
      </c>
      <c r="G91">
        <v>318.04000000000002</v>
      </c>
      <c r="H91">
        <v>315.94</v>
      </c>
      <c r="I91">
        <v>318.14999999999998</v>
      </c>
      <c r="J91">
        <v>316.02999999999997</v>
      </c>
    </row>
    <row r="92" spans="1:12" x14ac:dyDescent="0.2">
      <c r="A92">
        <v>1959</v>
      </c>
      <c r="B92">
        <v>7</v>
      </c>
      <c r="C92">
        <v>21746</v>
      </c>
      <c r="D92">
        <v>1959.537</v>
      </c>
      <c r="E92">
        <v>316.54000000000002</v>
      </c>
      <c r="F92">
        <v>315.87</v>
      </c>
      <c r="G92">
        <v>316.67</v>
      </c>
      <c r="H92">
        <v>316.02999999999997</v>
      </c>
      <c r="I92">
        <v>316.54000000000002</v>
      </c>
      <c r="J92">
        <v>315.87</v>
      </c>
    </row>
    <row r="93" spans="1:12" x14ac:dyDescent="0.2">
      <c r="A93">
        <v>1959</v>
      </c>
      <c r="B93">
        <v>8</v>
      </c>
      <c r="C93">
        <v>21777</v>
      </c>
      <c r="D93">
        <v>1959.6219000000001</v>
      </c>
      <c r="E93">
        <v>314.8</v>
      </c>
      <c r="F93">
        <v>316.07</v>
      </c>
      <c r="G93">
        <v>314.82</v>
      </c>
      <c r="H93">
        <v>316.12</v>
      </c>
      <c r="I93">
        <v>314.8</v>
      </c>
      <c r="J93">
        <v>316.07</v>
      </c>
    </row>
    <row r="94" spans="1:12" x14ac:dyDescent="0.2">
      <c r="A94">
        <v>1959</v>
      </c>
      <c r="B94">
        <v>9</v>
      </c>
      <c r="C94">
        <v>21808</v>
      </c>
      <c r="D94">
        <v>1959.7067999999999</v>
      </c>
      <c r="E94">
        <v>313.83999999999997</v>
      </c>
      <c r="F94">
        <v>316.73</v>
      </c>
      <c r="G94">
        <v>313.31</v>
      </c>
      <c r="H94">
        <v>316.22000000000003</v>
      </c>
      <c r="I94">
        <v>313.83999999999997</v>
      </c>
      <c r="J94">
        <v>316.73</v>
      </c>
    </row>
    <row r="95" spans="1:12" x14ac:dyDescent="0.2">
      <c r="A95">
        <v>1959</v>
      </c>
      <c r="B95">
        <v>10</v>
      </c>
      <c r="C95">
        <v>21838</v>
      </c>
      <c r="D95">
        <v>1959.789</v>
      </c>
      <c r="E95">
        <v>313.33</v>
      </c>
      <c r="F95">
        <v>316.33</v>
      </c>
      <c r="G95">
        <v>313.32</v>
      </c>
      <c r="H95">
        <v>316.31</v>
      </c>
      <c r="I95">
        <v>313.33</v>
      </c>
      <c r="J95">
        <v>316.33</v>
      </c>
    </row>
    <row r="96" spans="1:12" x14ac:dyDescent="0.2">
      <c r="A96">
        <v>1959</v>
      </c>
      <c r="B96">
        <v>11</v>
      </c>
      <c r="C96">
        <v>21869</v>
      </c>
      <c r="D96">
        <v>1959.874</v>
      </c>
      <c r="E96">
        <v>314.81</v>
      </c>
      <c r="F96">
        <v>316.68</v>
      </c>
      <c r="G96">
        <v>314.54000000000002</v>
      </c>
      <c r="H96">
        <v>316.39</v>
      </c>
      <c r="I96">
        <v>314.81</v>
      </c>
      <c r="J96">
        <v>316.68</v>
      </c>
    </row>
    <row r="97" spans="1:10" x14ac:dyDescent="0.2">
      <c r="A97">
        <v>1959</v>
      </c>
      <c r="B97">
        <v>12</v>
      </c>
      <c r="C97">
        <v>21899</v>
      </c>
      <c r="D97">
        <v>1959.9562000000001</v>
      </c>
      <c r="E97">
        <v>315.58</v>
      </c>
      <c r="F97">
        <v>316.35000000000002</v>
      </c>
      <c r="G97">
        <v>315.73</v>
      </c>
      <c r="H97">
        <v>316.47000000000003</v>
      </c>
      <c r="I97">
        <v>315.58</v>
      </c>
      <c r="J97">
        <v>316.35000000000002</v>
      </c>
    </row>
    <row r="98" spans="1:10" x14ac:dyDescent="0.2">
      <c r="A98">
        <v>1960</v>
      </c>
      <c r="B98">
        <v>1</v>
      </c>
      <c r="C98">
        <v>21930</v>
      </c>
      <c r="D98">
        <v>1960.0409999999999</v>
      </c>
      <c r="E98">
        <v>316.43</v>
      </c>
      <c r="F98">
        <v>316.39</v>
      </c>
      <c r="G98">
        <v>316.61</v>
      </c>
      <c r="H98">
        <v>316.56</v>
      </c>
      <c r="I98">
        <v>316.43</v>
      </c>
      <c r="J98">
        <v>316.39</v>
      </c>
    </row>
    <row r="99" spans="1:10" x14ac:dyDescent="0.2">
      <c r="A99">
        <v>1960</v>
      </c>
      <c r="B99">
        <v>2</v>
      </c>
      <c r="C99">
        <v>21961</v>
      </c>
      <c r="D99">
        <v>1960.1257000000001</v>
      </c>
      <c r="E99">
        <v>316.98</v>
      </c>
      <c r="F99">
        <v>316.35000000000002</v>
      </c>
      <c r="G99">
        <v>317.27</v>
      </c>
      <c r="H99">
        <v>316.64</v>
      </c>
      <c r="I99">
        <v>316.98</v>
      </c>
      <c r="J99">
        <v>316.35000000000002</v>
      </c>
    </row>
    <row r="100" spans="1:10" x14ac:dyDescent="0.2">
      <c r="A100">
        <v>1960</v>
      </c>
      <c r="B100">
        <v>3</v>
      </c>
      <c r="C100">
        <v>21990</v>
      </c>
      <c r="D100">
        <v>1960.2049</v>
      </c>
      <c r="E100">
        <v>317.58</v>
      </c>
      <c r="F100">
        <v>316.27999999999997</v>
      </c>
      <c r="G100">
        <v>318.02999999999997</v>
      </c>
      <c r="H100">
        <v>316.70999999999998</v>
      </c>
      <c r="I100">
        <v>317.58</v>
      </c>
      <c r="J100">
        <v>316.27999999999997</v>
      </c>
    </row>
    <row r="101" spans="1:10" x14ac:dyDescent="0.2">
      <c r="A101">
        <v>1960</v>
      </c>
      <c r="B101">
        <v>4</v>
      </c>
      <c r="C101">
        <v>22021</v>
      </c>
      <c r="D101">
        <v>1960.2896000000001</v>
      </c>
      <c r="E101">
        <v>319.02999999999997</v>
      </c>
      <c r="F101">
        <v>316.7</v>
      </c>
      <c r="G101">
        <v>319.14999999999998</v>
      </c>
      <c r="H101">
        <v>316.79000000000002</v>
      </c>
      <c r="I101">
        <v>319.02999999999997</v>
      </c>
      <c r="J101">
        <v>316.7</v>
      </c>
    </row>
    <row r="102" spans="1:10" x14ac:dyDescent="0.2">
      <c r="A102">
        <v>1960</v>
      </c>
      <c r="B102">
        <v>5</v>
      </c>
      <c r="C102">
        <v>22051</v>
      </c>
      <c r="D102">
        <v>1960.3715999999999</v>
      </c>
      <c r="E102">
        <v>320.04000000000002</v>
      </c>
      <c r="F102">
        <v>317.20999999999998</v>
      </c>
      <c r="G102">
        <v>319.68</v>
      </c>
      <c r="H102">
        <v>316.86</v>
      </c>
      <c r="I102">
        <v>320.04000000000002</v>
      </c>
      <c r="J102">
        <v>317.20999999999998</v>
      </c>
    </row>
    <row r="103" spans="1:10" x14ac:dyDescent="0.2">
      <c r="A103">
        <v>1960</v>
      </c>
      <c r="B103">
        <v>6</v>
      </c>
      <c r="C103">
        <v>22082</v>
      </c>
      <c r="D103">
        <v>1960.4563000000001</v>
      </c>
      <c r="E103">
        <v>319.58</v>
      </c>
      <c r="F103">
        <v>317.47000000000003</v>
      </c>
      <c r="G103">
        <v>319.02</v>
      </c>
      <c r="H103">
        <v>316.93</v>
      </c>
      <c r="I103">
        <v>319.58</v>
      </c>
      <c r="J103">
        <v>317.47000000000003</v>
      </c>
    </row>
    <row r="104" spans="1:10" x14ac:dyDescent="0.2">
      <c r="A104">
        <v>1960</v>
      </c>
      <c r="B104">
        <v>7</v>
      </c>
      <c r="C104">
        <v>22112</v>
      </c>
      <c r="D104">
        <v>1960.5382999999999</v>
      </c>
      <c r="E104">
        <v>318.18</v>
      </c>
      <c r="F104">
        <v>317.52999999999997</v>
      </c>
      <c r="G104">
        <v>317.58999999999997</v>
      </c>
      <c r="H104">
        <v>316.98</v>
      </c>
      <c r="I104">
        <v>318.18</v>
      </c>
      <c r="J104">
        <v>317.52999999999997</v>
      </c>
    </row>
    <row r="105" spans="1:10" x14ac:dyDescent="0.2">
      <c r="A105">
        <v>1960</v>
      </c>
      <c r="B105">
        <v>8</v>
      </c>
      <c r="C105">
        <v>22143</v>
      </c>
      <c r="D105">
        <v>1960.623</v>
      </c>
      <c r="E105">
        <v>315.89999999999998</v>
      </c>
      <c r="F105">
        <v>317.2</v>
      </c>
      <c r="G105">
        <v>315.68</v>
      </c>
      <c r="H105">
        <v>317.01</v>
      </c>
      <c r="I105">
        <v>315.89999999999998</v>
      </c>
      <c r="J105">
        <v>317.2</v>
      </c>
    </row>
    <row r="106" spans="1:10" x14ac:dyDescent="0.2">
      <c r="A106">
        <v>1960</v>
      </c>
      <c r="B106">
        <v>9</v>
      </c>
      <c r="C106">
        <v>22174</v>
      </c>
      <c r="D106">
        <v>1960.7076999999999</v>
      </c>
      <c r="E106">
        <v>314.17</v>
      </c>
      <c r="F106">
        <v>317.08</v>
      </c>
      <c r="G106">
        <v>314.12</v>
      </c>
      <c r="H106">
        <v>317.05</v>
      </c>
      <c r="I106">
        <v>314.17</v>
      </c>
      <c r="J106">
        <v>317.08</v>
      </c>
    </row>
    <row r="107" spans="1:10" x14ac:dyDescent="0.2">
      <c r="A107">
        <v>1960</v>
      </c>
      <c r="B107">
        <v>10</v>
      </c>
      <c r="C107">
        <v>22204</v>
      </c>
      <c r="D107">
        <v>1960.7896000000001</v>
      </c>
      <c r="E107">
        <v>313.83</v>
      </c>
      <c r="F107">
        <v>316.83</v>
      </c>
      <c r="G107">
        <v>314.08999999999997</v>
      </c>
      <c r="H107">
        <v>317.07</v>
      </c>
      <c r="I107">
        <v>313.83</v>
      </c>
      <c r="J107">
        <v>316.83</v>
      </c>
    </row>
    <row r="108" spans="1:10" x14ac:dyDescent="0.2">
      <c r="A108">
        <v>1960</v>
      </c>
      <c r="B108">
        <v>11</v>
      </c>
      <c r="C108">
        <v>22235</v>
      </c>
      <c r="D108">
        <v>1960.8742999999999</v>
      </c>
      <c r="E108">
        <v>315</v>
      </c>
      <c r="F108">
        <v>316.88</v>
      </c>
      <c r="G108">
        <v>315.25</v>
      </c>
      <c r="H108">
        <v>317.11</v>
      </c>
      <c r="I108">
        <v>315</v>
      </c>
      <c r="J108">
        <v>316.88</v>
      </c>
    </row>
    <row r="109" spans="1:10" x14ac:dyDescent="0.2">
      <c r="A109">
        <v>1960</v>
      </c>
      <c r="B109">
        <v>12</v>
      </c>
      <c r="C109">
        <v>22265</v>
      </c>
      <c r="D109">
        <v>1960.9563000000001</v>
      </c>
      <c r="E109">
        <v>316.19</v>
      </c>
      <c r="F109">
        <v>316.95999999999998</v>
      </c>
      <c r="G109">
        <v>316.39999999999998</v>
      </c>
      <c r="H109">
        <v>317.14999999999998</v>
      </c>
      <c r="I109">
        <v>316.19</v>
      </c>
      <c r="J109">
        <v>316.95999999999998</v>
      </c>
    </row>
    <row r="110" spans="1:10" x14ac:dyDescent="0.2">
      <c r="A110">
        <v>1961</v>
      </c>
      <c r="B110">
        <v>1</v>
      </c>
      <c r="C110">
        <v>22296</v>
      </c>
      <c r="D110">
        <v>1961.0410999999999</v>
      </c>
      <c r="E110">
        <v>316.89999999999998</v>
      </c>
      <c r="F110">
        <v>316.85000000000002</v>
      </c>
      <c r="G110">
        <v>317.25</v>
      </c>
      <c r="H110">
        <v>317.2</v>
      </c>
      <c r="I110">
        <v>316.89999999999998</v>
      </c>
      <c r="J110">
        <v>316.85000000000002</v>
      </c>
    </row>
    <row r="111" spans="1:10" x14ac:dyDescent="0.2">
      <c r="A111">
        <v>1961</v>
      </c>
      <c r="B111">
        <v>2</v>
      </c>
      <c r="C111">
        <v>22327</v>
      </c>
      <c r="D111">
        <v>1961.126</v>
      </c>
      <c r="E111">
        <v>317.7</v>
      </c>
      <c r="F111">
        <v>317.07</v>
      </c>
      <c r="G111">
        <v>317.89999999999998</v>
      </c>
      <c r="H111">
        <v>317.26</v>
      </c>
      <c r="I111">
        <v>317.7</v>
      </c>
      <c r="J111">
        <v>317.07</v>
      </c>
    </row>
    <row r="112" spans="1:10" x14ac:dyDescent="0.2">
      <c r="A112">
        <v>1961</v>
      </c>
      <c r="B112">
        <v>3</v>
      </c>
      <c r="C112">
        <v>22355</v>
      </c>
      <c r="D112">
        <v>1961.2027</v>
      </c>
      <c r="E112">
        <v>318.54000000000002</v>
      </c>
      <c r="F112">
        <v>317.26</v>
      </c>
      <c r="G112">
        <v>318.63</v>
      </c>
      <c r="H112">
        <v>317.33</v>
      </c>
      <c r="I112">
        <v>318.54000000000002</v>
      </c>
      <c r="J112">
        <v>317.26</v>
      </c>
    </row>
    <row r="113" spans="1:10" x14ac:dyDescent="0.2">
      <c r="A113">
        <v>1961</v>
      </c>
      <c r="B113">
        <v>4</v>
      </c>
      <c r="C113">
        <v>22386</v>
      </c>
      <c r="D113">
        <v>1961.2877000000001</v>
      </c>
      <c r="E113">
        <v>319.48</v>
      </c>
      <c r="F113">
        <v>317.14999999999998</v>
      </c>
      <c r="G113">
        <v>319.75</v>
      </c>
      <c r="H113">
        <v>317.41000000000003</v>
      </c>
      <c r="I113">
        <v>319.48</v>
      </c>
      <c r="J113">
        <v>317.14999999999998</v>
      </c>
    </row>
    <row r="114" spans="1:10" x14ac:dyDescent="0.2">
      <c r="A114">
        <v>1961</v>
      </c>
      <c r="B114">
        <v>5</v>
      </c>
      <c r="C114">
        <v>22416</v>
      </c>
      <c r="D114">
        <v>1961.3698999999999</v>
      </c>
      <c r="E114">
        <v>320.58</v>
      </c>
      <c r="F114">
        <v>317.75</v>
      </c>
      <c r="G114">
        <v>320.33</v>
      </c>
      <c r="H114">
        <v>317.5</v>
      </c>
      <c r="I114">
        <v>320.58</v>
      </c>
      <c r="J114">
        <v>317.75</v>
      </c>
    </row>
    <row r="115" spans="1:10" x14ac:dyDescent="0.2">
      <c r="A115">
        <v>1961</v>
      </c>
      <c r="B115">
        <v>6</v>
      </c>
      <c r="C115">
        <v>22447</v>
      </c>
      <c r="D115">
        <v>1961.4548</v>
      </c>
      <c r="E115">
        <v>319.77</v>
      </c>
      <c r="F115">
        <v>317.63</v>
      </c>
      <c r="G115">
        <v>319.70999999999998</v>
      </c>
      <c r="H115">
        <v>317.58999999999997</v>
      </c>
      <c r="I115">
        <v>319.77</v>
      </c>
      <c r="J115">
        <v>317.63</v>
      </c>
    </row>
    <row r="116" spans="1:10" x14ac:dyDescent="0.2">
      <c r="A116">
        <v>1961</v>
      </c>
      <c r="B116">
        <v>7</v>
      </c>
      <c r="C116">
        <v>22477</v>
      </c>
      <c r="D116">
        <v>1961.537</v>
      </c>
      <c r="E116">
        <v>318.56</v>
      </c>
      <c r="F116">
        <v>317.89</v>
      </c>
      <c r="G116">
        <v>318.32</v>
      </c>
      <c r="H116">
        <v>317.68</v>
      </c>
      <c r="I116">
        <v>318.56</v>
      </c>
      <c r="J116">
        <v>317.89</v>
      </c>
    </row>
    <row r="117" spans="1:10" x14ac:dyDescent="0.2">
      <c r="A117">
        <v>1961</v>
      </c>
      <c r="B117">
        <v>8</v>
      </c>
      <c r="C117">
        <v>22508</v>
      </c>
      <c r="D117">
        <v>1961.6219000000001</v>
      </c>
      <c r="E117">
        <v>316.79000000000002</v>
      </c>
      <c r="F117">
        <v>318.07</v>
      </c>
      <c r="G117">
        <v>316.45</v>
      </c>
      <c r="H117">
        <v>317.76</v>
      </c>
      <c r="I117">
        <v>316.79000000000002</v>
      </c>
      <c r="J117">
        <v>318.07</v>
      </c>
    </row>
    <row r="118" spans="1:10" x14ac:dyDescent="0.2">
      <c r="A118">
        <v>1961</v>
      </c>
      <c r="B118">
        <v>9</v>
      </c>
      <c r="C118">
        <v>22539</v>
      </c>
      <c r="D118">
        <v>1961.7067999999999</v>
      </c>
      <c r="E118">
        <v>314.99</v>
      </c>
      <c r="F118">
        <v>317.89999999999998</v>
      </c>
      <c r="G118">
        <v>314.92</v>
      </c>
      <c r="H118">
        <v>317.85000000000002</v>
      </c>
      <c r="I118">
        <v>314.99</v>
      </c>
      <c r="J118">
        <v>317.89999999999998</v>
      </c>
    </row>
    <row r="119" spans="1:10" x14ac:dyDescent="0.2">
      <c r="A119">
        <v>1961</v>
      </c>
      <c r="B119">
        <v>10</v>
      </c>
      <c r="C119">
        <v>22569</v>
      </c>
      <c r="D119">
        <v>1961.789</v>
      </c>
      <c r="E119">
        <v>315.31</v>
      </c>
      <c r="F119">
        <v>318.32</v>
      </c>
      <c r="G119">
        <v>314.92</v>
      </c>
      <c r="H119">
        <v>317.92</v>
      </c>
      <c r="I119">
        <v>315.31</v>
      </c>
      <c r="J119">
        <v>318.32</v>
      </c>
    </row>
    <row r="120" spans="1:10" x14ac:dyDescent="0.2">
      <c r="A120">
        <v>1961</v>
      </c>
      <c r="B120">
        <v>11</v>
      </c>
      <c r="C120">
        <v>22600</v>
      </c>
      <c r="D120">
        <v>1961.874</v>
      </c>
      <c r="E120">
        <v>316.10000000000002</v>
      </c>
      <c r="F120">
        <v>317.99</v>
      </c>
      <c r="G120">
        <v>316.13</v>
      </c>
      <c r="H120">
        <v>317.99</v>
      </c>
      <c r="I120">
        <v>316.10000000000002</v>
      </c>
      <c r="J120">
        <v>317.99</v>
      </c>
    </row>
    <row r="121" spans="1:10" x14ac:dyDescent="0.2">
      <c r="A121">
        <v>1961</v>
      </c>
      <c r="B121">
        <v>12</v>
      </c>
      <c r="C121">
        <v>22630</v>
      </c>
      <c r="D121">
        <v>1961.9562000000001</v>
      </c>
      <c r="E121">
        <v>317.01</v>
      </c>
      <c r="F121">
        <v>317.77999999999997</v>
      </c>
      <c r="G121">
        <v>317.3</v>
      </c>
      <c r="H121">
        <v>318.06</v>
      </c>
      <c r="I121">
        <v>317.01</v>
      </c>
      <c r="J121">
        <v>317.77999999999997</v>
      </c>
    </row>
    <row r="122" spans="1:10" x14ac:dyDescent="0.2">
      <c r="A122">
        <v>1962</v>
      </c>
      <c r="B122">
        <v>1</v>
      </c>
      <c r="C122">
        <v>22661</v>
      </c>
      <c r="D122">
        <v>1962.0410999999999</v>
      </c>
      <c r="E122">
        <v>317.94</v>
      </c>
      <c r="F122">
        <v>317.89999999999998</v>
      </c>
      <c r="G122">
        <v>318.18</v>
      </c>
      <c r="H122">
        <v>318.13</v>
      </c>
      <c r="I122">
        <v>317.94</v>
      </c>
      <c r="J122">
        <v>317.89999999999998</v>
      </c>
    </row>
    <row r="123" spans="1:10" x14ac:dyDescent="0.2">
      <c r="A123">
        <v>1962</v>
      </c>
      <c r="B123">
        <v>2</v>
      </c>
      <c r="C123">
        <v>22692</v>
      </c>
      <c r="D123">
        <v>1962.126</v>
      </c>
      <c r="E123">
        <v>318.55</v>
      </c>
      <c r="F123">
        <v>317.92</v>
      </c>
      <c r="G123">
        <v>318.83999999999997</v>
      </c>
      <c r="H123">
        <v>318.19</v>
      </c>
      <c r="I123">
        <v>318.55</v>
      </c>
      <c r="J123">
        <v>317.92</v>
      </c>
    </row>
    <row r="124" spans="1:10" x14ac:dyDescent="0.2">
      <c r="A124">
        <v>1962</v>
      </c>
      <c r="B124">
        <v>3</v>
      </c>
      <c r="C124">
        <v>22720</v>
      </c>
      <c r="D124">
        <v>1962.2027</v>
      </c>
      <c r="E124">
        <v>319.68</v>
      </c>
      <c r="F124">
        <v>318.39</v>
      </c>
      <c r="G124">
        <v>319.56</v>
      </c>
      <c r="H124">
        <v>318.26</v>
      </c>
      <c r="I124">
        <v>319.68</v>
      </c>
      <c r="J124">
        <v>318.39</v>
      </c>
    </row>
    <row r="125" spans="1:10" x14ac:dyDescent="0.2">
      <c r="A125">
        <v>1962</v>
      </c>
      <c r="B125">
        <v>4</v>
      </c>
      <c r="C125">
        <v>22751</v>
      </c>
      <c r="D125">
        <v>1962.2877000000001</v>
      </c>
      <c r="E125">
        <v>320.57</v>
      </c>
      <c r="F125">
        <v>318.24</v>
      </c>
      <c r="G125">
        <v>320.67</v>
      </c>
      <c r="H125">
        <v>318.32</v>
      </c>
      <c r="I125">
        <v>320.57</v>
      </c>
      <c r="J125">
        <v>318.24</v>
      </c>
    </row>
    <row r="126" spans="1:10" x14ac:dyDescent="0.2">
      <c r="A126">
        <v>1962</v>
      </c>
      <c r="B126">
        <v>5</v>
      </c>
      <c r="C126">
        <v>22781</v>
      </c>
      <c r="D126">
        <v>1962.3698999999999</v>
      </c>
      <c r="E126">
        <v>321.02</v>
      </c>
      <c r="F126">
        <v>318.18</v>
      </c>
      <c r="G126">
        <v>321.23</v>
      </c>
      <c r="H126">
        <v>318.39</v>
      </c>
      <c r="I126">
        <v>321.02</v>
      </c>
      <c r="J126">
        <v>318.18</v>
      </c>
    </row>
    <row r="127" spans="1:10" x14ac:dyDescent="0.2">
      <c r="A127">
        <v>1962</v>
      </c>
      <c r="B127">
        <v>6</v>
      </c>
      <c r="C127">
        <v>22812</v>
      </c>
      <c r="D127">
        <v>1962.4548</v>
      </c>
      <c r="E127">
        <v>320.62</v>
      </c>
      <c r="F127">
        <v>318.47000000000003</v>
      </c>
      <c r="G127">
        <v>320.58</v>
      </c>
      <c r="H127">
        <v>318.45</v>
      </c>
      <c r="I127">
        <v>320.62</v>
      </c>
      <c r="J127">
        <v>318.47000000000003</v>
      </c>
    </row>
    <row r="128" spans="1:10" x14ac:dyDescent="0.2">
      <c r="A128">
        <v>1962</v>
      </c>
      <c r="B128">
        <v>7</v>
      </c>
      <c r="C128">
        <v>22842</v>
      </c>
      <c r="D128">
        <v>1962.537</v>
      </c>
      <c r="E128">
        <v>319.61</v>
      </c>
      <c r="F128">
        <v>318.94</v>
      </c>
      <c r="G128">
        <v>319.14999999999998</v>
      </c>
      <c r="H128">
        <v>318.51</v>
      </c>
      <c r="I128">
        <v>319.61</v>
      </c>
      <c r="J128">
        <v>318.94</v>
      </c>
    </row>
    <row r="129" spans="1:10" x14ac:dyDescent="0.2">
      <c r="A129">
        <v>1962</v>
      </c>
      <c r="B129">
        <v>8</v>
      </c>
      <c r="C129">
        <v>22873</v>
      </c>
      <c r="D129">
        <v>1962.6219000000001</v>
      </c>
      <c r="E129">
        <v>317.39999999999998</v>
      </c>
      <c r="F129">
        <v>318.69</v>
      </c>
      <c r="G129">
        <v>317.24</v>
      </c>
      <c r="H129">
        <v>318.56</v>
      </c>
      <c r="I129">
        <v>317.39999999999998</v>
      </c>
      <c r="J129">
        <v>318.69</v>
      </c>
    </row>
    <row r="130" spans="1:10" x14ac:dyDescent="0.2">
      <c r="A130">
        <v>1962</v>
      </c>
      <c r="B130">
        <v>9</v>
      </c>
      <c r="C130">
        <v>22904</v>
      </c>
      <c r="D130">
        <v>1962.7067999999999</v>
      </c>
      <c r="E130">
        <v>316.25</v>
      </c>
      <c r="F130">
        <v>319.17</v>
      </c>
      <c r="G130">
        <v>315.67</v>
      </c>
      <c r="H130">
        <v>318.60000000000002</v>
      </c>
      <c r="I130">
        <v>316.25</v>
      </c>
      <c r="J130">
        <v>319.17</v>
      </c>
    </row>
    <row r="131" spans="1:10" x14ac:dyDescent="0.2">
      <c r="A131">
        <v>1962</v>
      </c>
      <c r="B131">
        <v>10</v>
      </c>
      <c r="C131">
        <v>22934</v>
      </c>
      <c r="D131">
        <v>1962.789</v>
      </c>
      <c r="E131">
        <v>315.42</v>
      </c>
      <c r="F131">
        <v>318.45</v>
      </c>
      <c r="G131">
        <v>315.63</v>
      </c>
      <c r="H131">
        <v>318.64</v>
      </c>
      <c r="I131">
        <v>315.42</v>
      </c>
      <c r="J131">
        <v>318.45</v>
      </c>
    </row>
    <row r="132" spans="1:10" x14ac:dyDescent="0.2">
      <c r="A132">
        <v>1962</v>
      </c>
      <c r="B132">
        <v>11</v>
      </c>
      <c r="C132">
        <v>22965</v>
      </c>
      <c r="D132">
        <v>1962.874</v>
      </c>
      <c r="E132">
        <v>316.69</v>
      </c>
      <c r="F132">
        <v>318.58</v>
      </c>
      <c r="G132">
        <v>316.81</v>
      </c>
      <c r="H132">
        <v>318.68</v>
      </c>
      <c r="I132">
        <v>316.69</v>
      </c>
      <c r="J132">
        <v>318.58</v>
      </c>
    </row>
    <row r="133" spans="1:10" x14ac:dyDescent="0.2">
      <c r="A133">
        <v>1962</v>
      </c>
      <c r="B133">
        <v>12</v>
      </c>
      <c r="C133">
        <v>22995</v>
      </c>
      <c r="D133">
        <v>1962.9562000000001</v>
      </c>
      <c r="E133">
        <v>317.7</v>
      </c>
      <c r="F133">
        <v>318.47000000000003</v>
      </c>
      <c r="G133">
        <v>317.95999999999998</v>
      </c>
      <c r="H133">
        <v>318.72000000000003</v>
      </c>
      <c r="I133">
        <v>317.7</v>
      </c>
      <c r="J133">
        <v>318.47000000000003</v>
      </c>
    </row>
    <row r="134" spans="1:10" x14ac:dyDescent="0.2">
      <c r="A134">
        <v>1963</v>
      </c>
      <c r="B134">
        <v>1</v>
      </c>
      <c r="C134">
        <v>23026</v>
      </c>
      <c r="D134">
        <v>1963.0410999999999</v>
      </c>
      <c r="E134">
        <v>318.74</v>
      </c>
      <c r="F134">
        <v>318.7</v>
      </c>
      <c r="G134">
        <v>318.82</v>
      </c>
      <c r="H134">
        <v>318.76</v>
      </c>
      <c r="I134">
        <v>318.74</v>
      </c>
      <c r="J134">
        <v>318.7</v>
      </c>
    </row>
    <row r="135" spans="1:10" x14ac:dyDescent="0.2">
      <c r="A135">
        <v>1963</v>
      </c>
      <c r="B135">
        <v>2</v>
      </c>
      <c r="C135">
        <v>23057</v>
      </c>
      <c r="D135">
        <v>1963.126</v>
      </c>
      <c r="E135">
        <v>319.07</v>
      </c>
      <c r="F135">
        <v>318.43</v>
      </c>
      <c r="G135">
        <v>319.45</v>
      </c>
      <c r="H135">
        <v>318.81</v>
      </c>
      <c r="I135">
        <v>319.07</v>
      </c>
      <c r="J135">
        <v>318.43</v>
      </c>
    </row>
    <row r="136" spans="1:10" x14ac:dyDescent="0.2">
      <c r="A136">
        <v>1963</v>
      </c>
      <c r="B136">
        <v>3</v>
      </c>
      <c r="C136">
        <v>23085</v>
      </c>
      <c r="D136">
        <v>1963.2027</v>
      </c>
      <c r="E136">
        <v>319.86</v>
      </c>
      <c r="F136">
        <v>318.57</v>
      </c>
      <c r="G136">
        <v>320.16000000000003</v>
      </c>
      <c r="H136">
        <v>318.86</v>
      </c>
      <c r="I136">
        <v>319.86</v>
      </c>
      <c r="J136">
        <v>318.57</v>
      </c>
    </row>
    <row r="137" spans="1:10" x14ac:dyDescent="0.2">
      <c r="A137">
        <v>1963</v>
      </c>
      <c r="B137">
        <v>4</v>
      </c>
      <c r="C137">
        <v>23116</v>
      </c>
      <c r="D137">
        <v>1963.2877000000001</v>
      </c>
      <c r="E137">
        <v>321.38</v>
      </c>
      <c r="F137">
        <v>319.04000000000002</v>
      </c>
      <c r="G137">
        <v>321.26</v>
      </c>
      <c r="H137">
        <v>318.91000000000003</v>
      </c>
      <c r="I137">
        <v>321.38</v>
      </c>
      <c r="J137">
        <v>319.04000000000002</v>
      </c>
    </row>
    <row r="138" spans="1:10" x14ac:dyDescent="0.2">
      <c r="A138">
        <v>1963</v>
      </c>
      <c r="B138">
        <v>5</v>
      </c>
      <c r="C138">
        <v>23146</v>
      </c>
      <c r="D138">
        <v>1963.3698999999999</v>
      </c>
      <c r="E138">
        <v>322.25</v>
      </c>
      <c r="F138">
        <v>319.39999999999998</v>
      </c>
      <c r="G138">
        <v>321.81</v>
      </c>
      <c r="H138">
        <v>318.95999999999998</v>
      </c>
      <c r="I138">
        <v>322.25</v>
      </c>
      <c r="J138">
        <v>319.39999999999998</v>
      </c>
    </row>
    <row r="139" spans="1:10" x14ac:dyDescent="0.2">
      <c r="A139">
        <v>1963</v>
      </c>
      <c r="B139">
        <v>6</v>
      </c>
      <c r="C139">
        <v>23177</v>
      </c>
      <c r="D139">
        <v>1963.4548</v>
      </c>
      <c r="E139">
        <v>321.48</v>
      </c>
      <c r="F139">
        <v>319.33</v>
      </c>
      <c r="G139">
        <v>321.14999999999998</v>
      </c>
      <c r="H139">
        <v>319.01</v>
      </c>
      <c r="I139">
        <v>321.48</v>
      </c>
      <c r="J139">
        <v>319.33</v>
      </c>
    </row>
    <row r="140" spans="1:10" x14ac:dyDescent="0.2">
      <c r="A140">
        <v>1963</v>
      </c>
      <c r="B140">
        <v>7</v>
      </c>
      <c r="C140">
        <v>23207</v>
      </c>
      <c r="D140">
        <v>1963.537</v>
      </c>
      <c r="E140">
        <v>319.74</v>
      </c>
      <c r="F140">
        <v>319.06</v>
      </c>
      <c r="G140">
        <v>319.70999999999998</v>
      </c>
      <c r="H140">
        <v>319.06</v>
      </c>
      <c r="I140">
        <v>319.74</v>
      </c>
      <c r="J140">
        <v>319.06</v>
      </c>
    </row>
    <row r="141" spans="1:10" x14ac:dyDescent="0.2">
      <c r="A141">
        <v>1963</v>
      </c>
      <c r="B141">
        <v>8</v>
      </c>
      <c r="C141">
        <v>23238</v>
      </c>
      <c r="D141">
        <v>1963.6219000000001</v>
      </c>
      <c r="E141">
        <v>317.77</v>
      </c>
      <c r="F141">
        <v>319.05</v>
      </c>
      <c r="G141">
        <v>317.77999999999997</v>
      </c>
      <c r="H141">
        <v>319.10000000000002</v>
      </c>
      <c r="I141">
        <v>317.77</v>
      </c>
      <c r="J141">
        <v>319.05</v>
      </c>
    </row>
    <row r="142" spans="1:10" x14ac:dyDescent="0.2">
      <c r="A142">
        <v>1963</v>
      </c>
      <c r="B142">
        <v>9</v>
      </c>
      <c r="C142">
        <v>23269</v>
      </c>
      <c r="D142">
        <v>1963.7067999999999</v>
      </c>
      <c r="E142">
        <v>316.20999999999998</v>
      </c>
      <c r="F142">
        <v>319.14</v>
      </c>
      <c r="G142">
        <v>316.2</v>
      </c>
      <c r="H142">
        <v>319.14</v>
      </c>
      <c r="I142">
        <v>316.20999999999998</v>
      </c>
      <c r="J142">
        <v>319.14</v>
      </c>
    </row>
    <row r="143" spans="1:10" x14ac:dyDescent="0.2">
      <c r="A143">
        <v>1963</v>
      </c>
      <c r="B143">
        <v>10</v>
      </c>
      <c r="C143">
        <v>23299</v>
      </c>
      <c r="D143">
        <v>1963.789</v>
      </c>
      <c r="E143">
        <v>315.99</v>
      </c>
      <c r="F143">
        <v>319.02</v>
      </c>
      <c r="G143">
        <v>316.16000000000003</v>
      </c>
      <c r="H143">
        <v>319.18</v>
      </c>
      <c r="I143">
        <v>315.99</v>
      </c>
      <c r="J143">
        <v>319.02</v>
      </c>
    </row>
    <row r="144" spans="1:10" x14ac:dyDescent="0.2">
      <c r="A144">
        <v>1963</v>
      </c>
      <c r="B144">
        <v>11</v>
      </c>
      <c r="C144">
        <v>23330</v>
      </c>
      <c r="D144">
        <v>1963.874</v>
      </c>
      <c r="E144">
        <v>317.07</v>
      </c>
      <c r="F144">
        <v>318.97000000000003</v>
      </c>
      <c r="G144">
        <v>317.35000000000002</v>
      </c>
      <c r="H144">
        <v>319.23</v>
      </c>
      <c r="I144">
        <v>317.07</v>
      </c>
      <c r="J144">
        <v>318.97000000000003</v>
      </c>
    </row>
    <row r="145" spans="1:10" x14ac:dyDescent="0.2">
      <c r="A145">
        <v>1963</v>
      </c>
      <c r="B145">
        <v>12</v>
      </c>
      <c r="C145">
        <v>23360</v>
      </c>
      <c r="D145">
        <v>1963.9562000000001</v>
      </c>
      <c r="E145">
        <v>318.35000000000002</v>
      </c>
      <c r="F145">
        <v>319.13</v>
      </c>
      <c r="G145">
        <v>318.51</v>
      </c>
      <c r="H145">
        <v>319.27</v>
      </c>
      <c r="I145">
        <v>318.35000000000002</v>
      </c>
      <c r="J145">
        <v>319.13</v>
      </c>
    </row>
    <row r="146" spans="1:10" x14ac:dyDescent="0.2">
      <c r="A146">
        <v>1964</v>
      </c>
      <c r="B146">
        <v>1</v>
      </c>
      <c r="C146">
        <v>23391</v>
      </c>
      <c r="D146">
        <v>1964.0409999999999</v>
      </c>
      <c r="E146">
        <v>319.57</v>
      </c>
      <c r="F146">
        <v>319.52999999999997</v>
      </c>
      <c r="G146">
        <v>319.37</v>
      </c>
      <c r="H146">
        <v>319.32</v>
      </c>
      <c r="I146">
        <v>319.57</v>
      </c>
      <c r="J146">
        <v>319.52999999999997</v>
      </c>
    </row>
    <row r="147" spans="1:10" x14ac:dyDescent="0.2">
      <c r="A147">
        <v>1964</v>
      </c>
      <c r="B147">
        <v>2</v>
      </c>
      <c r="C147">
        <v>23422</v>
      </c>
      <c r="D147">
        <v>1964.1257000000001</v>
      </c>
      <c r="E147">
        <v>-99.99</v>
      </c>
      <c r="F147">
        <v>-99.99</v>
      </c>
      <c r="G147">
        <v>320.01</v>
      </c>
      <c r="H147">
        <v>319.37</v>
      </c>
      <c r="I147">
        <v>320.01</v>
      </c>
      <c r="J147">
        <v>319.37</v>
      </c>
    </row>
    <row r="148" spans="1:10" x14ac:dyDescent="0.2">
      <c r="A148">
        <v>1964</v>
      </c>
      <c r="B148">
        <v>3</v>
      </c>
      <c r="C148">
        <v>23451</v>
      </c>
      <c r="D148">
        <v>1964.2049</v>
      </c>
      <c r="E148">
        <v>-99.99</v>
      </c>
      <c r="F148">
        <v>-99.99</v>
      </c>
      <c r="G148">
        <v>320.74</v>
      </c>
      <c r="H148">
        <v>319.41000000000003</v>
      </c>
      <c r="I148">
        <v>320.74</v>
      </c>
      <c r="J148">
        <v>319.41000000000003</v>
      </c>
    </row>
    <row r="149" spans="1:10" x14ac:dyDescent="0.2">
      <c r="A149">
        <v>1964</v>
      </c>
      <c r="B149">
        <v>4</v>
      </c>
      <c r="C149">
        <v>23482</v>
      </c>
      <c r="D149">
        <v>1964.2896000000001</v>
      </c>
      <c r="E149">
        <v>-99.99</v>
      </c>
      <c r="F149">
        <v>-99.99</v>
      </c>
      <c r="G149">
        <v>321.83999999999997</v>
      </c>
      <c r="H149">
        <v>319.45</v>
      </c>
      <c r="I149">
        <v>321.83999999999997</v>
      </c>
      <c r="J149">
        <v>319.45</v>
      </c>
    </row>
    <row r="150" spans="1:10" x14ac:dyDescent="0.2">
      <c r="A150">
        <v>1964</v>
      </c>
      <c r="B150">
        <v>5</v>
      </c>
      <c r="C150">
        <v>23512</v>
      </c>
      <c r="D150">
        <v>1964.3715999999999</v>
      </c>
      <c r="E150">
        <v>322.26</v>
      </c>
      <c r="F150">
        <v>319.39999999999998</v>
      </c>
      <c r="G150">
        <v>322.35000000000002</v>
      </c>
      <c r="H150">
        <v>319.49</v>
      </c>
      <c r="I150">
        <v>322.26</v>
      </c>
      <c r="J150">
        <v>319.39999999999998</v>
      </c>
    </row>
    <row r="151" spans="1:10" x14ac:dyDescent="0.2">
      <c r="A151">
        <v>1964</v>
      </c>
      <c r="B151">
        <v>6</v>
      </c>
      <c r="C151">
        <v>23543</v>
      </c>
      <c r="D151">
        <v>1964.4563000000001</v>
      </c>
      <c r="E151">
        <v>321.89</v>
      </c>
      <c r="F151">
        <v>319.75</v>
      </c>
      <c r="G151">
        <v>321.64999999999998</v>
      </c>
      <c r="H151">
        <v>319.52999999999997</v>
      </c>
      <c r="I151">
        <v>321.89</v>
      </c>
      <c r="J151">
        <v>319.75</v>
      </c>
    </row>
    <row r="152" spans="1:10" x14ac:dyDescent="0.2">
      <c r="A152">
        <v>1964</v>
      </c>
      <c r="B152">
        <v>7</v>
      </c>
      <c r="C152">
        <v>23573</v>
      </c>
      <c r="D152">
        <v>1964.5382999999999</v>
      </c>
      <c r="E152">
        <v>320.44</v>
      </c>
      <c r="F152">
        <v>319.77999999999997</v>
      </c>
      <c r="G152">
        <v>320.18</v>
      </c>
      <c r="H152">
        <v>319.56</v>
      </c>
      <c r="I152">
        <v>320.44</v>
      </c>
      <c r="J152">
        <v>319.77999999999997</v>
      </c>
    </row>
    <row r="153" spans="1:10" x14ac:dyDescent="0.2">
      <c r="A153">
        <v>1964</v>
      </c>
      <c r="B153">
        <v>8</v>
      </c>
      <c r="C153">
        <v>23604</v>
      </c>
      <c r="D153">
        <v>1964.623</v>
      </c>
      <c r="E153">
        <v>318.69</v>
      </c>
      <c r="F153">
        <v>320.01</v>
      </c>
      <c r="G153">
        <v>318.23</v>
      </c>
      <c r="H153">
        <v>319.58</v>
      </c>
      <c r="I153">
        <v>318.69</v>
      </c>
      <c r="J153">
        <v>320.01</v>
      </c>
    </row>
    <row r="154" spans="1:10" x14ac:dyDescent="0.2">
      <c r="A154">
        <v>1964</v>
      </c>
      <c r="B154">
        <v>9</v>
      </c>
      <c r="C154">
        <v>23635</v>
      </c>
      <c r="D154">
        <v>1964.7076999999999</v>
      </c>
      <c r="E154">
        <v>316.70999999999998</v>
      </c>
      <c r="F154">
        <v>319.66000000000003</v>
      </c>
      <c r="G154">
        <v>316.64</v>
      </c>
      <c r="H154">
        <v>319.60000000000002</v>
      </c>
      <c r="I154">
        <v>316.70999999999998</v>
      </c>
      <c r="J154">
        <v>319.66000000000003</v>
      </c>
    </row>
    <row r="155" spans="1:10" x14ac:dyDescent="0.2">
      <c r="A155">
        <v>1964</v>
      </c>
      <c r="B155">
        <v>10</v>
      </c>
      <c r="C155">
        <v>23665</v>
      </c>
      <c r="D155">
        <v>1964.7896000000001</v>
      </c>
      <c r="E155">
        <v>316.87</v>
      </c>
      <c r="F155">
        <v>319.91000000000003</v>
      </c>
      <c r="G155">
        <v>316.58999999999997</v>
      </c>
      <c r="H155">
        <v>319.62</v>
      </c>
      <c r="I155">
        <v>316.87</v>
      </c>
      <c r="J155">
        <v>319.91000000000003</v>
      </c>
    </row>
    <row r="156" spans="1:10" x14ac:dyDescent="0.2">
      <c r="A156">
        <v>1964</v>
      </c>
      <c r="B156">
        <v>11</v>
      </c>
      <c r="C156">
        <v>23696</v>
      </c>
      <c r="D156">
        <v>1964.8742999999999</v>
      </c>
      <c r="E156">
        <v>317.68</v>
      </c>
      <c r="F156">
        <v>319.58</v>
      </c>
      <c r="G156">
        <v>317.76</v>
      </c>
      <c r="H156">
        <v>319.64</v>
      </c>
      <c r="I156">
        <v>317.68</v>
      </c>
      <c r="J156">
        <v>319.58</v>
      </c>
    </row>
    <row r="157" spans="1:10" x14ac:dyDescent="0.2">
      <c r="A157">
        <v>1964</v>
      </c>
      <c r="B157">
        <v>12</v>
      </c>
      <c r="C157">
        <v>23726</v>
      </c>
      <c r="D157">
        <v>1964.9563000000001</v>
      </c>
      <c r="E157">
        <v>318.70999999999998</v>
      </c>
      <c r="F157">
        <v>319.48</v>
      </c>
      <c r="G157">
        <v>318.89999999999998</v>
      </c>
      <c r="H157">
        <v>319.66000000000003</v>
      </c>
      <c r="I157">
        <v>318.70999999999998</v>
      </c>
      <c r="J157">
        <v>319.48</v>
      </c>
    </row>
    <row r="158" spans="1:10" x14ac:dyDescent="0.2">
      <c r="A158">
        <v>1965</v>
      </c>
      <c r="B158">
        <v>1</v>
      </c>
      <c r="C158">
        <v>23757</v>
      </c>
      <c r="D158">
        <v>1965.0410999999999</v>
      </c>
      <c r="E158">
        <v>319.44</v>
      </c>
      <c r="F158">
        <v>319.39999999999998</v>
      </c>
      <c r="G158">
        <v>319.74</v>
      </c>
      <c r="H158">
        <v>319.68</v>
      </c>
      <c r="I158">
        <v>319.44</v>
      </c>
      <c r="J158">
        <v>319.39999999999998</v>
      </c>
    </row>
    <row r="159" spans="1:10" x14ac:dyDescent="0.2">
      <c r="A159">
        <v>1965</v>
      </c>
      <c r="B159">
        <v>2</v>
      </c>
      <c r="C159">
        <v>23788</v>
      </c>
      <c r="D159">
        <v>1965.126</v>
      </c>
      <c r="E159">
        <v>320.44</v>
      </c>
      <c r="F159">
        <v>319.8</v>
      </c>
      <c r="G159">
        <v>320.37</v>
      </c>
      <c r="H159">
        <v>319.72000000000003</v>
      </c>
      <c r="I159">
        <v>320.44</v>
      </c>
      <c r="J159">
        <v>319.8</v>
      </c>
    </row>
    <row r="160" spans="1:10" x14ac:dyDescent="0.2">
      <c r="A160">
        <v>1965</v>
      </c>
      <c r="B160">
        <v>3</v>
      </c>
      <c r="C160">
        <v>23816</v>
      </c>
      <c r="D160">
        <v>1965.2027</v>
      </c>
      <c r="E160">
        <v>320.89</v>
      </c>
      <c r="F160">
        <v>319.58999999999997</v>
      </c>
      <c r="G160">
        <v>321.08</v>
      </c>
      <c r="H160">
        <v>319.77</v>
      </c>
      <c r="I160">
        <v>320.89</v>
      </c>
      <c r="J160">
        <v>319.58999999999997</v>
      </c>
    </row>
    <row r="161" spans="1:10" x14ac:dyDescent="0.2">
      <c r="A161">
        <v>1965</v>
      </c>
      <c r="B161">
        <v>4</v>
      </c>
      <c r="C161">
        <v>23847</v>
      </c>
      <c r="D161">
        <v>1965.2877000000001</v>
      </c>
      <c r="E161">
        <v>322.14</v>
      </c>
      <c r="F161">
        <v>319.77999999999997</v>
      </c>
      <c r="G161">
        <v>322.2</v>
      </c>
      <c r="H161">
        <v>319.83</v>
      </c>
      <c r="I161">
        <v>322.14</v>
      </c>
      <c r="J161">
        <v>319.77999999999997</v>
      </c>
    </row>
    <row r="162" spans="1:10" x14ac:dyDescent="0.2">
      <c r="A162">
        <v>1965</v>
      </c>
      <c r="B162">
        <v>5</v>
      </c>
      <c r="C162">
        <v>23877</v>
      </c>
      <c r="D162">
        <v>1965.3698999999999</v>
      </c>
      <c r="E162">
        <v>322.17</v>
      </c>
      <c r="F162">
        <v>319.3</v>
      </c>
      <c r="G162">
        <v>322.77999999999997</v>
      </c>
      <c r="H162">
        <v>319.91000000000003</v>
      </c>
      <c r="I162">
        <v>322.17</v>
      </c>
      <c r="J162">
        <v>319.3</v>
      </c>
    </row>
    <row r="163" spans="1:10" x14ac:dyDescent="0.2">
      <c r="A163">
        <v>1965</v>
      </c>
      <c r="B163">
        <v>6</v>
      </c>
      <c r="C163">
        <v>23908</v>
      </c>
      <c r="D163">
        <v>1965.4548</v>
      </c>
      <c r="E163">
        <v>321.87</v>
      </c>
      <c r="F163">
        <v>319.7</v>
      </c>
      <c r="G163">
        <v>322.14999999999998</v>
      </c>
      <c r="H163">
        <v>320</v>
      </c>
      <c r="I163">
        <v>321.87</v>
      </c>
      <c r="J163">
        <v>319.7</v>
      </c>
    </row>
    <row r="164" spans="1:10" x14ac:dyDescent="0.2">
      <c r="A164">
        <v>1965</v>
      </c>
      <c r="B164">
        <v>7</v>
      </c>
      <c r="C164">
        <v>23938</v>
      </c>
      <c r="D164">
        <v>1965.537</v>
      </c>
      <c r="E164">
        <v>321.20999999999998</v>
      </c>
      <c r="F164">
        <v>320.52</v>
      </c>
      <c r="G164">
        <v>320.76</v>
      </c>
      <c r="H164">
        <v>320.10000000000002</v>
      </c>
      <c r="I164">
        <v>321.20999999999998</v>
      </c>
      <c r="J164">
        <v>320.52</v>
      </c>
    </row>
    <row r="165" spans="1:10" x14ac:dyDescent="0.2">
      <c r="A165">
        <v>1965</v>
      </c>
      <c r="B165">
        <v>8</v>
      </c>
      <c r="C165">
        <v>23969</v>
      </c>
      <c r="D165">
        <v>1965.6219000000001</v>
      </c>
      <c r="E165">
        <v>318.87</v>
      </c>
      <c r="F165">
        <v>320.16000000000003</v>
      </c>
      <c r="G165">
        <v>318.88</v>
      </c>
      <c r="H165">
        <v>320.20999999999998</v>
      </c>
      <c r="I165">
        <v>318.87</v>
      </c>
      <c r="J165">
        <v>320.16000000000003</v>
      </c>
    </row>
    <row r="166" spans="1:10" x14ac:dyDescent="0.2">
      <c r="A166">
        <v>1965</v>
      </c>
      <c r="B166">
        <v>9</v>
      </c>
      <c r="C166">
        <v>24000</v>
      </c>
      <c r="D166">
        <v>1965.7067999999999</v>
      </c>
      <c r="E166">
        <v>317.82</v>
      </c>
      <c r="F166">
        <v>320.77</v>
      </c>
      <c r="G166">
        <v>317.36</v>
      </c>
      <c r="H166">
        <v>320.32</v>
      </c>
      <c r="I166">
        <v>317.82</v>
      </c>
      <c r="J166">
        <v>320.77</v>
      </c>
    </row>
    <row r="167" spans="1:10" x14ac:dyDescent="0.2">
      <c r="A167">
        <v>1965</v>
      </c>
      <c r="B167">
        <v>10</v>
      </c>
      <c r="C167">
        <v>24030</v>
      </c>
      <c r="D167">
        <v>1965.789</v>
      </c>
      <c r="E167">
        <v>317.3</v>
      </c>
      <c r="F167">
        <v>320.36</v>
      </c>
      <c r="G167">
        <v>317.39</v>
      </c>
      <c r="H167">
        <v>320.43</v>
      </c>
      <c r="I167">
        <v>317.3</v>
      </c>
      <c r="J167">
        <v>320.36</v>
      </c>
    </row>
    <row r="168" spans="1:10" x14ac:dyDescent="0.2">
      <c r="A168">
        <v>1965</v>
      </c>
      <c r="B168">
        <v>11</v>
      </c>
      <c r="C168">
        <v>24061</v>
      </c>
      <c r="D168">
        <v>1965.874</v>
      </c>
      <c r="E168">
        <v>318.87</v>
      </c>
      <c r="F168">
        <v>320.77999999999997</v>
      </c>
      <c r="G168">
        <v>318.66000000000003</v>
      </c>
      <c r="H168">
        <v>320.55</v>
      </c>
      <c r="I168">
        <v>318.87</v>
      </c>
      <c r="J168">
        <v>320.77999999999997</v>
      </c>
    </row>
    <row r="169" spans="1:10" x14ac:dyDescent="0.2">
      <c r="A169">
        <v>1965</v>
      </c>
      <c r="B169">
        <v>12</v>
      </c>
      <c r="C169">
        <v>24091</v>
      </c>
      <c r="D169">
        <v>1965.9562000000001</v>
      </c>
      <c r="E169">
        <v>319.42</v>
      </c>
      <c r="F169">
        <v>320.2</v>
      </c>
      <c r="G169">
        <v>319.89999999999998</v>
      </c>
      <c r="H169">
        <v>320.66000000000003</v>
      </c>
      <c r="I169">
        <v>319.42</v>
      </c>
      <c r="J169">
        <v>320.2</v>
      </c>
    </row>
    <row r="170" spans="1:10" x14ac:dyDescent="0.2">
      <c r="A170">
        <v>1966</v>
      </c>
      <c r="B170">
        <v>1</v>
      </c>
      <c r="C170">
        <v>24122</v>
      </c>
      <c r="D170">
        <v>1966.0410999999999</v>
      </c>
      <c r="E170">
        <v>320.62</v>
      </c>
      <c r="F170">
        <v>320.58</v>
      </c>
      <c r="G170">
        <v>320.83999999999997</v>
      </c>
      <c r="H170">
        <v>320.77999999999997</v>
      </c>
      <c r="I170">
        <v>320.62</v>
      </c>
      <c r="J170">
        <v>320.58</v>
      </c>
    </row>
    <row r="171" spans="1:10" x14ac:dyDescent="0.2">
      <c r="A171">
        <v>1966</v>
      </c>
      <c r="B171">
        <v>2</v>
      </c>
      <c r="C171">
        <v>24153</v>
      </c>
      <c r="D171">
        <v>1966.126</v>
      </c>
      <c r="E171">
        <v>321.60000000000002</v>
      </c>
      <c r="F171">
        <v>320.95</v>
      </c>
      <c r="G171">
        <v>321.56</v>
      </c>
      <c r="H171">
        <v>320.89999999999998</v>
      </c>
      <c r="I171">
        <v>321.60000000000002</v>
      </c>
      <c r="J171">
        <v>320.95</v>
      </c>
    </row>
    <row r="172" spans="1:10" x14ac:dyDescent="0.2">
      <c r="A172">
        <v>1966</v>
      </c>
      <c r="B172">
        <v>3</v>
      </c>
      <c r="C172">
        <v>24181</v>
      </c>
      <c r="D172">
        <v>1966.2027</v>
      </c>
      <c r="E172">
        <v>322.39</v>
      </c>
      <c r="F172">
        <v>321.08</v>
      </c>
      <c r="G172">
        <v>322.33</v>
      </c>
      <c r="H172">
        <v>321.01</v>
      </c>
      <c r="I172">
        <v>322.39</v>
      </c>
      <c r="J172">
        <v>321.08</v>
      </c>
    </row>
    <row r="173" spans="1:10" x14ac:dyDescent="0.2">
      <c r="A173">
        <v>1966</v>
      </c>
      <c r="B173">
        <v>4</v>
      </c>
      <c r="C173">
        <v>24212</v>
      </c>
      <c r="D173">
        <v>1966.2877000000001</v>
      </c>
      <c r="E173">
        <v>323.7</v>
      </c>
      <c r="F173">
        <v>321.33999999999997</v>
      </c>
      <c r="G173">
        <v>323.5</v>
      </c>
      <c r="H173">
        <v>321.12</v>
      </c>
      <c r="I173">
        <v>323.7</v>
      </c>
      <c r="J173">
        <v>321.33999999999997</v>
      </c>
    </row>
    <row r="174" spans="1:10" x14ac:dyDescent="0.2">
      <c r="A174">
        <v>1966</v>
      </c>
      <c r="B174">
        <v>5</v>
      </c>
      <c r="C174">
        <v>24242</v>
      </c>
      <c r="D174">
        <v>1966.3698999999999</v>
      </c>
      <c r="E174">
        <v>324.08</v>
      </c>
      <c r="F174">
        <v>321.2</v>
      </c>
      <c r="G174">
        <v>324.10000000000002</v>
      </c>
      <c r="H174">
        <v>321.22000000000003</v>
      </c>
      <c r="I174">
        <v>324.08</v>
      </c>
      <c r="J174">
        <v>321.2</v>
      </c>
    </row>
    <row r="175" spans="1:10" x14ac:dyDescent="0.2">
      <c r="A175">
        <v>1966</v>
      </c>
      <c r="B175">
        <v>6</v>
      </c>
      <c r="C175">
        <v>24273</v>
      </c>
      <c r="D175">
        <v>1966.4548</v>
      </c>
      <c r="E175">
        <v>323.75</v>
      </c>
      <c r="F175">
        <v>321.57</v>
      </c>
      <c r="G175">
        <v>323.48</v>
      </c>
      <c r="H175">
        <v>321.32</v>
      </c>
      <c r="I175">
        <v>323.75</v>
      </c>
      <c r="J175">
        <v>321.57</v>
      </c>
    </row>
    <row r="176" spans="1:10" x14ac:dyDescent="0.2">
      <c r="A176">
        <v>1966</v>
      </c>
      <c r="B176">
        <v>7</v>
      </c>
      <c r="C176">
        <v>24303</v>
      </c>
      <c r="D176">
        <v>1966.537</v>
      </c>
      <c r="E176">
        <v>322.38</v>
      </c>
      <c r="F176">
        <v>321.69</v>
      </c>
      <c r="G176">
        <v>322.06</v>
      </c>
      <c r="H176">
        <v>321.39999999999998</v>
      </c>
      <c r="I176">
        <v>322.38</v>
      </c>
      <c r="J176">
        <v>321.69</v>
      </c>
    </row>
    <row r="177" spans="1:10" x14ac:dyDescent="0.2">
      <c r="A177">
        <v>1966</v>
      </c>
      <c r="B177">
        <v>8</v>
      </c>
      <c r="C177">
        <v>24334</v>
      </c>
      <c r="D177">
        <v>1966.6219000000001</v>
      </c>
      <c r="E177">
        <v>320.36</v>
      </c>
      <c r="F177">
        <v>321.66000000000003</v>
      </c>
      <c r="G177">
        <v>320.14999999999998</v>
      </c>
      <c r="H177">
        <v>321.48</v>
      </c>
      <c r="I177">
        <v>320.36</v>
      </c>
      <c r="J177">
        <v>321.66000000000003</v>
      </c>
    </row>
    <row r="178" spans="1:10" x14ac:dyDescent="0.2">
      <c r="A178">
        <v>1966</v>
      </c>
      <c r="B178">
        <v>9</v>
      </c>
      <c r="C178">
        <v>24365</v>
      </c>
      <c r="D178">
        <v>1966.7067999999999</v>
      </c>
      <c r="E178">
        <v>318.64</v>
      </c>
      <c r="F178">
        <v>321.60000000000002</v>
      </c>
      <c r="G178">
        <v>318.58</v>
      </c>
      <c r="H178">
        <v>321.55</v>
      </c>
      <c r="I178">
        <v>318.64</v>
      </c>
      <c r="J178">
        <v>321.60000000000002</v>
      </c>
    </row>
    <row r="179" spans="1:10" x14ac:dyDescent="0.2">
      <c r="A179">
        <v>1966</v>
      </c>
      <c r="B179">
        <v>10</v>
      </c>
      <c r="C179">
        <v>24395</v>
      </c>
      <c r="D179">
        <v>1966.789</v>
      </c>
      <c r="E179">
        <v>318.10000000000002</v>
      </c>
      <c r="F179">
        <v>321.17</v>
      </c>
      <c r="G179">
        <v>318.56</v>
      </c>
      <c r="H179">
        <v>321.62</v>
      </c>
      <c r="I179">
        <v>318.10000000000002</v>
      </c>
      <c r="J179">
        <v>321.17</v>
      </c>
    </row>
    <row r="180" spans="1:10" x14ac:dyDescent="0.2">
      <c r="A180">
        <v>1966</v>
      </c>
      <c r="B180">
        <v>11</v>
      </c>
      <c r="C180">
        <v>24426</v>
      </c>
      <c r="D180">
        <v>1966.874</v>
      </c>
      <c r="E180">
        <v>319.77999999999997</v>
      </c>
      <c r="F180">
        <v>321.7</v>
      </c>
      <c r="G180">
        <v>319.77999999999997</v>
      </c>
      <c r="H180">
        <v>321.68</v>
      </c>
      <c r="I180">
        <v>319.77999999999997</v>
      </c>
      <c r="J180">
        <v>321.7</v>
      </c>
    </row>
    <row r="181" spans="1:10" x14ac:dyDescent="0.2">
      <c r="A181">
        <v>1966</v>
      </c>
      <c r="B181">
        <v>12</v>
      </c>
      <c r="C181">
        <v>24456</v>
      </c>
      <c r="D181">
        <v>1966.9562000000001</v>
      </c>
      <c r="E181">
        <v>321.02999999999997</v>
      </c>
      <c r="F181">
        <v>321.81</v>
      </c>
      <c r="G181">
        <v>320.97000000000003</v>
      </c>
      <c r="H181">
        <v>321.74</v>
      </c>
      <c r="I181">
        <v>321.02999999999997</v>
      </c>
      <c r="J181">
        <v>321.81</v>
      </c>
    </row>
    <row r="182" spans="1:10" x14ac:dyDescent="0.2">
      <c r="A182">
        <v>1967</v>
      </c>
      <c r="B182">
        <v>1</v>
      </c>
      <c r="C182">
        <v>24487</v>
      </c>
      <c r="D182">
        <v>1967.0410999999999</v>
      </c>
      <c r="E182">
        <v>322.33</v>
      </c>
      <c r="F182">
        <v>322.27999999999997</v>
      </c>
      <c r="G182">
        <v>321.85000000000002</v>
      </c>
      <c r="H182">
        <v>321.8</v>
      </c>
      <c r="I182">
        <v>322.33</v>
      </c>
      <c r="J182">
        <v>322.27999999999997</v>
      </c>
    </row>
    <row r="183" spans="1:10" x14ac:dyDescent="0.2">
      <c r="A183">
        <v>1967</v>
      </c>
      <c r="B183">
        <v>2</v>
      </c>
      <c r="C183">
        <v>24518</v>
      </c>
      <c r="D183">
        <v>1967.126</v>
      </c>
      <c r="E183">
        <v>322.5</v>
      </c>
      <c r="F183">
        <v>321.85000000000002</v>
      </c>
      <c r="G183">
        <v>322.51</v>
      </c>
      <c r="H183">
        <v>321.86</v>
      </c>
      <c r="I183">
        <v>322.5</v>
      </c>
      <c r="J183">
        <v>321.85000000000002</v>
      </c>
    </row>
    <row r="184" spans="1:10" x14ac:dyDescent="0.2">
      <c r="A184">
        <v>1967</v>
      </c>
      <c r="B184">
        <v>3</v>
      </c>
      <c r="C184">
        <v>24546</v>
      </c>
      <c r="D184">
        <v>1967.2027</v>
      </c>
      <c r="E184">
        <v>323.04000000000002</v>
      </c>
      <c r="F184">
        <v>321.73</v>
      </c>
      <c r="G184">
        <v>323.23</v>
      </c>
      <c r="H184">
        <v>321.89999999999998</v>
      </c>
      <c r="I184">
        <v>323.04000000000002</v>
      </c>
      <c r="J184">
        <v>321.73</v>
      </c>
    </row>
    <row r="185" spans="1:10" x14ac:dyDescent="0.2">
      <c r="A185">
        <v>1967</v>
      </c>
      <c r="B185">
        <v>4</v>
      </c>
      <c r="C185">
        <v>24577</v>
      </c>
      <c r="D185">
        <v>1967.2877000000001</v>
      </c>
      <c r="E185">
        <v>324.42</v>
      </c>
      <c r="F185">
        <v>322.04000000000002</v>
      </c>
      <c r="G185">
        <v>324.35000000000002</v>
      </c>
      <c r="H185">
        <v>321.95999999999998</v>
      </c>
      <c r="I185">
        <v>324.42</v>
      </c>
      <c r="J185">
        <v>322.04000000000002</v>
      </c>
    </row>
    <row r="186" spans="1:10" x14ac:dyDescent="0.2">
      <c r="A186">
        <v>1967</v>
      </c>
      <c r="B186">
        <v>5</v>
      </c>
      <c r="C186">
        <v>24607</v>
      </c>
      <c r="D186">
        <v>1967.3698999999999</v>
      </c>
      <c r="E186">
        <v>325</v>
      </c>
      <c r="F186">
        <v>322.11</v>
      </c>
      <c r="G186">
        <v>324.89999999999998</v>
      </c>
      <c r="H186">
        <v>322.01</v>
      </c>
      <c r="I186">
        <v>325</v>
      </c>
      <c r="J186">
        <v>322.11</v>
      </c>
    </row>
    <row r="187" spans="1:10" x14ac:dyDescent="0.2">
      <c r="A187">
        <v>1967</v>
      </c>
      <c r="B187">
        <v>6</v>
      </c>
      <c r="C187">
        <v>24638</v>
      </c>
      <c r="D187">
        <v>1967.4548</v>
      </c>
      <c r="E187">
        <v>324.08999999999997</v>
      </c>
      <c r="F187">
        <v>321.91000000000003</v>
      </c>
      <c r="G187">
        <v>324.24</v>
      </c>
      <c r="H187">
        <v>322.07</v>
      </c>
      <c r="I187">
        <v>324.08999999999997</v>
      </c>
      <c r="J187">
        <v>321.91000000000003</v>
      </c>
    </row>
    <row r="188" spans="1:10" x14ac:dyDescent="0.2">
      <c r="A188">
        <v>1967</v>
      </c>
      <c r="B188">
        <v>7</v>
      </c>
      <c r="C188">
        <v>24668</v>
      </c>
      <c r="D188">
        <v>1967.537</v>
      </c>
      <c r="E188">
        <v>322.54000000000002</v>
      </c>
      <c r="F188">
        <v>321.85000000000002</v>
      </c>
      <c r="G188">
        <v>322.8</v>
      </c>
      <c r="H188">
        <v>322.14</v>
      </c>
      <c r="I188">
        <v>322.54000000000002</v>
      </c>
      <c r="J188">
        <v>321.85000000000002</v>
      </c>
    </row>
    <row r="189" spans="1:10" x14ac:dyDescent="0.2">
      <c r="A189">
        <v>1967</v>
      </c>
      <c r="B189">
        <v>8</v>
      </c>
      <c r="C189">
        <v>24699</v>
      </c>
      <c r="D189">
        <v>1967.6219000000001</v>
      </c>
      <c r="E189">
        <v>320.92</v>
      </c>
      <c r="F189">
        <v>322.22000000000003</v>
      </c>
      <c r="G189">
        <v>320.87</v>
      </c>
      <c r="H189">
        <v>322.2</v>
      </c>
      <c r="I189">
        <v>320.92</v>
      </c>
      <c r="J189">
        <v>322.22000000000003</v>
      </c>
    </row>
    <row r="190" spans="1:10" x14ac:dyDescent="0.2">
      <c r="A190">
        <v>1967</v>
      </c>
      <c r="B190">
        <v>9</v>
      </c>
      <c r="C190">
        <v>24730</v>
      </c>
      <c r="D190">
        <v>1967.7067999999999</v>
      </c>
      <c r="E190">
        <v>319.25</v>
      </c>
      <c r="F190">
        <v>322.23</v>
      </c>
      <c r="G190">
        <v>319.29000000000002</v>
      </c>
      <c r="H190">
        <v>322.27</v>
      </c>
      <c r="I190">
        <v>319.25</v>
      </c>
      <c r="J190">
        <v>322.23</v>
      </c>
    </row>
    <row r="191" spans="1:10" x14ac:dyDescent="0.2">
      <c r="A191">
        <v>1967</v>
      </c>
      <c r="B191">
        <v>10</v>
      </c>
      <c r="C191">
        <v>24760</v>
      </c>
      <c r="D191">
        <v>1967.789</v>
      </c>
      <c r="E191">
        <v>319.39</v>
      </c>
      <c r="F191">
        <v>322.47000000000003</v>
      </c>
      <c r="G191">
        <v>319.27999999999997</v>
      </c>
      <c r="H191">
        <v>322.35000000000002</v>
      </c>
      <c r="I191">
        <v>319.39</v>
      </c>
      <c r="J191">
        <v>322.47000000000003</v>
      </c>
    </row>
    <row r="192" spans="1:10" x14ac:dyDescent="0.2">
      <c r="A192">
        <v>1967</v>
      </c>
      <c r="B192">
        <v>11</v>
      </c>
      <c r="C192">
        <v>24791</v>
      </c>
      <c r="D192">
        <v>1967.874</v>
      </c>
      <c r="E192">
        <v>320.73</v>
      </c>
      <c r="F192">
        <v>322.64999999999998</v>
      </c>
      <c r="G192">
        <v>320.51</v>
      </c>
      <c r="H192">
        <v>322.42</v>
      </c>
      <c r="I192">
        <v>320.73</v>
      </c>
      <c r="J192">
        <v>322.64999999999998</v>
      </c>
    </row>
    <row r="193" spans="1:10" x14ac:dyDescent="0.2">
      <c r="A193">
        <v>1967</v>
      </c>
      <c r="B193">
        <v>12</v>
      </c>
      <c r="C193">
        <v>24821</v>
      </c>
      <c r="D193">
        <v>1967.9562000000001</v>
      </c>
      <c r="E193">
        <v>321.95999999999998</v>
      </c>
      <c r="F193">
        <v>322.74</v>
      </c>
      <c r="G193">
        <v>321.72000000000003</v>
      </c>
      <c r="H193">
        <v>322.49</v>
      </c>
      <c r="I193">
        <v>321.95999999999998</v>
      </c>
      <c r="J193">
        <v>322.74</v>
      </c>
    </row>
    <row r="194" spans="1:10" x14ac:dyDescent="0.2">
      <c r="A194">
        <v>1968</v>
      </c>
      <c r="B194">
        <v>1</v>
      </c>
      <c r="C194">
        <v>24852</v>
      </c>
      <c r="D194">
        <v>1968.0409999999999</v>
      </c>
      <c r="E194">
        <v>322.57</v>
      </c>
      <c r="F194">
        <v>322.52999999999997</v>
      </c>
      <c r="G194">
        <v>322.62</v>
      </c>
      <c r="H194">
        <v>322.57</v>
      </c>
      <c r="I194">
        <v>322.57</v>
      </c>
      <c r="J194">
        <v>322.52999999999997</v>
      </c>
    </row>
    <row r="195" spans="1:10" x14ac:dyDescent="0.2">
      <c r="A195">
        <v>1968</v>
      </c>
      <c r="B195">
        <v>2</v>
      </c>
      <c r="C195">
        <v>24883</v>
      </c>
      <c r="D195">
        <v>1968.1257000000001</v>
      </c>
      <c r="E195">
        <v>323.14999999999998</v>
      </c>
      <c r="F195">
        <v>322.5</v>
      </c>
      <c r="G195">
        <v>323.31</v>
      </c>
      <c r="H195">
        <v>322.64999999999998</v>
      </c>
      <c r="I195">
        <v>323.14999999999998</v>
      </c>
      <c r="J195">
        <v>322.5</v>
      </c>
    </row>
    <row r="196" spans="1:10" x14ac:dyDescent="0.2">
      <c r="A196">
        <v>1968</v>
      </c>
      <c r="B196">
        <v>3</v>
      </c>
      <c r="C196">
        <v>24912</v>
      </c>
      <c r="D196">
        <v>1968.2049</v>
      </c>
      <c r="E196">
        <v>323.89</v>
      </c>
      <c r="F196">
        <v>322.55</v>
      </c>
      <c r="G196">
        <v>324.08</v>
      </c>
      <c r="H196">
        <v>322.73</v>
      </c>
      <c r="I196">
        <v>323.89</v>
      </c>
      <c r="J196">
        <v>322.55</v>
      </c>
    </row>
    <row r="197" spans="1:10" x14ac:dyDescent="0.2">
      <c r="A197">
        <v>1968</v>
      </c>
      <c r="B197">
        <v>4</v>
      </c>
      <c r="C197">
        <v>24943</v>
      </c>
      <c r="D197">
        <v>1968.2896000000001</v>
      </c>
      <c r="E197">
        <v>325.02</v>
      </c>
      <c r="F197">
        <v>322.62</v>
      </c>
      <c r="G197">
        <v>325.24</v>
      </c>
      <c r="H197">
        <v>322.83</v>
      </c>
      <c r="I197">
        <v>325.02</v>
      </c>
      <c r="J197">
        <v>322.62</v>
      </c>
    </row>
    <row r="198" spans="1:10" x14ac:dyDescent="0.2">
      <c r="A198">
        <v>1968</v>
      </c>
      <c r="B198">
        <v>5</v>
      </c>
      <c r="C198">
        <v>24973</v>
      </c>
      <c r="D198">
        <v>1968.3715999999999</v>
      </c>
      <c r="E198">
        <v>325.57</v>
      </c>
      <c r="F198">
        <v>322.67</v>
      </c>
      <c r="G198">
        <v>325.82</v>
      </c>
      <c r="H198">
        <v>322.92</v>
      </c>
      <c r="I198">
        <v>325.57</v>
      </c>
      <c r="J198">
        <v>322.67</v>
      </c>
    </row>
    <row r="199" spans="1:10" x14ac:dyDescent="0.2">
      <c r="A199">
        <v>1968</v>
      </c>
      <c r="B199">
        <v>6</v>
      </c>
      <c r="C199">
        <v>25004</v>
      </c>
      <c r="D199">
        <v>1968.4563000000001</v>
      </c>
      <c r="E199">
        <v>325.36</v>
      </c>
      <c r="F199">
        <v>323.19</v>
      </c>
      <c r="G199">
        <v>325.18</v>
      </c>
      <c r="H199">
        <v>323.02999999999997</v>
      </c>
      <c r="I199">
        <v>325.36</v>
      </c>
      <c r="J199">
        <v>323.19</v>
      </c>
    </row>
    <row r="200" spans="1:10" x14ac:dyDescent="0.2">
      <c r="A200">
        <v>1968</v>
      </c>
      <c r="B200">
        <v>7</v>
      </c>
      <c r="C200">
        <v>25034</v>
      </c>
      <c r="D200">
        <v>1968.5382999999999</v>
      </c>
      <c r="E200">
        <v>324.14</v>
      </c>
      <c r="F200">
        <v>323.47000000000003</v>
      </c>
      <c r="G200">
        <v>323.77</v>
      </c>
      <c r="H200">
        <v>323.14</v>
      </c>
      <c r="I200">
        <v>324.14</v>
      </c>
      <c r="J200">
        <v>323.47000000000003</v>
      </c>
    </row>
    <row r="201" spans="1:10" x14ac:dyDescent="0.2">
      <c r="A201">
        <v>1968</v>
      </c>
      <c r="B201">
        <v>8</v>
      </c>
      <c r="C201">
        <v>25065</v>
      </c>
      <c r="D201">
        <v>1968.623</v>
      </c>
      <c r="E201">
        <v>322.11</v>
      </c>
      <c r="F201">
        <v>323.44</v>
      </c>
      <c r="G201">
        <v>321.88</v>
      </c>
      <c r="H201">
        <v>323.25</v>
      </c>
      <c r="I201">
        <v>322.11</v>
      </c>
      <c r="J201">
        <v>323.44</v>
      </c>
    </row>
    <row r="202" spans="1:10" x14ac:dyDescent="0.2">
      <c r="A202">
        <v>1968</v>
      </c>
      <c r="B202">
        <v>9</v>
      </c>
      <c r="C202">
        <v>25096</v>
      </c>
      <c r="D202">
        <v>1968.7076999999999</v>
      </c>
      <c r="E202">
        <v>320.33</v>
      </c>
      <c r="F202">
        <v>323.32</v>
      </c>
      <c r="G202">
        <v>320.36</v>
      </c>
      <c r="H202">
        <v>323.37</v>
      </c>
      <c r="I202">
        <v>320.33</v>
      </c>
      <c r="J202">
        <v>323.32</v>
      </c>
    </row>
    <row r="203" spans="1:10" x14ac:dyDescent="0.2">
      <c r="A203">
        <v>1968</v>
      </c>
      <c r="B203">
        <v>10</v>
      </c>
      <c r="C203">
        <v>25126</v>
      </c>
      <c r="D203">
        <v>1968.7896000000001</v>
      </c>
      <c r="E203">
        <v>320.25</v>
      </c>
      <c r="F203">
        <v>323.33</v>
      </c>
      <c r="G203">
        <v>320.42</v>
      </c>
      <c r="H203">
        <v>323.49</v>
      </c>
      <c r="I203">
        <v>320.25</v>
      </c>
      <c r="J203">
        <v>323.33</v>
      </c>
    </row>
    <row r="204" spans="1:10" x14ac:dyDescent="0.2">
      <c r="A204">
        <v>1968</v>
      </c>
      <c r="B204">
        <v>11</v>
      </c>
      <c r="C204">
        <v>25157</v>
      </c>
      <c r="D204">
        <v>1968.8742999999999</v>
      </c>
      <c r="E204">
        <v>321.32</v>
      </c>
      <c r="F204">
        <v>323.25</v>
      </c>
      <c r="G204">
        <v>321.70999999999998</v>
      </c>
      <c r="H204">
        <v>323.61</v>
      </c>
      <c r="I204">
        <v>321.32</v>
      </c>
      <c r="J204">
        <v>323.25</v>
      </c>
    </row>
    <row r="205" spans="1:10" x14ac:dyDescent="0.2">
      <c r="A205">
        <v>1968</v>
      </c>
      <c r="B205">
        <v>12</v>
      </c>
      <c r="C205">
        <v>25187</v>
      </c>
      <c r="D205">
        <v>1968.9563000000001</v>
      </c>
      <c r="E205">
        <v>322.89</v>
      </c>
      <c r="F205">
        <v>323.68</v>
      </c>
      <c r="G205">
        <v>322.97000000000003</v>
      </c>
      <c r="H205">
        <v>323.75</v>
      </c>
      <c r="I205">
        <v>322.89</v>
      </c>
      <c r="J205">
        <v>323.68</v>
      </c>
    </row>
    <row r="206" spans="1:10" x14ac:dyDescent="0.2">
      <c r="A206">
        <v>1969</v>
      </c>
      <c r="B206">
        <v>1</v>
      </c>
      <c r="C206">
        <v>25218</v>
      </c>
      <c r="D206">
        <v>1969.0410999999999</v>
      </c>
      <c r="E206">
        <v>324</v>
      </c>
      <c r="F206">
        <v>323.95999999999998</v>
      </c>
      <c r="G206">
        <v>323.94</v>
      </c>
      <c r="H206">
        <v>323.89</v>
      </c>
      <c r="I206">
        <v>324</v>
      </c>
      <c r="J206">
        <v>323.95999999999998</v>
      </c>
    </row>
    <row r="207" spans="1:10" x14ac:dyDescent="0.2">
      <c r="A207">
        <v>1969</v>
      </c>
      <c r="B207">
        <v>2</v>
      </c>
      <c r="C207">
        <v>25249</v>
      </c>
      <c r="D207">
        <v>1969.126</v>
      </c>
      <c r="E207">
        <v>324.41000000000003</v>
      </c>
      <c r="F207">
        <v>323.76</v>
      </c>
      <c r="G207">
        <v>324.69</v>
      </c>
      <c r="H207">
        <v>324.02999999999997</v>
      </c>
      <c r="I207">
        <v>324.41000000000003</v>
      </c>
      <c r="J207">
        <v>323.76</v>
      </c>
    </row>
    <row r="208" spans="1:10" x14ac:dyDescent="0.2">
      <c r="A208">
        <v>1969</v>
      </c>
      <c r="B208">
        <v>3</v>
      </c>
      <c r="C208">
        <v>25277</v>
      </c>
      <c r="D208">
        <v>1969.2027</v>
      </c>
      <c r="E208">
        <v>325.63</v>
      </c>
      <c r="F208">
        <v>324.31</v>
      </c>
      <c r="G208">
        <v>325.49</v>
      </c>
      <c r="H208">
        <v>324.16000000000003</v>
      </c>
      <c r="I208">
        <v>325.63</v>
      </c>
      <c r="J208">
        <v>324.31</v>
      </c>
    </row>
    <row r="209" spans="1:10" x14ac:dyDescent="0.2">
      <c r="A209">
        <v>1969</v>
      </c>
      <c r="B209">
        <v>4</v>
      </c>
      <c r="C209">
        <v>25308</v>
      </c>
      <c r="D209">
        <v>1969.2877000000001</v>
      </c>
      <c r="E209">
        <v>326.66000000000003</v>
      </c>
      <c r="F209">
        <v>324.27</v>
      </c>
      <c r="G209">
        <v>326.70999999999998</v>
      </c>
      <c r="H209">
        <v>324.3</v>
      </c>
      <c r="I209">
        <v>326.66000000000003</v>
      </c>
      <c r="J209">
        <v>324.27</v>
      </c>
    </row>
    <row r="210" spans="1:10" x14ac:dyDescent="0.2">
      <c r="A210">
        <v>1969</v>
      </c>
      <c r="B210">
        <v>5</v>
      </c>
      <c r="C210">
        <v>25338</v>
      </c>
      <c r="D210">
        <v>1969.3698999999999</v>
      </c>
      <c r="E210">
        <v>327.38</v>
      </c>
      <c r="F210">
        <v>324.47000000000003</v>
      </c>
      <c r="G210">
        <v>327.35000000000002</v>
      </c>
      <c r="H210">
        <v>324.44</v>
      </c>
      <c r="I210">
        <v>327.38</v>
      </c>
      <c r="J210">
        <v>324.47000000000003</v>
      </c>
    </row>
    <row r="211" spans="1:10" x14ac:dyDescent="0.2">
      <c r="A211">
        <v>1969</v>
      </c>
      <c r="B211">
        <v>6</v>
      </c>
      <c r="C211">
        <v>25369</v>
      </c>
      <c r="D211">
        <v>1969.4548</v>
      </c>
      <c r="E211">
        <v>326.70999999999998</v>
      </c>
      <c r="F211">
        <v>324.51</v>
      </c>
      <c r="G211">
        <v>326.75</v>
      </c>
      <c r="H211">
        <v>324.57</v>
      </c>
      <c r="I211">
        <v>326.70999999999998</v>
      </c>
      <c r="J211">
        <v>324.51</v>
      </c>
    </row>
    <row r="212" spans="1:10" x14ac:dyDescent="0.2">
      <c r="A212">
        <v>1969</v>
      </c>
      <c r="B212">
        <v>7</v>
      </c>
      <c r="C212">
        <v>25399</v>
      </c>
      <c r="D212">
        <v>1969.537</v>
      </c>
      <c r="E212">
        <v>325.88</v>
      </c>
      <c r="F212">
        <v>325.19</v>
      </c>
      <c r="G212">
        <v>325.35000000000002</v>
      </c>
      <c r="H212">
        <v>324.69</v>
      </c>
      <c r="I212">
        <v>325.88</v>
      </c>
      <c r="J212">
        <v>325.19</v>
      </c>
    </row>
    <row r="213" spans="1:10" x14ac:dyDescent="0.2">
      <c r="A213">
        <v>1969</v>
      </c>
      <c r="B213">
        <v>8</v>
      </c>
      <c r="C213">
        <v>25430</v>
      </c>
      <c r="D213">
        <v>1969.6219000000001</v>
      </c>
      <c r="E213">
        <v>323.66000000000003</v>
      </c>
      <c r="F213">
        <v>324.98</v>
      </c>
      <c r="G213">
        <v>323.45999999999998</v>
      </c>
      <c r="H213">
        <v>324.8</v>
      </c>
      <c r="I213">
        <v>323.66000000000003</v>
      </c>
      <c r="J213">
        <v>324.98</v>
      </c>
    </row>
    <row r="214" spans="1:10" x14ac:dyDescent="0.2">
      <c r="A214">
        <v>1969</v>
      </c>
      <c r="B214">
        <v>9</v>
      </c>
      <c r="C214">
        <v>25461</v>
      </c>
      <c r="D214">
        <v>1969.7067999999999</v>
      </c>
      <c r="E214">
        <v>322.38</v>
      </c>
      <c r="F214">
        <v>325.37</v>
      </c>
      <c r="G214">
        <v>321.89999999999998</v>
      </c>
      <c r="H214">
        <v>324.89999999999998</v>
      </c>
      <c r="I214">
        <v>322.38</v>
      </c>
      <c r="J214">
        <v>325.37</v>
      </c>
    </row>
    <row r="215" spans="1:10" x14ac:dyDescent="0.2">
      <c r="A215">
        <v>1969</v>
      </c>
      <c r="B215">
        <v>10</v>
      </c>
      <c r="C215">
        <v>25491</v>
      </c>
      <c r="D215">
        <v>1969.789</v>
      </c>
      <c r="E215">
        <v>321.77999999999997</v>
      </c>
      <c r="F215">
        <v>324.88</v>
      </c>
      <c r="G215">
        <v>321.89999999999998</v>
      </c>
      <c r="H215">
        <v>324.99</v>
      </c>
      <c r="I215">
        <v>321.77999999999997</v>
      </c>
      <c r="J215">
        <v>324.88</v>
      </c>
    </row>
    <row r="216" spans="1:10" x14ac:dyDescent="0.2">
      <c r="A216">
        <v>1969</v>
      </c>
      <c r="B216">
        <v>11</v>
      </c>
      <c r="C216">
        <v>25522</v>
      </c>
      <c r="D216">
        <v>1969.874</v>
      </c>
      <c r="E216">
        <v>322.85000000000002</v>
      </c>
      <c r="F216">
        <v>324.79000000000002</v>
      </c>
      <c r="G216">
        <v>323.16000000000003</v>
      </c>
      <c r="H216">
        <v>325.08</v>
      </c>
      <c r="I216">
        <v>322.85000000000002</v>
      </c>
      <c r="J216">
        <v>324.79000000000002</v>
      </c>
    </row>
    <row r="217" spans="1:10" x14ac:dyDescent="0.2">
      <c r="A217">
        <v>1969</v>
      </c>
      <c r="B217">
        <v>12</v>
      </c>
      <c r="C217">
        <v>25552</v>
      </c>
      <c r="D217">
        <v>1969.9562000000001</v>
      </c>
      <c r="E217">
        <v>324.12</v>
      </c>
      <c r="F217">
        <v>324.91000000000003</v>
      </c>
      <c r="G217">
        <v>324.38</v>
      </c>
      <c r="H217">
        <v>325.16000000000003</v>
      </c>
      <c r="I217">
        <v>324.12</v>
      </c>
      <c r="J217">
        <v>324.91000000000003</v>
      </c>
    </row>
    <row r="218" spans="1:10" x14ac:dyDescent="0.2">
      <c r="A218">
        <v>1970</v>
      </c>
      <c r="B218">
        <v>1</v>
      </c>
      <c r="C218">
        <v>25583</v>
      </c>
      <c r="D218">
        <v>1970.0410999999999</v>
      </c>
      <c r="E218">
        <v>325.06</v>
      </c>
      <c r="F218">
        <v>325.02</v>
      </c>
      <c r="G218">
        <v>325.3</v>
      </c>
      <c r="H218">
        <v>325.24</v>
      </c>
      <c r="I218">
        <v>325.06</v>
      </c>
      <c r="J218">
        <v>325.02</v>
      </c>
    </row>
    <row r="219" spans="1:10" x14ac:dyDescent="0.2">
      <c r="A219">
        <v>1970</v>
      </c>
      <c r="B219">
        <v>2</v>
      </c>
      <c r="C219">
        <v>25614</v>
      </c>
      <c r="D219">
        <v>1970.126</v>
      </c>
      <c r="E219">
        <v>325.98</v>
      </c>
      <c r="F219">
        <v>325.33</v>
      </c>
      <c r="G219">
        <v>325.98</v>
      </c>
      <c r="H219">
        <v>325.32</v>
      </c>
      <c r="I219">
        <v>325.98</v>
      </c>
      <c r="J219">
        <v>325.33</v>
      </c>
    </row>
    <row r="220" spans="1:10" x14ac:dyDescent="0.2">
      <c r="A220">
        <v>1970</v>
      </c>
      <c r="B220">
        <v>3</v>
      </c>
      <c r="C220">
        <v>25642</v>
      </c>
      <c r="D220">
        <v>1970.2027</v>
      </c>
      <c r="E220">
        <v>326.93</v>
      </c>
      <c r="F220">
        <v>325.61</v>
      </c>
      <c r="G220">
        <v>326.73</v>
      </c>
      <c r="H220">
        <v>325.39999999999998</v>
      </c>
      <c r="I220">
        <v>326.93</v>
      </c>
      <c r="J220">
        <v>325.61</v>
      </c>
    </row>
    <row r="221" spans="1:10" x14ac:dyDescent="0.2">
      <c r="A221">
        <v>1970</v>
      </c>
      <c r="B221">
        <v>4</v>
      </c>
      <c r="C221">
        <v>25673</v>
      </c>
      <c r="D221">
        <v>1970.2877000000001</v>
      </c>
      <c r="E221">
        <v>328.13</v>
      </c>
      <c r="F221">
        <v>325.74</v>
      </c>
      <c r="G221">
        <v>327.89</v>
      </c>
      <c r="H221">
        <v>325.48</v>
      </c>
      <c r="I221">
        <v>328.13</v>
      </c>
      <c r="J221">
        <v>325.74</v>
      </c>
    </row>
    <row r="222" spans="1:10" x14ac:dyDescent="0.2">
      <c r="A222">
        <v>1970</v>
      </c>
      <c r="B222">
        <v>5</v>
      </c>
      <c r="C222">
        <v>25703</v>
      </c>
      <c r="D222">
        <v>1970.3698999999999</v>
      </c>
      <c r="E222">
        <v>328.08</v>
      </c>
      <c r="F222">
        <v>325.16000000000003</v>
      </c>
      <c r="G222">
        <v>328.47</v>
      </c>
      <c r="H222">
        <v>325.55</v>
      </c>
      <c r="I222">
        <v>328.08</v>
      </c>
      <c r="J222">
        <v>325.16000000000003</v>
      </c>
    </row>
    <row r="223" spans="1:10" x14ac:dyDescent="0.2">
      <c r="A223">
        <v>1970</v>
      </c>
      <c r="B223">
        <v>6</v>
      </c>
      <c r="C223">
        <v>25734</v>
      </c>
      <c r="D223">
        <v>1970.4548</v>
      </c>
      <c r="E223">
        <v>327.67</v>
      </c>
      <c r="F223">
        <v>325.45999999999998</v>
      </c>
      <c r="G223">
        <v>327.82</v>
      </c>
      <c r="H223">
        <v>325.63</v>
      </c>
      <c r="I223">
        <v>327.67</v>
      </c>
      <c r="J223">
        <v>325.45999999999998</v>
      </c>
    </row>
    <row r="224" spans="1:10" x14ac:dyDescent="0.2">
      <c r="A224">
        <v>1970</v>
      </c>
      <c r="B224">
        <v>7</v>
      </c>
      <c r="C224">
        <v>25764</v>
      </c>
      <c r="D224">
        <v>1970.537</v>
      </c>
      <c r="E224">
        <v>326.33999999999997</v>
      </c>
      <c r="F224">
        <v>325.64999999999998</v>
      </c>
      <c r="G224">
        <v>326.37</v>
      </c>
      <c r="H224">
        <v>325.7</v>
      </c>
      <c r="I224">
        <v>326.33999999999997</v>
      </c>
      <c r="J224">
        <v>325.64999999999998</v>
      </c>
    </row>
    <row r="225" spans="1:10" x14ac:dyDescent="0.2">
      <c r="A225">
        <v>1970</v>
      </c>
      <c r="B225">
        <v>8</v>
      </c>
      <c r="C225">
        <v>25795</v>
      </c>
      <c r="D225">
        <v>1970.6219000000001</v>
      </c>
      <c r="E225">
        <v>324.69</v>
      </c>
      <c r="F225">
        <v>326</v>
      </c>
      <c r="G225">
        <v>324.42</v>
      </c>
      <c r="H225">
        <v>325.77</v>
      </c>
      <c r="I225">
        <v>324.69</v>
      </c>
      <c r="J225">
        <v>326</v>
      </c>
    </row>
    <row r="226" spans="1:10" x14ac:dyDescent="0.2">
      <c r="A226">
        <v>1970</v>
      </c>
      <c r="B226">
        <v>9</v>
      </c>
      <c r="C226">
        <v>25826</v>
      </c>
      <c r="D226">
        <v>1970.7067999999999</v>
      </c>
      <c r="E226">
        <v>323.10000000000002</v>
      </c>
      <c r="F226">
        <v>326.10000000000002</v>
      </c>
      <c r="G226">
        <v>322.81</v>
      </c>
      <c r="H226">
        <v>325.83</v>
      </c>
      <c r="I226">
        <v>323.10000000000002</v>
      </c>
      <c r="J226">
        <v>326.10000000000002</v>
      </c>
    </row>
    <row r="227" spans="1:10" x14ac:dyDescent="0.2">
      <c r="A227">
        <v>1970</v>
      </c>
      <c r="B227">
        <v>10</v>
      </c>
      <c r="C227">
        <v>25856</v>
      </c>
      <c r="D227">
        <v>1970.789</v>
      </c>
      <c r="E227">
        <v>323.06</v>
      </c>
      <c r="F227">
        <v>326.18</v>
      </c>
      <c r="G227">
        <v>322.79000000000002</v>
      </c>
      <c r="H227">
        <v>325.88</v>
      </c>
      <c r="I227">
        <v>323.06</v>
      </c>
      <c r="J227">
        <v>326.18</v>
      </c>
    </row>
    <row r="228" spans="1:10" x14ac:dyDescent="0.2">
      <c r="A228">
        <v>1970</v>
      </c>
      <c r="B228">
        <v>11</v>
      </c>
      <c r="C228">
        <v>25887</v>
      </c>
      <c r="D228">
        <v>1970.874</v>
      </c>
      <c r="E228">
        <v>324.01</v>
      </c>
      <c r="F228">
        <v>325.95</v>
      </c>
      <c r="G228">
        <v>324</v>
      </c>
      <c r="H228">
        <v>325.93</v>
      </c>
      <c r="I228">
        <v>324.01</v>
      </c>
      <c r="J228">
        <v>325.95</v>
      </c>
    </row>
    <row r="229" spans="1:10" x14ac:dyDescent="0.2">
      <c r="A229">
        <v>1970</v>
      </c>
      <c r="B229">
        <v>12</v>
      </c>
      <c r="C229">
        <v>25917</v>
      </c>
      <c r="D229">
        <v>1970.9562000000001</v>
      </c>
      <c r="E229">
        <v>325.13</v>
      </c>
      <c r="F229">
        <v>325.93</v>
      </c>
      <c r="G229">
        <v>325.19</v>
      </c>
      <c r="H229">
        <v>325.97000000000003</v>
      </c>
      <c r="I229">
        <v>325.13</v>
      </c>
      <c r="J229">
        <v>325.93</v>
      </c>
    </row>
    <row r="230" spans="1:10" x14ac:dyDescent="0.2">
      <c r="A230">
        <v>1971</v>
      </c>
      <c r="B230">
        <v>1</v>
      </c>
      <c r="C230">
        <v>25948</v>
      </c>
      <c r="D230">
        <v>1971.0410999999999</v>
      </c>
      <c r="E230">
        <v>326.17</v>
      </c>
      <c r="F230">
        <v>326.13</v>
      </c>
      <c r="G230">
        <v>326.06</v>
      </c>
      <c r="H230">
        <v>326.01</v>
      </c>
      <c r="I230">
        <v>326.17</v>
      </c>
      <c r="J230">
        <v>326.13</v>
      </c>
    </row>
    <row r="231" spans="1:10" x14ac:dyDescent="0.2">
      <c r="A231">
        <v>1971</v>
      </c>
      <c r="B231">
        <v>2</v>
      </c>
      <c r="C231">
        <v>25979</v>
      </c>
      <c r="D231">
        <v>1971.126</v>
      </c>
      <c r="E231">
        <v>326.68</v>
      </c>
      <c r="F231">
        <v>326.02999999999997</v>
      </c>
      <c r="G231">
        <v>326.70999999999998</v>
      </c>
      <c r="H231">
        <v>326.05</v>
      </c>
      <c r="I231">
        <v>326.68</v>
      </c>
      <c r="J231">
        <v>326.02999999999997</v>
      </c>
    </row>
    <row r="232" spans="1:10" x14ac:dyDescent="0.2">
      <c r="A232">
        <v>1971</v>
      </c>
      <c r="B232">
        <v>3</v>
      </c>
      <c r="C232">
        <v>26007</v>
      </c>
      <c r="D232">
        <v>1971.2027</v>
      </c>
      <c r="E232">
        <v>327.17</v>
      </c>
      <c r="F232">
        <v>325.85000000000002</v>
      </c>
      <c r="G232">
        <v>327.43</v>
      </c>
      <c r="H232">
        <v>326.08999999999997</v>
      </c>
      <c r="I232">
        <v>327.17</v>
      </c>
      <c r="J232">
        <v>325.85000000000002</v>
      </c>
    </row>
    <row r="233" spans="1:10" x14ac:dyDescent="0.2">
      <c r="A233">
        <v>1971</v>
      </c>
      <c r="B233">
        <v>4</v>
      </c>
      <c r="C233">
        <v>26038</v>
      </c>
      <c r="D233">
        <v>1971.2877000000001</v>
      </c>
      <c r="E233">
        <v>327.79</v>
      </c>
      <c r="F233">
        <v>325.38</v>
      </c>
      <c r="G233">
        <v>328.56</v>
      </c>
      <c r="H233">
        <v>326.14</v>
      </c>
      <c r="I233">
        <v>327.79</v>
      </c>
      <c r="J233">
        <v>325.38</v>
      </c>
    </row>
    <row r="234" spans="1:10" x14ac:dyDescent="0.2">
      <c r="A234">
        <v>1971</v>
      </c>
      <c r="B234">
        <v>5</v>
      </c>
      <c r="C234">
        <v>26068</v>
      </c>
      <c r="D234">
        <v>1971.3698999999999</v>
      </c>
      <c r="E234">
        <v>328.93</v>
      </c>
      <c r="F234">
        <v>326</v>
      </c>
      <c r="G234">
        <v>329.12</v>
      </c>
      <c r="H234">
        <v>326.19</v>
      </c>
      <c r="I234">
        <v>328.93</v>
      </c>
      <c r="J234">
        <v>326</v>
      </c>
    </row>
    <row r="235" spans="1:10" x14ac:dyDescent="0.2">
      <c r="A235">
        <v>1971</v>
      </c>
      <c r="B235">
        <v>6</v>
      </c>
      <c r="C235">
        <v>26099</v>
      </c>
      <c r="D235">
        <v>1971.4548</v>
      </c>
      <c r="E235">
        <v>328.57</v>
      </c>
      <c r="F235">
        <v>326.36</v>
      </c>
      <c r="G235">
        <v>328.46</v>
      </c>
      <c r="H235">
        <v>326.26</v>
      </c>
      <c r="I235">
        <v>328.57</v>
      </c>
      <c r="J235">
        <v>326.36</v>
      </c>
    </row>
    <row r="236" spans="1:10" x14ac:dyDescent="0.2">
      <c r="A236">
        <v>1971</v>
      </c>
      <c r="B236">
        <v>7</v>
      </c>
      <c r="C236">
        <v>26129</v>
      </c>
      <c r="D236">
        <v>1971.537</v>
      </c>
      <c r="E236">
        <v>327.36</v>
      </c>
      <c r="F236">
        <v>326.66000000000003</v>
      </c>
      <c r="G236">
        <v>327</v>
      </c>
      <c r="H236">
        <v>326.33</v>
      </c>
      <c r="I236">
        <v>327.36</v>
      </c>
      <c r="J236">
        <v>326.66000000000003</v>
      </c>
    </row>
    <row r="237" spans="1:10" x14ac:dyDescent="0.2">
      <c r="A237">
        <v>1971</v>
      </c>
      <c r="B237">
        <v>8</v>
      </c>
      <c r="C237">
        <v>26160</v>
      </c>
      <c r="D237">
        <v>1971.6219000000001</v>
      </c>
      <c r="E237">
        <v>325.43</v>
      </c>
      <c r="F237">
        <v>326.75</v>
      </c>
      <c r="G237">
        <v>325.05</v>
      </c>
      <c r="H237">
        <v>326.39999999999998</v>
      </c>
      <c r="I237">
        <v>325.43</v>
      </c>
      <c r="J237">
        <v>326.75</v>
      </c>
    </row>
    <row r="238" spans="1:10" x14ac:dyDescent="0.2">
      <c r="A238">
        <v>1971</v>
      </c>
      <c r="B238">
        <v>9</v>
      </c>
      <c r="C238">
        <v>26191</v>
      </c>
      <c r="D238">
        <v>1971.7067999999999</v>
      </c>
      <c r="E238">
        <v>323.36</v>
      </c>
      <c r="F238">
        <v>326.37</v>
      </c>
      <c r="G238">
        <v>323.45</v>
      </c>
      <c r="H238">
        <v>326.47000000000003</v>
      </c>
      <c r="I238">
        <v>323.36</v>
      </c>
      <c r="J238">
        <v>326.37</v>
      </c>
    </row>
    <row r="239" spans="1:10" x14ac:dyDescent="0.2">
      <c r="A239">
        <v>1971</v>
      </c>
      <c r="B239">
        <v>10</v>
      </c>
      <c r="C239">
        <v>26221</v>
      </c>
      <c r="D239">
        <v>1971.789</v>
      </c>
      <c r="E239">
        <v>323.56</v>
      </c>
      <c r="F239">
        <v>326.68</v>
      </c>
      <c r="G239">
        <v>323.44</v>
      </c>
      <c r="H239">
        <v>326.54000000000002</v>
      </c>
      <c r="I239">
        <v>323.56</v>
      </c>
      <c r="J239">
        <v>326.68</v>
      </c>
    </row>
    <row r="240" spans="1:10" x14ac:dyDescent="0.2">
      <c r="A240">
        <v>1971</v>
      </c>
      <c r="B240">
        <v>11</v>
      </c>
      <c r="C240">
        <v>26252</v>
      </c>
      <c r="D240">
        <v>1971.874</v>
      </c>
      <c r="E240">
        <v>324.8</v>
      </c>
      <c r="F240">
        <v>326.75</v>
      </c>
      <c r="G240">
        <v>324.69</v>
      </c>
      <c r="H240">
        <v>326.62</v>
      </c>
      <c r="I240">
        <v>324.8</v>
      </c>
      <c r="J240">
        <v>326.75</v>
      </c>
    </row>
    <row r="241" spans="1:10" x14ac:dyDescent="0.2">
      <c r="A241">
        <v>1971</v>
      </c>
      <c r="B241">
        <v>12</v>
      </c>
      <c r="C241">
        <v>26282</v>
      </c>
      <c r="D241">
        <v>1971.9562000000001</v>
      </c>
      <c r="E241">
        <v>326.01</v>
      </c>
      <c r="F241">
        <v>326.81</v>
      </c>
      <c r="G241">
        <v>325.92</v>
      </c>
      <c r="H241">
        <v>326.7</v>
      </c>
      <c r="I241">
        <v>326.01</v>
      </c>
      <c r="J241">
        <v>326.81</v>
      </c>
    </row>
    <row r="242" spans="1:10" x14ac:dyDescent="0.2">
      <c r="A242">
        <v>1972</v>
      </c>
      <c r="B242">
        <v>1</v>
      </c>
      <c r="C242">
        <v>26313</v>
      </c>
      <c r="D242">
        <v>1972.0409999999999</v>
      </c>
      <c r="E242">
        <v>326.77</v>
      </c>
      <c r="F242">
        <v>326.73</v>
      </c>
      <c r="G242">
        <v>326.83999999999997</v>
      </c>
      <c r="H242">
        <v>326.77999999999997</v>
      </c>
      <c r="I242">
        <v>326.77</v>
      </c>
      <c r="J242">
        <v>326.73</v>
      </c>
    </row>
    <row r="243" spans="1:10" x14ac:dyDescent="0.2">
      <c r="A243">
        <v>1972</v>
      </c>
      <c r="B243">
        <v>2</v>
      </c>
      <c r="C243">
        <v>26344</v>
      </c>
      <c r="D243">
        <v>1972.1257000000001</v>
      </c>
      <c r="E243">
        <v>327.63</v>
      </c>
      <c r="F243">
        <v>326.98</v>
      </c>
      <c r="G243">
        <v>327.54000000000002</v>
      </c>
      <c r="H243">
        <v>326.88</v>
      </c>
      <c r="I243">
        <v>327.63</v>
      </c>
      <c r="J243">
        <v>326.98</v>
      </c>
    </row>
    <row r="244" spans="1:10" x14ac:dyDescent="0.2">
      <c r="A244">
        <v>1972</v>
      </c>
      <c r="B244">
        <v>3</v>
      </c>
      <c r="C244">
        <v>26373</v>
      </c>
      <c r="D244">
        <v>1972.2049</v>
      </c>
      <c r="E244">
        <v>327.75</v>
      </c>
      <c r="F244">
        <v>326.39</v>
      </c>
      <c r="G244">
        <v>328.35</v>
      </c>
      <c r="H244">
        <v>326.98</v>
      </c>
      <c r="I244">
        <v>327.75</v>
      </c>
      <c r="J244">
        <v>326.39</v>
      </c>
    </row>
    <row r="245" spans="1:10" x14ac:dyDescent="0.2">
      <c r="A245">
        <v>1972</v>
      </c>
      <c r="B245">
        <v>4</v>
      </c>
      <c r="C245">
        <v>26404</v>
      </c>
      <c r="D245">
        <v>1972.2896000000001</v>
      </c>
      <c r="E245">
        <v>329.72</v>
      </c>
      <c r="F245">
        <v>327.29000000000002</v>
      </c>
      <c r="G245">
        <v>329.55</v>
      </c>
      <c r="H245">
        <v>327.10000000000002</v>
      </c>
      <c r="I245">
        <v>329.72</v>
      </c>
      <c r="J245">
        <v>327.29000000000002</v>
      </c>
    </row>
    <row r="246" spans="1:10" x14ac:dyDescent="0.2">
      <c r="A246">
        <v>1972</v>
      </c>
      <c r="B246">
        <v>5</v>
      </c>
      <c r="C246">
        <v>26434</v>
      </c>
      <c r="D246">
        <v>1972.3715999999999</v>
      </c>
      <c r="E246">
        <v>330.07</v>
      </c>
      <c r="F246">
        <v>327.13</v>
      </c>
      <c r="G246">
        <v>330.16</v>
      </c>
      <c r="H246">
        <v>327.23</v>
      </c>
      <c r="I246">
        <v>330.07</v>
      </c>
      <c r="J246">
        <v>327.13</v>
      </c>
    </row>
    <row r="247" spans="1:10" x14ac:dyDescent="0.2">
      <c r="A247">
        <v>1972</v>
      </c>
      <c r="B247">
        <v>6</v>
      </c>
      <c r="C247">
        <v>26465</v>
      </c>
      <c r="D247">
        <v>1972.4563000000001</v>
      </c>
      <c r="E247">
        <v>329.09</v>
      </c>
      <c r="F247">
        <v>326.89</v>
      </c>
      <c r="G247">
        <v>329.56</v>
      </c>
      <c r="H247">
        <v>327.38</v>
      </c>
      <c r="I247">
        <v>329.09</v>
      </c>
      <c r="J247">
        <v>326.89</v>
      </c>
    </row>
    <row r="248" spans="1:10" x14ac:dyDescent="0.2">
      <c r="A248">
        <v>1972</v>
      </c>
      <c r="B248">
        <v>7</v>
      </c>
      <c r="C248">
        <v>26495</v>
      </c>
      <c r="D248">
        <v>1972.5382999999999</v>
      </c>
      <c r="E248">
        <v>328.04</v>
      </c>
      <c r="F248">
        <v>327.37</v>
      </c>
      <c r="G248">
        <v>328.18</v>
      </c>
      <c r="H248">
        <v>327.54000000000002</v>
      </c>
      <c r="I248">
        <v>328.04</v>
      </c>
      <c r="J248">
        <v>327.37</v>
      </c>
    </row>
    <row r="249" spans="1:10" x14ac:dyDescent="0.2">
      <c r="A249">
        <v>1972</v>
      </c>
      <c r="B249">
        <v>8</v>
      </c>
      <c r="C249">
        <v>26526</v>
      </c>
      <c r="D249">
        <v>1972.623</v>
      </c>
      <c r="E249">
        <v>326.32</v>
      </c>
      <c r="F249">
        <v>327.67</v>
      </c>
      <c r="G249">
        <v>326.33</v>
      </c>
      <c r="H249">
        <v>327.72</v>
      </c>
      <c r="I249">
        <v>326.32</v>
      </c>
      <c r="J249">
        <v>327.67</v>
      </c>
    </row>
    <row r="250" spans="1:10" x14ac:dyDescent="0.2">
      <c r="A250">
        <v>1972</v>
      </c>
      <c r="B250">
        <v>9</v>
      </c>
      <c r="C250">
        <v>26557</v>
      </c>
      <c r="D250">
        <v>1972.7076999999999</v>
      </c>
      <c r="E250">
        <v>324.83999999999997</v>
      </c>
      <c r="F250">
        <v>327.87</v>
      </c>
      <c r="G250">
        <v>324.86</v>
      </c>
      <c r="H250">
        <v>327.91</v>
      </c>
      <c r="I250">
        <v>324.83999999999997</v>
      </c>
      <c r="J250">
        <v>327.87</v>
      </c>
    </row>
    <row r="251" spans="1:10" x14ac:dyDescent="0.2">
      <c r="A251">
        <v>1972</v>
      </c>
      <c r="B251">
        <v>10</v>
      </c>
      <c r="C251">
        <v>26587</v>
      </c>
      <c r="D251">
        <v>1972.7896000000001</v>
      </c>
      <c r="E251">
        <v>325.2</v>
      </c>
      <c r="F251">
        <v>328.33</v>
      </c>
      <c r="G251">
        <v>324.99</v>
      </c>
      <c r="H251">
        <v>328.1</v>
      </c>
      <c r="I251">
        <v>325.2</v>
      </c>
      <c r="J251">
        <v>328.33</v>
      </c>
    </row>
    <row r="252" spans="1:10" x14ac:dyDescent="0.2">
      <c r="A252">
        <v>1972</v>
      </c>
      <c r="B252">
        <v>11</v>
      </c>
      <c r="C252">
        <v>26618</v>
      </c>
      <c r="D252">
        <v>1972.8742999999999</v>
      </c>
      <c r="E252">
        <v>326.5</v>
      </c>
      <c r="F252">
        <v>328.45</v>
      </c>
      <c r="G252">
        <v>326.37</v>
      </c>
      <c r="H252">
        <v>328.31</v>
      </c>
      <c r="I252">
        <v>326.5</v>
      </c>
      <c r="J252">
        <v>328.45</v>
      </c>
    </row>
    <row r="253" spans="1:10" x14ac:dyDescent="0.2">
      <c r="A253">
        <v>1972</v>
      </c>
      <c r="B253">
        <v>12</v>
      </c>
      <c r="C253">
        <v>26648</v>
      </c>
      <c r="D253">
        <v>1972.9563000000001</v>
      </c>
      <c r="E253">
        <v>327.55</v>
      </c>
      <c r="F253">
        <v>328.35</v>
      </c>
      <c r="G253">
        <v>327.73</v>
      </c>
      <c r="H253">
        <v>328.51</v>
      </c>
      <c r="I253">
        <v>327.55</v>
      </c>
      <c r="J253">
        <v>328.35</v>
      </c>
    </row>
    <row r="254" spans="1:10" x14ac:dyDescent="0.2">
      <c r="A254">
        <v>1973</v>
      </c>
      <c r="B254">
        <v>1</v>
      </c>
      <c r="C254">
        <v>26679</v>
      </c>
      <c r="D254">
        <v>1973.0410999999999</v>
      </c>
      <c r="E254">
        <v>328.55</v>
      </c>
      <c r="F254">
        <v>328.5</v>
      </c>
      <c r="G254">
        <v>328.77</v>
      </c>
      <c r="H254">
        <v>328.72</v>
      </c>
      <c r="I254">
        <v>328.55</v>
      </c>
      <c r="J254">
        <v>328.5</v>
      </c>
    </row>
    <row r="255" spans="1:10" x14ac:dyDescent="0.2">
      <c r="A255">
        <v>1973</v>
      </c>
      <c r="B255">
        <v>2</v>
      </c>
      <c r="C255">
        <v>26710</v>
      </c>
      <c r="D255">
        <v>1973.126</v>
      </c>
      <c r="E255">
        <v>329.56</v>
      </c>
      <c r="F255">
        <v>328.9</v>
      </c>
      <c r="G255">
        <v>329.59</v>
      </c>
      <c r="H255">
        <v>328.92</v>
      </c>
      <c r="I255">
        <v>329.56</v>
      </c>
      <c r="J255">
        <v>328.9</v>
      </c>
    </row>
    <row r="256" spans="1:10" x14ac:dyDescent="0.2">
      <c r="A256">
        <v>1973</v>
      </c>
      <c r="B256">
        <v>3</v>
      </c>
      <c r="C256">
        <v>26738</v>
      </c>
      <c r="D256">
        <v>1973.2027</v>
      </c>
      <c r="E256">
        <v>330.3</v>
      </c>
      <c r="F256">
        <v>328.96</v>
      </c>
      <c r="G256">
        <v>330.46</v>
      </c>
      <c r="H256">
        <v>329.11</v>
      </c>
      <c r="I256">
        <v>330.3</v>
      </c>
      <c r="J256">
        <v>328.96</v>
      </c>
    </row>
    <row r="257" spans="1:10" x14ac:dyDescent="0.2">
      <c r="A257">
        <v>1973</v>
      </c>
      <c r="B257">
        <v>4</v>
      </c>
      <c r="C257">
        <v>26769</v>
      </c>
      <c r="D257">
        <v>1973.2877000000001</v>
      </c>
      <c r="E257">
        <v>331.5</v>
      </c>
      <c r="F257">
        <v>329.08</v>
      </c>
      <c r="G257">
        <v>331.74</v>
      </c>
      <c r="H257">
        <v>329.3</v>
      </c>
      <c r="I257">
        <v>331.5</v>
      </c>
      <c r="J257">
        <v>329.08</v>
      </c>
    </row>
    <row r="258" spans="1:10" x14ac:dyDescent="0.2">
      <c r="A258">
        <v>1973</v>
      </c>
      <c r="B258">
        <v>5</v>
      </c>
      <c r="C258">
        <v>26799</v>
      </c>
      <c r="D258">
        <v>1973.3698999999999</v>
      </c>
      <c r="E258">
        <v>332.48</v>
      </c>
      <c r="F258">
        <v>329.53</v>
      </c>
      <c r="G258">
        <v>332.42</v>
      </c>
      <c r="H258">
        <v>329.48</v>
      </c>
      <c r="I258">
        <v>332.48</v>
      </c>
      <c r="J258">
        <v>329.53</v>
      </c>
    </row>
    <row r="259" spans="1:10" x14ac:dyDescent="0.2">
      <c r="A259">
        <v>1973</v>
      </c>
      <c r="B259">
        <v>6</v>
      </c>
      <c r="C259">
        <v>26830</v>
      </c>
      <c r="D259">
        <v>1973.4548</v>
      </c>
      <c r="E259">
        <v>332.07</v>
      </c>
      <c r="F259">
        <v>329.84</v>
      </c>
      <c r="G259">
        <v>331.85</v>
      </c>
      <c r="H259">
        <v>329.64</v>
      </c>
      <c r="I259">
        <v>332.07</v>
      </c>
      <c r="J259">
        <v>329.84</v>
      </c>
    </row>
    <row r="260" spans="1:10" x14ac:dyDescent="0.2">
      <c r="A260">
        <v>1973</v>
      </c>
      <c r="B260">
        <v>7</v>
      </c>
      <c r="C260">
        <v>26860</v>
      </c>
      <c r="D260">
        <v>1973.537</v>
      </c>
      <c r="E260">
        <v>330.87</v>
      </c>
      <c r="F260">
        <v>330.17</v>
      </c>
      <c r="G260">
        <v>330.44</v>
      </c>
      <c r="H260">
        <v>329.77</v>
      </c>
      <c r="I260">
        <v>330.87</v>
      </c>
      <c r="J260">
        <v>330.17</v>
      </c>
    </row>
    <row r="261" spans="1:10" x14ac:dyDescent="0.2">
      <c r="A261">
        <v>1973</v>
      </c>
      <c r="B261">
        <v>8</v>
      </c>
      <c r="C261">
        <v>26891</v>
      </c>
      <c r="D261">
        <v>1973.6219000000001</v>
      </c>
      <c r="E261">
        <v>329.31</v>
      </c>
      <c r="F261">
        <v>330.64</v>
      </c>
      <c r="G261">
        <v>328.51</v>
      </c>
      <c r="H261">
        <v>329.88</v>
      </c>
      <c r="I261">
        <v>329.31</v>
      </c>
      <c r="J261">
        <v>330.64</v>
      </c>
    </row>
    <row r="262" spans="1:10" x14ac:dyDescent="0.2">
      <c r="A262">
        <v>1973</v>
      </c>
      <c r="B262">
        <v>9</v>
      </c>
      <c r="C262">
        <v>26922</v>
      </c>
      <c r="D262">
        <v>1973.7067999999999</v>
      </c>
      <c r="E262">
        <v>327.51</v>
      </c>
      <c r="F262">
        <v>330.55</v>
      </c>
      <c r="G262">
        <v>326.91000000000003</v>
      </c>
      <c r="H262">
        <v>329.96</v>
      </c>
      <c r="I262">
        <v>327.51</v>
      </c>
      <c r="J262">
        <v>330.55</v>
      </c>
    </row>
    <row r="263" spans="1:10" x14ac:dyDescent="0.2">
      <c r="A263">
        <v>1973</v>
      </c>
      <c r="B263">
        <v>10</v>
      </c>
      <c r="C263">
        <v>26952</v>
      </c>
      <c r="D263">
        <v>1973.789</v>
      </c>
      <c r="E263">
        <v>327.18</v>
      </c>
      <c r="F263">
        <v>330.32</v>
      </c>
      <c r="G263">
        <v>326.88</v>
      </c>
      <c r="H263">
        <v>330.01</v>
      </c>
      <c r="I263">
        <v>327.18</v>
      </c>
      <c r="J263">
        <v>330.32</v>
      </c>
    </row>
    <row r="264" spans="1:10" x14ac:dyDescent="0.2">
      <c r="A264">
        <v>1973</v>
      </c>
      <c r="B264">
        <v>11</v>
      </c>
      <c r="C264">
        <v>26983</v>
      </c>
      <c r="D264">
        <v>1973.874</v>
      </c>
      <c r="E264">
        <v>328.16</v>
      </c>
      <c r="F264">
        <v>330.13</v>
      </c>
      <c r="G264">
        <v>328.1</v>
      </c>
      <c r="H264">
        <v>330.04</v>
      </c>
      <c r="I264">
        <v>328.16</v>
      </c>
      <c r="J264">
        <v>330.13</v>
      </c>
    </row>
    <row r="265" spans="1:10" x14ac:dyDescent="0.2">
      <c r="A265">
        <v>1973</v>
      </c>
      <c r="B265">
        <v>12</v>
      </c>
      <c r="C265">
        <v>27013</v>
      </c>
      <c r="D265">
        <v>1973.9562000000001</v>
      </c>
      <c r="E265">
        <v>328.64</v>
      </c>
      <c r="F265">
        <v>329.44</v>
      </c>
      <c r="G265">
        <v>329.28</v>
      </c>
      <c r="H265">
        <v>330.07</v>
      </c>
      <c r="I265">
        <v>328.64</v>
      </c>
      <c r="J265">
        <v>329.44</v>
      </c>
    </row>
    <row r="266" spans="1:10" x14ac:dyDescent="0.2">
      <c r="A266">
        <v>1974</v>
      </c>
      <c r="B266">
        <v>1</v>
      </c>
      <c r="C266">
        <v>27044</v>
      </c>
      <c r="D266">
        <v>1974.0410999999999</v>
      </c>
      <c r="E266">
        <v>329.35</v>
      </c>
      <c r="F266">
        <v>329.31</v>
      </c>
      <c r="G266">
        <v>330.15</v>
      </c>
      <c r="H266">
        <v>330.09</v>
      </c>
      <c r="I266">
        <v>329.35</v>
      </c>
      <c r="J266">
        <v>329.31</v>
      </c>
    </row>
    <row r="267" spans="1:10" x14ac:dyDescent="0.2">
      <c r="A267">
        <v>1974</v>
      </c>
      <c r="B267">
        <v>2</v>
      </c>
      <c r="C267">
        <v>27075</v>
      </c>
      <c r="D267">
        <v>1974.126</v>
      </c>
      <c r="E267">
        <v>330.71</v>
      </c>
      <c r="F267">
        <v>330.05</v>
      </c>
      <c r="G267">
        <v>330.79</v>
      </c>
      <c r="H267">
        <v>330.12</v>
      </c>
      <c r="I267">
        <v>330.71</v>
      </c>
      <c r="J267">
        <v>330.05</v>
      </c>
    </row>
    <row r="268" spans="1:10" x14ac:dyDescent="0.2">
      <c r="A268">
        <v>1974</v>
      </c>
      <c r="B268">
        <v>3</v>
      </c>
      <c r="C268">
        <v>27103</v>
      </c>
      <c r="D268">
        <v>1974.2027</v>
      </c>
      <c r="E268">
        <v>331.48</v>
      </c>
      <c r="F268">
        <v>330.14</v>
      </c>
      <c r="G268">
        <v>331.5</v>
      </c>
      <c r="H268">
        <v>330.14</v>
      </c>
      <c r="I268">
        <v>331.48</v>
      </c>
      <c r="J268">
        <v>330.14</v>
      </c>
    </row>
    <row r="269" spans="1:10" x14ac:dyDescent="0.2">
      <c r="A269">
        <v>1974</v>
      </c>
      <c r="B269">
        <v>4</v>
      </c>
      <c r="C269">
        <v>27134</v>
      </c>
      <c r="D269">
        <v>1974.2877000000001</v>
      </c>
      <c r="E269">
        <v>332.65</v>
      </c>
      <c r="F269">
        <v>330.22</v>
      </c>
      <c r="G269">
        <v>332.62</v>
      </c>
      <c r="H269">
        <v>330.18</v>
      </c>
      <c r="I269">
        <v>332.65</v>
      </c>
      <c r="J269">
        <v>330.22</v>
      </c>
    </row>
    <row r="270" spans="1:10" x14ac:dyDescent="0.2">
      <c r="A270">
        <v>1974</v>
      </c>
      <c r="B270">
        <v>5</v>
      </c>
      <c r="C270">
        <v>27164</v>
      </c>
      <c r="D270">
        <v>1974.3698999999999</v>
      </c>
      <c r="E270">
        <v>333.09</v>
      </c>
      <c r="F270">
        <v>330.13</v>
      </c>
      <c r="G270">
        <v>333.18</v>
      </c>
      <c r="H270">
        <v>330.22</v>
      </c>
      <c r="I270">
        <v>333.09</v>
      </c>
      <c r="J270">
        <v>330.13</v>
      </c>
    </row>
    <row r="271" spans="1:10" x14ac:dyDescent="0.2">
      <c r="A271">
        <v>1974</v>
      </c>
      <c r="B271">
        <v>6</v>
      </c>
      <c r="C271">
        <v>27195</v>
      </c>
      <c r="D271">
        <v>1974.4548</v>
      </c>
      <c r="E271">
        <v>332.25</v>
      </c>
      <c r="F271">
        <v>330.01</v>
      </c>
      <c r="G271">
        <v>332.48</v>
      </c>
      <c r="H271">
        <v>330.26</v>
      </c>
      <c r="I271">
        <v>332.25</v>
      </c>
      <c r="J271">
        <v>330.01</v>
      </c>
    </row>
    <row r="272" spans="1:10" x14ac:dyDescent="0.2">
      <c r="A272">
        <v>1974</v>
      </c>
      <c r="B272">
        <v>7</v>
      </c>
      <c r="C272">
        <v>27225</v>
      </c>
      <c r="D272">
        <v>1974.537</v>
      </c>
      <c r="E272">
        <v>331.18</v>
      </c>
      <c r="F272">
        <v>330.47</v>
      </c>
      <c r="G272">
        <v>330.99</v>
      </c>
      <c r="H272">
        <v>330.31</v>
      </c>
      <c r="I272">
        <v>331.18</v>
      </c>
      <c r="J272">
        <v>330.47</v>
      </c>
    </row>
    <row r="273" spans="1:10" x14ac:dyDescent="0.2">
      <c r="A273">
        <v>1974</v>
      </c>
      <c r="B273">
        <v>8</v>
      </c>
      <c r="C273">
        <v>27256</v>
      </c>
      <c r="D273">
        <v>1974.6219000000001</v>
      </c>
      <c r="E273">
        <v>329.39</v>
      </c>
      <c r="F273">
        <v>330.73</v>
      </c>
      <c r="G273">
        <v>328.99</v>
      </c>
      <c r="H273">
        <v>330.36</v>
      </c>
      <c r="I273">
        <v>329.39</v>
      </c>
      <c r="J273">
        <v>330.73</v>
      </c>
    </row>
    <row r="274" spans="1:10" x14ac:dyDescent="0.2">
      <c r="A274">
        <v>1974</v>
      </c>
      <c r="B274">
        <v>9</v>
      </c>
      <c r="C274">
        <v>27287</v>
      </c>
      <c r="D274">
        <v>1974.7067999999999</v>
      </c>
      <c r="E274">
        <v>327.43</v>
      </c>
      <c r="F274">
        <v>330.47</v>
      </c>
      <c r="G274">
        <v>327.35000000000002</v>
      </c>
      <c r="H274">
        <v>330.41</v>
      </c>
      <c r="I274">
        <v>327.43</v>
      </c>
      <c r="J274">
        <v>330.47</v>
      </c>
    </row>
    <row r="275" spans="1:10" x14ac:dyDescent="0.2">
      <c r="A275">
        <v>1974</v>
      </c>
      <c r="B275">
        <v>10</v>
      </c>
      <c r="C275">
        <v>27317</v>
      </c>
      <c r="D275">
        <v>1974.789</v>
      </c>
      <c r="E275">
        <v>327.37</v>
      </c>
      <c r="F275">
        <v>330.52</v>
      </c>
      <c r="G275">
        <v>327.32</v>
      </c>
      <c r="H275">
        <v>330.46</v>
      </c>
      <c r="I275">
        <v>327.37</v>
      </c>
      <c r="J275">
        <v>330.52</v>
      </c>
    </row>
    <row r="276" spans="1:10" x14ac:dyDescent="0.2">
      <c r="A276">
        <v>1974</v>
      </c>
      <c r="B276">
        <v>11</v>
      </c>
      <c r="C276">
        <v>27348</v>
      </c>
      <c r="D276">
        <v>1974.874</v>
      </c>
      <c r="E276">
        <v>328.46</v>
      </c>
      <c r="F276">
        <v>330.43</v>
      </c>
      <c r="G276">
        <v>328.57</v>
      </c>
      <c r="H276">
        <v>330.52</v>
      </c>
      <c r="I276">
        <v>328.46</v>
      </c>
      <c r="J276">
        <v>330.43</v>
      </c>
    </row>
    <row r="277" spans="1:10" x14ac:dyDescent="0.2">
      <c r="A277">
        <v>1974</v>
      </c>
      <c r="B277">
        <v>12</v>
      </c>
      <c r="C277">
        <v>27378</v>
      </c>
      <c r="D277">
        <v>1974.9562000000001</v>
      </c>
      <c r="E277">
        <v>329.57</v>
      </c>
      <c r="F277">
        <v>330.38</v>
      </c>
      <c r="G277">
        <v>329.79</v>
      </c>
      <c r="H277">
        <v>330.58</v>
      </c>
      <c r="I277">
        <v>329.57</v>
      </c>
      <c r="J277">
        <v>330.38</v>
      </c>
    </row>
    <row r="278" spans="1:10" x14ac:dyDescent="0.2">
      <c r="A278">
        <v>1975</v>
      </c>
      <c r="B278">
        <v>1</v>
      </c>
      <c r="C278">
        <v>27409</v>
      </c>
      <c r="D278">
        <v>1975.0410999999999</v>
      </c>
      <c r="E278">
        <v>330.4</v>
      </c>
      <c r="F278">
        <v>330.36</v>
      </c>
      <c r="G278">
        <v>330.71</v>
      </c>
      <c r="H278">
        <v>330.65</v>
      </c>
      <c r="I278">
        <v>330.4</v>
      </c>
      <c r="J278">
        <v>330.36</v>
      </c>
    </row>
    <row r="279" spans="1:10" x14ac:dyDescent="0.2">
      <c r="A279">
        <v>1975</v>
      </c>
      <c r="B279">
        <v>2</v>
      </c>
      <c r="C279">
        <v>27440</v>
      </c>
      <c r="D279">
        <v>1975.126</v>
      </c>
      <c r="E279">
        <v>331.4</v>
      </c>
      <c r="F279">
        <v>330.74</v>
      </c>
      <c r="G279">
        <v>331.41</v>
      </c>
      <c r="H279">
        <v>330.74</v>
      </c>
      <c r="I279">
        <v>331.4</v>
      </c>
      <c r="J279">
        <v>330.74</v>
      </c>
    </row>
    <row r="280" spans="1:10" x14ac:dyDescent="0.2">
      <c r="A280">
        <v>1975</v>
      </c>
      <c r="B280">
        <v>3</v>
      </c>
      <c r="C280">
        <v>27468</v>
      </c>
      <c r="D280">
        <v>1975.2027</v>
      </c>
      <c r="E280">
        <v>332.04</v>
      </c>
      <c r="F280">
        <v>330.69</v>
      </c>
      <c r="G280">
        <v>332.17</v>
      </c>
      <c r="H280">
        <v>330.82</v>
      </c>
      <c r="I280">
        <v>332.04</v>
      </c>
      <c r="J280">
        <v>330.69</v>
      </c>
    </row>
    <row r="281" spans="1:10" x14ac:dyDescent="0.2">
      <c r="A281">
        <v>1975</v>
      </c>
      <c r="B281">
        <v>4</v>
      </c>
      <c r="C281">
        <v>27499</v>
      </c>
      <c r="D281">
        <v>1975.2877000000001</v>
      </c>
      <c r="E281">
        <v>333.31</v>
      </c>
      <c r="F281">
        <v>330.87</v>
      </c>
      <c r="G281">
        <v>333.36</v>
      </c>
      <c r="H281">
        <v>330.91</v>
      </c>
      <c r="I281">
        <v>333.31</v>
      </c>
      <c r="J281">
        <v>330.87</v>
      </c>
    </row>
    <row r="282" spans="1:10" x14ac:dyDescent="0.2">
      <c r="A282">
        <v>1975</v>
      </c>
      <c r="B282">
        <v>5</v>
      </c>
      <c r="C282">
        <v>27529</v>
      </c>
      <c r="D282">
        <v>1975.3698999999999</v>
      </c>
      <c r="E282">
        <v>333.97</v>
      </c>
      <c r="F282">
        <v>331</v>
      </c>
      <c r="G282">
        <v>333.97</v>
      </c>
      <c r="H282">
        <v>331</v>
      </c>
      <c r="I282">
        <v>333.97</v>
      </c>
      <c r="J282">
        <v>331</v>
      </c>
    </row>
    <row r="283" spans="1:10" x14ac:dyDescent="0.2">
      <c r="A283">
        <v>1975</v>
      </c>
      <c r="B283">
        <v>6</v>
      </c>
      <c r="C283">
        <v>27560</v>
      </c>
      <c r="D283">
        <v>1975.4548</v>
      </c>
      <c r="E283">
        <v>333.6</v>
      </c>
      <c r="F283">
        <v>331.36</v>
      </c>
      <c r="G283">
        <v>333.33</v>
      </c>
      <c r="H283">
        <v>331.1</v>
      </c>
      <c r="I283">
        <v>333.6</v>
      </c>
      <c r="J283">
        <v>331.36</v>
      </c>
    </row>
    <row r="284" spans="1:10" x14ac:dyDescent="0.2">
      <c r="A284">
        <v>1975</v>
      </c>
      <c r="B284">
        <v>7</v>
      </c>
      <c r="C284">
        <v>27590</v>
      </c>
      <c r="D284">
        <v>1975.537</v>
      </c>
      <c r="E284">
        <v>331.9</v>
      </c>
      <c r="F284">
        <v>331.2</v>
      </c>
      <c r="G284">
        <v>331.88</v>
      </c>
      <c r="H284">
        <v>331.2</v>
      </c>
      <c r="I284">
        <v>331.9</v>
      </c>
      <c r="J284">
        <v>331.2</v>
      </c>
    </row>
    <row r="285" spans="1:10" x14ac:dyDescent="0.2">
      <c r="A285">
        <v>1975</v>
      </c>
      <c r="B285">
        <v>8</v>
      </c>
      <c r="C285">
        <v>27621</v>
      </c>
      <c r="D285">
        <v>1975.6219000000001</v>
      </c>
      <c r="E285">
        <v>330.06</v>
      </c>
      <c r="F285">
        <v>331.4</v>
      </c>
      <c r="G285">
        <v>329.92</v>
      </c>
      <c r="H285">
        <v>331.29</v>
      </c>
      <c r="I285">
        <v>330.06</v>
      </c>
      <c r="J285">
        <v>331.4</v>
      </c>
    </row>
    <row r="286" spans="1:10" x14ac:dyDescent="0.2">
      <c r="A286">
        <v>1975</v>
      </c>
      <c r="B286">
        <v>9</v>
      </c>
      <c r="C286">
        <v>27652</v>
      </c>
      <c r="D286">
        <v>1975.7067999999999</v>
      </c>
      <c r="E286">
        <v>328.56</v>
      </c>
      <c r="F286">
        <v>331.61</v>
      </c>
      <c r="G286">
        <v>328.32</v>
      </c>
      <c r="H286">
        <v>331.39</v>
      </c>
      <c r="I286">
        <v>328.56</v>
      </c>
      <c r="J286">
        <v>331.61</v>
      </c>
    </row>
    <row r="287" spans="1:10" x14ac:dyDescent="0.2">
      <c r="A287">
        <v>1975</v>
      </c>
      <c r="B287">
        <v>10</v>
      </c>
      <c r="C287">
        <v>27682</v>
      </c>
      <c r="D287">
        <v>1975.789</v>
      </c>
      <c r="E287">
        <v>328.34</v>
      </c>
      <c r="F287">
        <v>331.5</v>
      </c>
      <c r="G287">
        <v>328.32</v>
      </c>
      <c r="H287">
        <v>331.47</v>
      </c>
      <c r="I287">
        <v>328.34</v>
      </c>
      <c r="J287">
        <v>331.5</v>
      </c>
    </row>
    <row r="288" spans="1:10" x14ac:dyDescent="0.2">
      <c r="A288">
        <v>1975</v>
      </c>
      <c r="B288">
        <v>11</v>
      </c>
      <c r="C288">
        <v>27713</v>
      </c>
      <c r="D288">
        <v>1975.874</v>
      </c>
      <c r="E288">
        <v>329.49</v>
      </c>
      <c r="F288">
        <v>331.47</v>
      </c>
      <c r="G288">
        <v>329.6</v>
      </c>
      <c r="H288">
        <v>331.56</v>
      </c>
      <c r="I288">
        <v>329.49</v>
      </c>
      <c r="J288">
        <v>331.47</v>
      </c>
    </row>
    <row r="289" spans="1:10" x14ac:dyDescent="0.2">
      <c r="A289">
        <v>1975</v>
      </c>
      <c r="B289">
        <v>12</v>
      </c>
      <c r="C289">
        <v>27743</v>
      </c>
      <c r="D289">
        <v>1975.9562000000001</v>
      </c>
      <c r="E289">
        <v>330.76</v>
      </c>
      <c r="F289">
        <v>331.57</v>
      </c>
      <c r="G289">
        <v>330.85</v>
      </c>
      <c r="H289">
        <v>331.64</v>
      </c>
      <c r="I289">
        <v>330.76</v>
      </c>
      <c r="J289">
        <v>331.57</v>
      </c>
    </row>
    <row r="290" spans="1:10" x14ac:dyDescent="0.2">
      <c r="A290">
        <v>1976</v>
      </c>
      <c r="B290">
        <v>1</v>
      </c>
      <c r="C290">
        <v>27774</v>
      </c>
      <c r="D290">
        <v>1976.0409999999999</v>
      </c>
      <c r="E290">
        <v>331.75</v>
      </c>
      <c r="F290">
        <v>331.7</v>
      </c>
      <c r="G290">
        <v>331.77</v>
      </c>
      <c r="H290">
        <v>331.72</v>
      </c>
      <c r="I290">
        <v>331.75</v>
      </c>
      <c r="J290">
        <v>331.7</v>
      </c>
    </row>
    <row r="291" spans="1:10" x14ac:dyDescent="0.2">
      <c r="A291">
        <v>1976</v>
      </c>
      <c r="B291">
        <v>2</v>
      </c>
      <c r="C291">
        <v>27805</v>
      </c>
      <c r="D291">
        <v>1976.1257000000001</v>
      </c>
      <c r="E291">
        <v>332.57</v>
      </c>
      <c r="F291">
        <v>331.9</v>
      </c>
      <c r="G291">
        <v>332.47</v>
      </c>
      <c r="H291">
        <v>331.8</v>
      </c>
      <c r="I291">
        <v>332.57</v>
      </c>
      <c r="J291">
        <v>331.9</v>
      </c>
    </row>
    <row r="292" spans="1:10" x14ac:dyDescent="0.2">
      <c r="A292">
        <v>1976</v>
      </c>
      <c r="B292">
        <v>3</v>
      </c>
      <c r="C292">
        <v>27834</v>
      </c>
      <c r="D292">
        <v>1976.2049</v>
      </c>
      <c r="E292">
        <v>333.5</v>
      </c>
      <c r="F292">
        <v>332.12</v>
      </c>
      <c r="G292">
        <v>333.26</v>
      </c>
      <c r="H292">
        <v>331.87</v>
      </c>
      <c r="I292">
        <v>333.5</v>
      </c>
      <c r="J292">
        <v>332.12</v>
      </c>
    </row>
    <row r="293" spans="1:10" x14ac:dyDescent="0.2">
      <c r="A293">
        <v>1976</v>
      </c>
      <c r="B293">
        <v>4</v>
      </c>
      <c r="C293">
        <v>27865</v>
      </c>
      <c r="D293">
        <v>1976.2896000000001</v>
      </c>
      <c r="E293">
        <v>334.58</v>
      </c>
      <c r="F293">
        <v>332.12</v>
      </c>
      <c r="G293">
        <v>334.43</v>
      </c>
      <c r="H293">
        <v>331.95</v>
      </c>
      <c r="I293">
        <v>334.58</v>
      </c>
      <c r="J293">
        <v>332.12</v>
      </c>
    </row>
    <row r="294" spans="1:10" x14ac:dyDescent="0.2">
      <c r="A294">
        <v>1976</v>
      </c>
      <c r="B294">
        <v>5</v>
      </c>
      <c r="C294">
        <v>27895</v>
      </c>
      <c r="D294">
        <v>1976.3715999999999</v>
      </c>
      <c r="E294">
        <v>334.88</v>
      </c>
      <c r="F294">
        <v>331.9</v>
      </c>
      <c r="G294">
        <v>335</v>
      </c>
      <c r="H294">
        <v>332.03</v>
      </c>
      <c r="I294">
        <v>334.88</v>
      </c>
      <c r="J294">
        <v>331.9</v>
      </c>
    </row>
    <row r="295" spans="1:10" x14ac:dyDescent="0.2">
      <c r="A295">
        <v>1976</v>
      </c>
      <c r="B295">
        <v>6</v>
      </c>
      <c r="C295">
        <v>27926</v>
      </c>
      <c r="D295">
        <v>1976.4563000000001</v>
      </c>
      <c r="E295">
        <v>334.33</v>
      </c>
      <c r="F295">
        <v>332.1</v>
      </c>
      <c r="G295">
        <v>334.32</v>
      </c>
      <c r="H295">
        <v>332.11</v>
      </c>
      <c r="I295">
        <v>334.33</v>
      </c>
      <c r="J295">
        <v>332.1</v>
      </c>
    </row>
    <row r="296" spans="1:10" x14ac:dyDescent="0.2">
      <c r="A296">
        <v>1976</v>
      </c>
      <c r="B296">
        <v>7</v>
      </c>
      <c r="C296">
        <v>27956</v>
      </c>
      <c r="D296">
        <v>1976.5382999999999</v>
      </c>
      <c r="E296">
        <v>333.05</v>
      </c>
      <c r="F296">
        <v>332.37</v>
      </c>
      <c r="G296">
        <v>332.85</v>
      </c>
      <c r="H296">
        <v>332.19</v>
      </c>
      <c r="I296">
        <v>333.05</v>
      </c>
      <c r="J296">
        <v>332.37</v>
      </c>
    </row>
    <row r="297" spans="1:10" x14ac:dyDescent="0.2">
      <c r="A297">
        <v>1976</v>
      </c>
      <c r="B297">
        <v>8</v>
      </c>
      <c r="C297">
        <v>27987</v>
      </c>
      <c r="D297">
        <v>1976.623</v>
      </c>
      <c r="E297">
        <v>330.94</v>
      </c>
      <c r="F297">
        <v>332.31</v>
      </c>
      <c r="G297">
        <v>330.88</v>
      </c>
      <c r="H297">
        <v>332.29</v>
      </c>
      <c r="I297">
        <v>330.94</v>
      </c>
      <c r="J297">
        <v>332.31</v>
      </c>
    </row>
    <row r="298" spans="1:10" x14ac:dyDescent="0.2">
      <c r="A298">
        <v>1976</v>
      </c>
      <c r="B298">
        <v>9</v>
      </c>
      <c r="C298">
        <v>28018</v>
      </c>
      <c r="D298">
        <v>1976.7076999999999</v>
      </c>
      <c r="E298">
        <v>329.3</v>
      </c>
      <c r="F298">
        <v>332.38</v>
      </c>
      <c r="G298">
        <v>329.3</v>
      </c>
      <c r="H298">
        <v>332.39</v>
      </c>
      <c r="I298">
        <v>329.3</v>
      </c>
      <c r="J298">
        <v>332.38</v>
      </c>
    </row>
    <row r="299" spans="1:10" x14ac:dyDescent="0.2">
      <c r="A299">
        <v>1976</v>
      </c>
      <c r="B299">
        <v>10</v>
      </c>
      <c r="C299">
        <v>28048</v>
      </c>
      <c r="D299">
        <v>1976.7896000000001</v>
      </c>
      <c r="E299">
        <v>328.94</v>
      </c>
      <c r="F299">
        <v>332.11</v>
      </c>
      <c r="G299">
        <v>329.35</v>
      </c>
      <c r="H299">
        <v>332.5</v>
      </c>
      <c r="I299">
        <v>328.94</v>
      </c>
      <c r="J299">
        <v>332.11</v>
      </c>
    </row>
    <row r="300" spans="1:10" x14ac:dyDescent="0.2">
      <c r="A300">
        <v>1976</v>
      </c>
      <c r="B300">
        <v>11</v>
      </c>
      <c r="C300">
        <v>28079</v>
      </c>
      <c r="D300">
        <v>1976.8742999999999</v>
      </c>
      <c r="E300">
        <v>330.31</v>
      </c>
      <c r="F300">
        <v>332.29</v>
      </c>
      <c r="G300">
        <v>330.67</v>
      </c>
      <c r="H300">
        <v>332.63</v>
      </c>
      <c r="I300">
        <v>330.31</v>
      </c>
      <c r="J300">
        <v>332.29</v>
      </c>
    </row>
    <row r="301" spans="1:10" x14ac:dyDescent="0.2">
      <c r="A301">
        <v>1976</v>
      </c>
      <c r="B301">
        <v>12</v>
      </c>
      <c r="C301">
        <v>28109</v>
      </c>
      <c r="D301">
        <v>1976.9563000000001</v>
      </c>
      <c r="E301">
        <v>331.68</v>
      </c>
      <c r="F301">
        <v>332.49</v>
      </c>
      <c r="G301">
        <v>331.98</v>
      </c>
      <c r="H301">
        <v>332.77</v>
      </c>
      <c r="I301">
        <v>331.68</v>
      </c>
      <c r="J301">
        <v>332.49</v>
      </c>
    </row>
    <row r="302" spans="1:10" x14ac:dyDescent="0.2">
      <c r="A302">
        <v>1977</v>
      </c>
      <c r="B302">
        <v>1</v>
      </c>
      <c r="C302">
        <v>28140</v>
      </c>
      <c r="D302">
        <v>1977.0410999999999</v>
      </c>
      <c r="E302">
        <v>332.93</v>
      </c>
      <c r="F302">
        <v>332.88</v>
      </c>
      <c r="G302">
        <v>332.99</v>
      </c>
      <c r="H302">
        <v>332.93</v>
      </c>
      <c r="I302">
        <v>332.93</v>
      </c>
      <c r="J302">
        <v>332.88</v>
      </c>
    </row>
    <row r="303" spans="1:10" x14ac:dyDescent="0.2">
      <c r="A303">
        <v>1977</v>
      </c>
      <c r="B303">
        <v>2</v>
      </c>
      <c r="C303">
        <v>28171</v>
      </c>
      <c r="D303">
        <v>1977.126</v>
      </c>
      <c r="E303">
        <v>333.42</v>
      </c>
      <c r="F303">
        <v>332.75</v>
      </c>
      <c r="G303">
        <v>333.78</v>
      </c>
      <c r="H303">
        <v>333.11</v>
      </c>
      <c r="I303">
        <v>333.42</v>
      </c>
      <c r="J303">
        <v>332.75</v>
      </c>
    </row>
    <row r="304" spans="1:10" x14ac:dyDescent="0.2">
      <c r="A304">
        <v>1977</v>
      </c>
      <c r="B304">
        <v>3</v>
      </c>
      <c r="C304">
        <v>28199</v>
      </c>
      <c r="D304">
        <v>1977.2027</v>
      </c>
      <c r="E304">
        <v>334.7</v>
      </c>
      <c r="F304">
        <v>333.35</v>
      </c>
      <c r="G304">
        <v>334.64</v>
      </c>
      <c r="H304">
        <v>333.27</v>
      </c>
      <c r="I304">
        <v>334.7</v>
      </c>
      <c r="J304">
        <v>333.35</v>
      </c>
    </row>
    <row r="305" spans="1:10" x14ac:dyDescent="0.2">
      <c r="A305">
        <v>1977</v>
      </c>
      <c r="B305">
        <v>4</v>
      </c>
      <c r="C305">
        <v>28230</v>
      </c>
      <c r="D305">
        <v>1977.2877000000001</v>
      </c>
      <c r="E305">
        <v>336.07</v>
      </c>
      <c r="F305">
        <v>333.62</v>
      </c>
      <c r="G305">
        <v>335.92</v>
      </c>
      <c r="H305">
        <v>333.46</v>
      </c>
      <c r="I305">
        <v>336.07</v>
      </c>
      <c r="J305">
        <v>333.62</v>
      </c>
    </row>
    <row r="306" spans="1:10" x14ac:dyDescent="0.2">
      <c r="A306">
        <v>1977</v>
      </c>
      <c r="B306">
        <v>5</v>
      </c>
      <c r="C306">
        <v>28260</v>
      </c>
      <c r="D306">
        <v>1977.3698999999999</v>
      </c>
      <c r="E306">
        <v>336.75</v>
      </c>
      <c r="F306">
        <v>333.76</v>
      </c>
      <c r="G306">
        <v>336.62</v>
      </c>
      <c r="H306">
        <v>333.63</v>
      </c>
      <c r="I306">
        <v>336.75</v>
      </c>
      <c r="J306">
        <v>333.76</v>
      </c>
    </row>
    <row r="307" spans="1:10" x14ac:dyDescent="0.2">
      <c r="A307">
        <v>1977</v>
      </c>
      <c r="B307">
        <v>6</v>
      </c>
      <c r="C307">
        <v>28291</v>
      </c>
      <c r="D307">
        <v>1977.4548</v>
      </c>
      <c r="E307">
        <v>336.27</v>
      </c>
      <c r="F307">
        <v>334.01</v>
      </c>
      <c r="G307">
        <v>336.05</v>
      </c>
      <c r="H307">
        <v>333.82</v>
      </c>
      <c r="I307">
        <v>336.27</v>
      </c>
      <c r="J307">
        <v>334.01</v>
      </c>
    </row>
    <row r="308" spans="1:10" x14ac:dyDescent="0.2">
      <c r="A308">
        <v>1977</v>
      </c>
      <c r="B308">
        <v>7</v>
      </c>
      <c r="C308">
        <v>28321</v>
      </c>
      <c r="D308">
        <v>1977.537</v>
      </c>
      <c r="E308">
        <v>334.92</v>
      </c>
      <c r="F308">
        <v>334.21</v>
      </c>
      <c r="G308">
        <v>334.67</v>
      </c>
      <c r="H308">
        <v>333.98</v>
      </c>
      <c r="I308">
        <v>334.92</v>
      </c>
      <c r="J308">
        <v>334.21</v>
      </c>
    </row>
    <row r="309" spans="1:10" x14ac:dyDescent="0.2">
      <c r="A309">
        <v>1977</v>
      </c>
      <c r="B309">
        <v>8</v>
      </c>
      <c r="C309">
        <v>28352</v>
      </c>
      <c r="D309">
        <v>1977.6219000000001</v>
      </c>
      <c r="E309">
        <v>332.75</v>
      </c>
      <c r="F309">
        <v>334.1</v>
      </c>
      <c r="G309">
        <v>332.77</v>
      </c>
      <c r="H309">
        <v>334.15</v>
      </c>
      <c r="I309">
        <v>332.75</v>
      </c>
      <c r="J309">
        <v>334.1</v>
      </c>
    </row>
    <row r="310" spans="1:10" x14ac:dyDescent="0.2">
      <c r="A310">
        <v>1977</v>
      </c>
      <c r="B310">
        <v>9</v>
      </c>
      <c r="C310">
        <v>28383</v>
      </c>
      <c r="D310">
        <v>1977.7067999999999</v>
      </c>
      <c r="E310">
        <v>331.59</v>
      </c>
      <c r="F310">
        <v>334.66</v>
      </c>
      <c r="G310">
        <v>331.22</v>
      </c>
      <c r="H310">
        <v>334.31</v>
      </c>
      <c r="I310">
        <v>331.59</v>
      </c>
      <c r="J310">
        <v>334.66</v>
      </c>
    </row>
    <row r="311" spans="1:10" x14ac:dyDescent="0.2">
      <c r="A311">
        <v>1977</v>
      </c>
      <c r="B311">
        <v>10</v>
      </c>
      <c r="C311">
        <v>28413</v>
      </c>
      <c r="D311">
        <v>1977.789</v>
      </c>
      <c r="E311">
        <v>331.16</v>
      </c>
      <c r="F311">
        <v>334.35</v>
      </c>
      <c r="G311">
        <v>331.28</v>
      </c>
      <c r="H311">
        <v>334.46</v>
      </c>
      <c r="I311">
        <v>331.16</v>
      </c>
      <c r="J311">
        <v>334.35</v>
      </c>
    </row>
    <row r="312" spans="1:10" x14ac:dyDescent="0.2">
      <c r="A312">
        <v>1977</v>
      </c>
      <c r="B312">
        <v>11</v>
      </c>
      <c r="C312">
        <v>28444</v>
      </c>
      <c r="D312">
        <v>1977.874</v>
      </c>
      <c r="E312">
        <v>332.4</v>
      </c>
      <c r="F312">
        <v>334.4</v>
      </c>
      <c r="G312">
        <v>332.63</v>
      </c>
      <c r="H312">
        <v>334.6</v>
      </c>
      <c r="I312">
        <v>332.4</v>
      </c>
      <c r="J312">
        <v>334.4</v>
      </c>
    </row>
    <row r="313" spans="1:10" x14ac:dyDescent="0.2">
      <c r="A313">
        <v>1977</v>
      </c>
      <c r="B313">
        <v>12</v>
      </c>
      <c r="C313">
        <v>28474</v>
      </c>
      <c r="D313">
        <v>1977.9562000000001</v>
      </c>
      <c r="E313">
        <v>333.85</v>
      </c>
      <c r="F313">
        <v>334.66</v>
      </c>
      <c r="G313">
        <v>333.94</v>
      </c>
      <c r="H313">
        <v>334.74</v>
      </c>
      <c r="I313">
        <v>333.85</v>
      </c>
      <c r="J313">
        <v>334.66</v>
      </c>
    </row>
    <row r="314" spans="1:10" x14ac:dyDescent="0.2">
      <c r="A314">
        <v>1978</v>
      </c>
      <c r="B314">
        <v>1</v>
      </c>
      <c r="C314">
        <v>28505</v>
      </c>
      <c r="D314">
        <v>1978.0410999999999</v>
      </c>
      <c r="E314">
        <v>334.97</v>
      </c>
      <c r="F314">
        <v>334.93</v>
      </c>
      <c r="G314">
        <v>334.93</v>
      </c>
      <c r="H314">
        <v>334.87</v>
      </c>
      <c r="I314">
        <v>334.97</v>
      </c>
      <c r="J314">
        <v>334.93</v>
      </c>
    </row>
    <row r="315" spans="1:10" x14ac:dyDescent="0.2">
      <c r="A315">
        <v>1978</v>
      </c>
      <c r="B315">
        <v>2</v>
      </c>
      <c r="C315">
        <v>28536</v>
      </c>
      <c r="D315">
        <v>1978.126</v>
      </c>
      <c r="E315">
        <v>335.39</v>
      </c>
      <c r="F315">
        <v>334.72</v>
      </c>
      <c r="G315">
        <v>335.69</v>
      </c>
      <c r="H315">
        <v>335.01</v>
      </c>
      <c r="I315">
        <v>335.39</v>
      </c>
      <c r="J315">
        <v>334.72</v>
      </c>
    </row>
    <row r="316" spans="1:10" x14ac:dyDescent="0.2">
      <c r="A316">
        <v>1978</v>
      </c>
      <c r="B316">
        <v>3</v>
      </c>
      <c r="C316">
        <v>28564</v>
      </c>
      <c r="D316">
        <v>1978.2027</v>
      </c>
      <c r="E316">
        <v>336.64</v>
      </c>
      <c r="F316">
        <v>335.28</v>
      </c>
      <c r="G316">
        <v>336.5</v>
      </c>
      <c r="H316">
        <v>335.13</v>
      </c>
      <c r="I316">
        <v>336.64</v>
      </c>
      <c r="J316">
        <v>335.28</v>
      </c>
    </row>
    <row r="317" spans="1:10" x14ac:dyDescent="0.2">
      <c r="A317">
        <v>1978</v>
      </c>
      <c r="B317">
        <v>4</v>
      </c>
      <c r="C317">
        <v>28595</v>
      </c>
      <c r="D317">
        <v>1978.2877000000001</v>
      </c>
      <c r="E317">
        <v>337.76</v>
      </c>
      <c r="F317">
        <v>335.3</v>
      </c>
      <c r="G317">
        <v>337.73</v>
      </c>
      <c r="H317">
        <v>335.25</v>
      </c>
      <c r="I317">
        <v>337.76</v>
      </c>
      <c r="J317">
        <v>335.3</v>
      </c>
    </row>
    <row r="318" spans="1:10" x14ac:dyDescent="0.2">
      <c r="A318">
        <v>1978</v>
      </c>
      <c r="B318">
        <v>5</v>
      </c>
      <c r="C318">
        <v>28625</v>
      </c>
      <c r="D318">
        <v>1978.3698999999999</v>
      </c>
      <c r="E318">
        <v>338.01</v>
      </c>
      <c r="F318">
        <v>335.01</v>
      </c>
      <c r="G318">
        <v>338.37</v>
      </c>
      <c r="H318">
        <v>335.37</v>
      </c>
      <c r="I318">
        <v>338.01</v>
      </c>
      <c r="J318">
        <v>335.01</v>
      </c>
    </row>
    <row r="319" spans="1:10" x14ac:dyDescent="0.2">
      <c r="A319">
        <v>1978</v>
      </c>
      <c r="B319">
        <v>6</v>
      </c>
      <c r="C319">
        <v>28656</v>
      </c>
      <c r="D319">
        <v>1978.4548</v>
      </c>
      <c r="E319">
        <v>337.9</v>
      </c>
      <c r="F319">
        <v>335.63</v>
      </c>
      <c r="G319">
        <v>337.73</v>
      </c>
      <c r="H319">
        <v>335.49</v>
      </c>
      <c r="I319">
        <v>337.9</v>
      </c>
      <c r="J319">
        <v>335.63</v>
      </c>
    </row>
    <row r="320" spans="1:10" x14ac:dyDescent="0.2">
      <c r="A320">
        <v>1978</v>
      </c>
      <c r="B320">
        <v>7</v>
      </c>
      <c r="C320">
        <v>28686</v>
      </c>
      <c r="D320">
        <v>1978.537</v>
      </c>
      <c r="E320">
        <v>336.54</v>
      </c>
      <c r="F320">
        <v>335.82</v>
      </c>
      <c r="G320">
        <v>336.28</v>
      </c>
      <c r="H320">
        <v>335.6</v>
      </c>
      <c r="I320">
        <v>336.54</v>
      </c>
      <c r="J320">
        <v>335.82</v>
      </c>
    </row>
    <row r="321" spans="1:10" x14ac:dyDescent="0.2">
      <c r="A321">
        <v>1978</v>
      </c>
      <c r="B321">
        <v>8</v>
      </c>
      <c r="C321">
        <v>28717</v>
      </c>
      <c r="D321">
        <v>1978.6219000000001</v>
      </c>
      <c r="E321">
        <v>334.68</v>
      </c>
      <c r="F321">
        <v>336.04</v>
      </c>
      <c r="G321">
        <v>334.31</v>
      </c>
      <c r="H321">
        <v>335.7</v>
      </c>
      <c r="I321">
        <v>334.68</v>
      </c>
      <c r="J321">
        <v>336.04</v>
      </c>
    </row>
    <row r="322" spans="1:10" x14ac:dyDescent="0.2">
      <c r="A322">
        <v>1978</v>
      </c>
      <c r="B322">
        <v>9</v>
      </c>
      <c r="C322">
        <v>28748</v>
      </c>
      <c r="D322">
        <v>1978.7067999999999</v>
      </c>
      <c r="E322">
        <v>332.76</v>
      </c>
      <c r="F322">
        <v>335.84</v>
      </c>
      <c r="G322">
        <v>332.7</v>
      </c>
      <c r="H322">
        <v>335.8</v>
      </c>
      <c r="I322">
        <v>332.76</v>
      </c>
      <c r="J322">
        <v>335.84</v>
      </c>
    </row>
    <row r="323" spans="1:10" x14ac:dyDescent="0.2">
      <c r="A323">
        <v>1978</v>
      </c>
      <c r="B323">
        <v>10</v>
      </c>
      <c r="C323">
        <v>28778</v>
      </c>
      <c r="D323">
        <v>1978.789</v>
      </c>
      <c r="E323">
        <v>332.55</v>
      </c>
      <c r="F323">
        <v>335.74</v>
      </c>
      <c r="G323">
        <v>332.71</v>
      </c>
      <c r="H323">
        <v>335.89</v>
      </c>
      <c r="I323">
        <v>332.55</v>
      </c>
      <c r="J323">
        <v>335.74</v>
      </c>
    </row>
    <row r="324" spans="1:10" x14ac:dyDescent="0.2">
      <c r="A324">
        <v>1978</v>
      </c>
      <c r="B324">
        <v>11</v>
      </c>
      <c r="C324">
        <v>28809</v>
      </c>
      <c r="D324">
        <v>1978.874</v>
      </c>
      <c r="E324">
        <v>333.92</v>
      </c>
      <c r="F324">
        <v>335.92</v>
      </c>
      <c r="G324">
        <v>334.01</v>
      </c>
      <c r="H324">
        <v>335.99</v>
      </c>
      <c r="I324">
        <v>333.92</v>
      </c>
      <c r="J324">
        <v>335.92</v>
      </c>
    </row>
    <row r="325" spans="1:10" x14ac:dyDescent="0.2">
      <c r="A325">
        <v>1978</v>
      </c>
      <c r="B325">
        <v>12</v>
      </c>
      <c r="C325">
        <v>28839</v>
      </c>
      <c r="D325">
        <v>1978.9562000000001</v>
      </c>
      <c r="E325">
        <v>334.95</v>
      </c>
      <c r="F325">
        <v>335.76</v>
      </c>
      <c r="G325">
        <v>335.29</v>
      </c>
      <c r="H325">
        <v>336.08</v>
      </c>
      <c r="I325">
        <v>334.95</v>
      </c>
      <c r="J325">
        <v>335.76</v>
      </c>
    </row>
    <row r="326" spans="1:10" x14ac:dyDescent="0.2">
      <c r="A326">
        <v>1979</v>
      </c>
      <c r="B326">
        <v>1</v>
      </c>
      <c r="C326">
        <v>28870</v>
      </c>
      <c r="D326">
        <v>1979.0410999999999</v>
      </c>
      <c r="E326">
        <v>336.23</v>
      </c>
      <c r="F326">
        <v>336.18</v>
      </c>
      <c r="G326">
        <v>336.25</v>
      </c>
      <c r="H326">
        <v>336.19</v>
      </c>
      <c r="I326">
        <v>336.23</v>
      </c>
      <c r="J326">
        <v>336.18</v>
      </c>
    </row>
    <row r="327" spans="1:10" x14ac:dyDescent="0.2">
      <c r="A327">
        <v>1979</v>
      </c>
      <c r="B327">
        <v>2</v>
      </c>
      <c r="C327">
        <v>28901</v>
      </c>
      <c r="D327">
        <v>1979.126</v>
      </c>
      <c r="E327">
        <v>336.76</v>
      </c>
      <c r="F327">
        <v>336.09</v>
      </c>
      <c r="G327">
        <v>336.99</v>
      </c>
      <c r="H327">
        <v>336.3</v>
      </c>
      <c r="I327">
        <v>336.76</v>
      </c>
      <c r="J327">
        <v>336.09</v>
      </c>
    </row>
    <row r="328" spans="1:10" x14ac:dyDescent="0.2">
      <c r="A328">
        <v>1979</v>
      </c>
      <c r="B328">
        <v>3</v>
      </c>
      <c r="C328">
        <v>28929</v>
      </c>
      <c r="D328">
        <v>1979.2027</v>
      </c>
      <c r="E328">
        <v>337.96</v>
      </c>
      <c r="F328">
        <v>336.6</v>
      </c>
      <c r="G328">
        <v>337.79</v>
      </c>
      <c r="H328">
        <v>336.41</v>
      </c>
      <c r="I328">
        <v>337.96</v>
      </c>
      <c r="J328">
        <v>336.6</v>
      </c>
    </row>
    <row r="329" spans="1:10" x14ac:dyDescent="0.2">
      <c r="A329">
        <v>1979</v>
      </c>
      <c r="B329">
        <v>4</v>
      </c>
      <c r="C329">
        <v>28960</v>
      </c>
      <c r="D329">
        <v>1979.2877000000001</v>
      </c>
      <c r="E329">
        <v>338.88</v>
      </c>
      <c r="F329">
        <v>336.41</v>
      </c>
      <c r="G329">
        <v>339.02</v>
      </c>
      <c r="H329">
        <v>336.54</v>
      </c>
      <c r="I329">
        <v>338.88</v>
      </c>
      <c r="J329">
        <v>336.41</v>
      </c>
    </row>
    <row r="330" spans="1:10" x14ac:dyDescent="0.2">
      <c r="A330">
        <v>1979</v>
      </c>
      <c r="B330">
        <v>5</v>
      </c>
      <c r="C330">
        <v>28990</v>
      </c>
      <c r="D330">
        <v>1979.3698999999999</v>
      </c>
      <c r="E330">
        <v>339.47</v>
      </c>
      <c r="F330">
        <v>336.46</v>
      </c>
      <c r="G330">
        <v>339.67</v>
      </c>
      <c r="H330">
        <v>336.67</v>
      </c>
      <c r="I330">
        <v>339.47</v>
      </c>
      <c r="J330">
        <v>336.46</v>
      </c>
    </row>
    <row r="331" spans="1:10" x14ac:dyDescent="0.2">
      <c r="A331">
        <v>1979</v>
      </c>
      <c r="B331">
        <v>6</v>
      </c>
      <c r="C331">
        <v>29021</v>
      </c>
      <c r="D331">
        <v>1979.4548</v>
      </c>
      <c r="E331">
        <v>339.29</v>
      </c>
      <c r="F331">
        <v>337.01</v>
      </c>
      <c r="G331">
        <v>339.06</v>
      </c>
      <c r="H331">
        <v>336.8</v>
      </c>
      <c r="I331">
        <v>339.29</v>
      </c>
      <c r="J331">
        <v>337.01</v>
      </c>
    </row>
    <row r="332" spans="1:10" x14ac:dyDescent="0.2">
      <c r="A332">
        <v>1979</v>
      </c>
      <c r="B332">
        <v>7</v>
      </c>
      <c r="C332">
        <v>29051</v>
      </c>
      <c r="D332">
        <v>1979.537</v>
      </c>
      <c r="E332">
        <v>337.73</v>
      </c>
      <c r="F332">
        <v>337.01</v>
      </c>
      <c r="G332">
        <v>337.62</v>
      </c>
      <c r="H332">
        <v>336.94</v>
      </c>
      <c r="I332">
        <v>337.73</v>
      </c>
      <c r="J332">
        <v>337.01</v>
      </c>
    </row>
    <row r="333" spans="1:10" x14ac:dyDescent="0.2">
      <c r="A333">
        <v>1979</v>
      </c>
      <c r="B333">
        <v>8</v>
      </c>
      <c r="C333">
        <v>29082</v>
      </c>
      <c r="D333">
        <v>1979.6219000000001</v>
      </c>
      <c r="E333">
        <v>336.09</v>
      </c>
      <c r="F333">
        <v>337.44</v>
      </c>
      <c r="G333">
        <v>335.68</v>
      </c>
      <c r="H333">
        <v>337.08</v>
      </c>
      <c r="I333">
        <v>336.09</v>
      </c>
      <c r="J333">
        <v>337.44</v>
      </c>
    </row>
    <row r="334" spans="1:10" x14ac:dyDescent="0.2">
      <c r="A334">
        <v>1979</v>
      </c>
      <c r="B334">
        <v>9</v>
      </c>
      <c r="C334">
        <v>29113</v>
      </c>
      <c r="D334">
        <v>1979.7067999999999</v>
      </c>
      <c r="E334">
        <v>333.92</v>
      </c>
      <c r="F334">
        <v>337.01</v>
      </c>
      <c r="G334">
        <v>334.11</v>
      </c>
      <c r="H334">
        <v>337.22</v>
      </c>
      <c r="I334">
        <v>333.92</v>
      </c>
      <c r="J334">
        <v>337.01</v>
      </c>
    </row>
    <row r="335" spans="1:10" x14ac:dyDescent="0.2">
      <c r="A335">
        <v>1979</v>
      </c>
      <c r="B335">
        <v>10</v>
      </c>
      <c r="C335">
        <v>29143</v>
      </c>
      <c r="D335">
        <v>1979.789</v>
      </c>
      <c r="E335">
        <v>333.86</v>
      </c>
      <c r="F335">
        <v>337.07</v>
      </c>
      <c r="G335">
        <v>334.17</v>
      </c>
      <c r="H335">
        <v>337.37</v>
      </c>
      <c r="I335">
        <v>333.86</v>
      </c>
      <c r="J335">
        <v>337.07</v>
      </c>
    </row>
    <row r="336" spans="1:10" x14ac:dyDescent="0.2">
      <c r="A336">
        <v>1979</v>
      </c>
      <c r="B336">
        <v>11</v>
      </c>
      <c r="C336">
        <v>29174</v>
      </c>
      <c r="D336">
        <v>1979.874</v>
      </c>
      <c r="E336">
        <v>335.29</v>
      </c>
      <c r="F336">
        <v>337.3</v>
      </c>
      <c r="G336">
        <v>335.54</v>
      </c>
      <c r="H336">
        <v>337.52</v>
      </c>
      <c r="I336">
        <v>335.29</v>
      </c>
      <c r="J336">
        <v>337.3</v>
      </c>
    </row>
    <row r="337" spans="1:10" x14ac:dyDescent="0.2">
      <c r="A337">
        <v>1979</v>
      </c>
      <c r="B337">
        <v>12</v>
      </c>
      <c r="C337">
        <v>29204</v>
      </c>
      <c r="D337">
        <v>1979.9562000000001</v>
      </c>
      <c r="E337">
        <v>336.73</v>
      </c>
      <c r="F337">
        <v>337.55</v>
      </c>
      <c r="G337">
        <v>336.88</v>
      </c>
      <c r="H337">
        <v>337.68</v>
      </c>
      <c r="I337">
        <v>336.73</v>
      </c>
      <c r="J337">
        <v>337.55</v>
      </c>
    </row>
    <row r="338" spans="1:10" x14ac:dyDescent="0.2">
      <c r="A338">
        <v>1980</v>
      </c>
      <c r="B338">
        <v>1</v>
      </c>
      <c r="C338">
        <v>29235</v>
      </c>
      <c r="D338">
        <v>1980.0409999999999</v>
      </c>
      <c r="E338">
        <v>338.01</v>
      </c>
      <c r="F338">
        <v>337.97</v>
      </c>
      <c r="G338">
        <v>337.9</v>
      </c>
      <c r="H338">
        <v>337.85</v>
      </c>
      <c r="I338">
        <v>338.01</v>
      </c>
      <c r="J338">
        <v>337.97</v>
      </c>
    </row>
    <row r="339" spans="1:10" x14ac:dyDescent="0.2">
      <c r="A339">
        <v>1980</v>
      </c>
      <c r="B339">
        <v>2</v>
      </c>
      <c r="C339">
        <v>29266</v>
      </c>
      <c r="D339">
        <v>1980.1257000000001</v>
      </c>
      <c r="E339">
        <v>338.36</v>
      </c>
      <c r="F339">
        <v>337.69</v>
      </c>
      <c r="G339">
        <v>338.7</v>
      </c>
      <c r="H339">
        <v>338.02</v>
      </c>
      <c r="I339">
        <v>338.36</v>
      </c>
      <c r="J339">
        <v>337.69</v>
      </c>
    </row>
    <row r="340" spans="1:10" x14ac:dyDescent="0.2">
      <c r="A340">
        <v>1980</v>
      </c>
      <c r="B340">
        <v>3</v>
      </c>
      <c r="C340">
        <v>29295</v>
      </c>
      <c r="D340">
        <v>1980.2049</v>
      </c>
      <c r="E340">
        <v>340.07</v>
      </c>
      <c r="F340">
        <v>338.68</v>
      </c>
      <c r="G340">
        <v>339.58</v>
      </c>
      <c r="H340">
        <v>338.17</v>
      </c>
      <c r="I340">
        <v>340.07</v>
      </c>
      <c r="J340">
        <v>338.68</v>
      </c>
    </row>
    <row r="341" spans="1:10" x14ac:dyDescent="0.2">
      <c r="A341">
        <v>1980</v>
      </c>
      <c r="B341">
        <v>4</v>
      </c>
      <c r="C341">
        <v>29326</v>
      </c>
      <c r="D341">
        <v>1980.2896000000001</v>
      </c>
      <c r="E341">
        <v>340.76</v>
      </c>
      <c r="F341">
        <v>338.26</v>
      </c>
      <c r="G341">
        <v>340.85</v>
      </c>
      <c r="H341">
        <v>338.33</v>
      </c>
      <c r="I341">
        <v>340.76</v>
      </c>
      <c r="J341">
        <v>338.26</v>
      </c>
    </row>
    <row r="342" spans="1:10" x14ac:dyDescent="0.2">
      <c r="A342">
        <v>1980</v>
      </c>
      <c r="B342">
        <v>5</v>
      </c>
      <c r="C342">
        <v>29356</v>
      </c>
      <c r="D342">
        <v>1980.3715999999999</v>
      </c>
      <c r="E342">
        <v>341.47</v>
      </c>
      <c r="F342">
        <v>338.45</v>
      </c>
      <c r="G342">
        <v>341.5</v>
      </c>
      <c r="H342">
        <v>338.48</v>
      </c>
      <c r="I342">
        <v>341.47</v>
      </c>
      <c r="J342">
        <v>338.45</v>
      </c>
    </row>
    <row r="343" spans="1:10" x14ac:dyDescent="0.2">
      <c r="A343">
        <v>1980</v>
      </c>
      <c r="B343">
        <v>6</v>
      </c>
      <c r="C343">
        <v>29387</v>
      </c>
      <c r="D343">
        <v>1980.4563000000001</v>
      </c>
      <c r="E343">
        <v>341.17</v>
      </c>
      <c r="F343">
        <v>338.92</v>
      </c>
      <c r="G343">
        <v>340.87</v>
      </c>
      <c r="H343">
        <v>338.63</v>
      </c>
      <c r="I343">
        <v>341.17</v>
      </c>
      <c r="J343">
        <v>338.92</v>
      </c>
    </row>
    <row r="344" spans="1:10" x14ac:dyDescent="0.2">
      <c r="A344">
        <v>1980</v>
      </c>
      <c r="B344">
        <v>7</v>
      </c>
      <c r="C344">
        <v>29417</v>
      </c>
      <c r="D344">
        <v>1980.5382999999999</v>
      </c>
      <c r="E344">
        <v>339.56</v>
      </c>
      <c r="F344">
        <v>338.87</v>
      </c>
      <c r="G344">
        <v>339.43</v>
      </c>
      <c r="H344">
        <v>338.76</v>
      </c>
      <c r="I344">
        <v>339.56</v>
      </c>
      <c r="J344">
        <v>338.87</v>
      </c>
    </row>
    <row r="345" spans="1:10" x14ac:dyDescent="0.2">
      <c r="A345">
        <v>1980</v>
      </c>
      <c r="B345">
        <v>8</v>
      </c>
      <c r="C345">
        <v>29448</v>
      </c>
      <c r="D345">
        <v>1980.623</v>
      </c>
      <c r="E345">
        <v>337.6</v>
      </c>
      <c r="F345">
        <v>338.99</v>
      </c>
      <c r="G345">
        <v>337.47</v>
      </c>
      <c r="H345">
        <v>338.9</v>
      </c>
      <c r="I345">
        <v>337.6</v>
      </c>
      <c r="J345">
        <v>338.99</v>
      </c>
    </row>
    <row r="346" spans="1:10" x14ac:dyDescent="0.2">
      <c r="A346">
        <v>1980</v>
      </c>
      <c r="B346">
        <v>9</v>
      </c>
      <c r="C346">
        <v>29479</v>
      </c>
      <c r="D346">
        <v>1980.7076999999999</v>
      </c>
      <c r="E346">
        <v>335.88</v>
      </c>
      <c r="F346">
        <v>338.99</v>
      </c>
      <c r="G346">
        <v>335.89</v>
      </c>
      <c r="H346">
        <v>339.02</v>
      </c>
      <c r="I346">
        <v>335.88</v>
      </c>
      <c r="J346">
        <v>338.99</v>
      </c>
    </row>
    <row r="347" spans="1:10" x14ac:dyDescent="0.2">
      <c r="A347">
        <v>1980</v>
      </c>
      <c r="B347">
        <v>10</v>
      </c>
      <c r="C347">
        <v>29509</v>
      </c>
      <c r="D347">
        <v>1980.7896000000001</v>
      </c>
      <c r="E347">
        <v>336.02</v>
      </c>
      <c r="F347">
        <v>339.23</v>
      </c>
      <c r="G347">
        <v>335.93</v>
      </c>
      <c r="H347">
        <v>339.13</v>
      </c>
      <c r="I347">
        <v>336.02</v>
      </c>
      <c r="J347">
        <v>339.23</v>
      </c>
    </row>
    <row r="348" spans="1:10" x14ac:dyDescent="0.2">
      <c r="A348">
        <v>1980</v>
      </c>
      <c r="B348">
        <v>11</v>
      </c>
      <c r="C348">
        <v>29540</v>
      </c>
      <c r="D348">
        <v>1980.8742999999999</v>
      </c>
      <c r="E348">
        <v>337.1</v>
      </c>
      <c r="F348">
        <v>339.11</v>
      </c>
      <c r="G348">
        <v>337.25</v>
      </c>
      <c r="H348">
        <v>339.24</v>
      </c>
      <c r="I348">
        <v>337.1</v>
      </c>
      <c r="J348">
        <v>339.11</v>
      </c>
    </row>
    <row r="349" spans="1:10" x14ac:dyDescent="0.2">
      <c r="A349">
        <v>1980</v>
      </c>
      <c r="B349">
        <v>12</v>
      </c>
      <c r="C349">
        <v>29570</v>
      </c>
      <c r="D349">
        <v>1980.9563000000001</v>
      </c>
      <c r="E349">
        <v>338.21</v>
      </c>
      <c r="F349">
        <v>339.03</v>
      </c>
      <c r="G349">
        <v>338.54</v>
      </c>
      <c r="H349">
        <v>339.34</v>
      </c>
      <c r="I349">
        <v>338.21</v>
      </c>
      <c r="J349">
        <v>339.03</v>
      </c>
    </row>
    <row r="350" spans="1:10" x14ac:dyDescent="0.2">
      <c r="A350">
        <v>1981</v>
      </c>
      <c r="B350">
        <v>1</v>
      </c>
      <c r="C350">
        <v>29601</v>
      </c>
      <c r="D350">
        <v>1981.0410999999999</v>
      </c>
      <c r="E350">
        <v>339.24</v>
      </c>
      <c r="F350">
        <v>339.19</v>
      </c>
      <c r="G350">
        <v>339.5</v>
      </c>
      <c r="H350">
        <v>339.44</v>
      </c>
      <c r="I350">
        <v>339.24</v>
      </c>
      <c r="J350">
        <v>339.19</v>
      </c>
    </row>
    <row r="351" spans="1:10" x14ac:dyDescent="0.2">
      <c r="A351">
        <v>1981</v>
      </c>
      <c r="B351">
        <v>2</v>
      </c>
      <c r="C351">
        <v>29632</v>
      </c>
      <c r="D351">
        <v>1981.126</v>
      </c>
      <c r="E351">
        <v>340.48</v>
      </c>
      <c r="F351">
        <v>339.8</v>
      </c>
      <c r="G351">
        <v>340.23</v>
      </c>
      <c r="H351">
        <v>339.55</v>
      </c>
      <c r="I351">
        <v>340.48</v>
      </c>
      <c r="J351">
        <v>339.8</v>
      </c>
    </row>
    <row r="352" spans="1:10" x14ac:dyDescent="0.2">
      <c r="A352">
        <v>1981</v>
      </c>
      <c r="B352">
        <v>3</v>
      </c>
      <c r="C352">
        <v>29660</v>
      </c>
      <c r="D352">
        <v>1981.2027</v>
      </c>
      <c r="E352">
        <v>341.38</v>
      </c>
      <c r="F352">
        <v>340.01</v>
      </c>
      <c r="G352">
        <v>341.02</v>
      </c>
      <c r="H352">
        <v>339.63</v>
      </c>
      <c r="I352">
        <v>341.38</v>
      </c>
      <c r="J352">
        <v>340.01</v>
      </c>
    </row>
    <row r="353" spans="1:10" x14ac:dyDescent="0.2">
      <c r="A353">
        <v>1981</v>
      </c>
      <c r="B353">
        <v>4</v>
      </c>
      <c r="C353">
        <v>29691</v>
      </c>
      <c r="D353">
        <v>1981.2877000000001</v>
      </c>
      <c r="E353">
        <v>342.5</v>
      </c>
      <c r="F353">
        <v>340.02</v>
      </c>
      <c r="G353">
        <v>342.23</v>
      </c>
      <c r="H353">
        <v>339.72</v>
      </c>
      <c r="I353">
        <v>342.5</v>
      </c>
      <c r="J353">
        <v>340.02</v>
      </c>
    </row>
    <row r="354" spans="1:10" x14ac:dyDescent="0.2">
      <c r="A354">
        <v>1981</v>
      </c>
      <c r="B354">
        <v>5</v>
      </c>
      <c r="C354">
        <v>29721</v>
      </c>
      <c r="D354">
        <v>1981.3698999999999</v>
      </c>
      <c r="E354">
        <v>342.91</v>
      </c>
      <c r="F354">
        <v>339.88</v>
      </c>
      <c r="G354">
        <v>342.84</v>
      </c>
      <c r="H354">
        <v>339.81</v>
      </c>
      <c r="I354">
        <v>342.91</v>
      </c>
      <c r="J354">
        <v>339.88</v>
      </c>
    </row>
    <row r="355" spans="1:10" x14ac:dyDescent="0.2">
      <c r="A355">
        <v>1981</v>
      </c>
      <c r="B355">
        <v>6</v>
      </c>
      <c r="C355">
        <v>29752</v>
      </c>
      <c r="D355">
        <v>1981.4548</v>
      </c>
      <c r="E355">
        <v>342.25</v>
      </c>
      <c r="F355">
        <v>339.96</v>
      </c>
      <c r="G355">
        <v>342.16</v>
      </c>
      <c r="H355">
        <v>339.89</v>
      </c>
      <c r="I355">
        <v>342.25</v>
      </c>
      <c r="J355">
        <v>339.96</v>
      </c>
    </row>
    <row r="356" spans="1:10" x14ac:dyDescent="0.2">
      <c r="A356">
        <v>1981</v>
      </c>
      <c r="B356">
        <v>7</v>
      </c>
      <c r="C356">
        <v>29782</v>
      </c>
      <c r="D356">
        <v>1981.537</v>
      </c>
      <c r="E356">
        <v>340.49</v>
      </c>
      <c r="F356">
        <v>339.76</v>
      </c>
      <c r="G356">
        <v>340.67</v>
      </c>
      <c r="H356">
        <v>339.98</v>
      </c>
      <c r="I356">
        <v>340.49</v>
      </c>
      <c r="J356">
        <v>339.76</v>
      </c>
    </row>
    <row r="357" spans="1:10" x14ac:dyDescent="0.2">
      <c r="A357">
        <v>1981</v>
      </c>
      <c r="B357">
        <v>8</v>
      </c>
      <c r="C357">
        <v>29813</v>
      </c>
      <c r="D357">
        <v>1981.6219000000001</v>
      </c>
      <c r="E357">
        <v>338.43</v>
      </c>
      <c r="F357">
        <v>339.8</v>
      </c>
      <c r="G357">
        <v>338.66</v>
      </c>
      <c r="H357">
        <v>340.07</v>
      </c>
      <c r="I357">
        <v>338.43</v>
      </c>
      <c r="J357">
        <v>339.8</v>
      </c>
    </row>
    <row r="358" spans="1:10" x14ac:dyDescent="0.2">
      <c r="A358">
        <v>1981</v>
      </c>
      <c r="B358">
        <v>9</v>
      </c>
      <c r="C358">
        <v>29844</v>
      </c>
      <c r="D358">
        <v>1981.7067999999999</v>
      </c>
      <c r="E358">
        <v>336.69</v>
      </c>
      <c r="F358">
        <v>339.81</v>
      </c>
      <c r="G358">
        <v>337.03</v>
      </c>
      <c r="H358">
        <v>340.16</v>
      </c>
      <c r="I358">
        <v>336.69</v>
      </c>
      <c r="J358">
        <v>339.81</v>
      </c>
    </row>
    <row r="359" spans="1:10" x14ac:dyDescent="0.2">
      <c r="A359">
        <v>1981</v>
      </c>
      <c r="B359">
        <v>10</v>
      </c>
      <c r="C359">
        <v>29874</v>
      </c>
      <c r="D359">
        <v>1981.789</v>
      </c>
      <c r="E359">
        <v>336.86</v>
      </c>
      <c r="F359">
        <v>340.08</v>
      </c>
      <c r="G359">
        <v>337.05</v>
      </c>
      <c r="H359">
        <v>340.26</v>
      </c>
      <c r="I359">
        <v>336.86</v>
      </c>
      <c r="J359">
        <v>340.08</v>
      </c>
    </row>
    <row r="360" spans="1:10" x14ac:dyDescent="0.2">
      <c r="A360">
        <v>1981</v>
      </c>
      <c r="B360">
        <v>11</v>
      </c>
      <c r="C360">
        <v>29905</v>
      </c>
      <c r="D360">
        <v>1981.874</v>
      </c>
      <c r="E360">
        <v>338.36</v>
      </c>
      <c r="F360">
        <v>340.38</v>
      </c>
      <c r="G360">
        <v>338.38</v>
      </c>
      <c r="H360">
        <v>340.37</v>
      </c>
      <c r="I360">
        <v>338.36</v>
      </c>
      <c r="J360">
        <v>340.38</v>
      </c>
    </row>
    <row r="361" spans="1:10" x14ac:dyDescent="0.2">
      <c r="A361">
        <v>1981</v>
      </c>
      <c r="B361">
        <v>12</v>
      </c>
      <c r="C361">
        <v>29935</v>
      </c>
      <c r="D361">
        <v>1981.9562000000001</v>
      </c>
      <c r="E361">
        <v>339.61</v>
      </c>
      <c r="F361">
        <v>340.44</v>
      </c>
      <c r="G361">
        <v>339.67</v>
      </c>
      <c r="H361">
        <v>340.48</v>
      </c>
      <c r="I361">
        <v>339.61</v>
      </c>
      <c r="J361">
        <v>340.44</v>
      </c>
    </row>
    <row r="362" spans="1:10" x14ac:dyDescent="0.2">
      <c r="A362">
        <v>1982</v>
      </c>
      <c r="B362">
        <v>1</v>
      </c>
      <c r="C362">
        <v>29966</v>
      </c>
      <c r="D362">
        <v>1982.0410999999999</v>
      </c>
      <c r="E362">
        <v>340.75</v>
      </c>
      <c r="F362">
        <v>340.71</v>
      </c>
      <c r="G362">
        <v>340.65</v>
      </c>
      <c r="H362">
        <v>340.59</v>
      </c>
      <c r="I362">
        <v>340.75</v>
      </c>
      <c r="J362">
        <v>340.71</v>
      </c>
    </row>
    <row r="363" spans="1:10" x14ac:dyDescent="0.2">
      <c r="A363">
        <v>1982</v>
      </c>
      <c r="B363">
        <v>2</v>
      </c>
      <c r="C363">
        <v>29997</v>
      </c>
      <c r="D363">
        <v>1982.126</v>
      </c>
      <c r="E363">
        <v>341.61</v>
      </c>
      <c r="F363">
        <v>340.94</v>
      </c>
      <c r="G363">
        <v>341.38</v>
      </c>
      <c r="H363">
        <v>340.7</v>
      </c>
      <c r="I363">
        <v>341.61</v>
      </c>
      <c r="J363">
        <v>340.94</v>
      </c>
    </row>
    <row r="364" spans="1:10" x14ac:dyDescent="0.2">
      <c r="A364">
        <v>1982</v>
      </c>
      <c r="B364">
        <v>3</v>
      </c>
      <c r="C364">
        <v>30025</v>
      </c>
      <c r="D364">
        <v>1982.2027</v>
      </c>
      <c r="E364">
        <v>342.7</v>
      </c>
      <c r="F364">
        <v>341.32</v>
      </c>
      <c r="G364">
        <v>342.18</v>
      </c>
      <c r="H364">
        <v>340.79</v>
      </c>
      <c r="I364">
        <v>342.7</v>
      </c>
      <c r="J364">
        <v>341.32</v>
      </c>
    </row>
    <row r="365" spans="1:10" x14ac:dyDescent="0.2">
      <c r="A365">
        <v>1982</v>
      </c>
      <c r="B365">
        <v>4</v>
      </c>
      <c r="C365">
        <v>30056</v>
      </c>
      <c r="D365">
        <v>1982.2877000000001</v>
      </c>
      <c r="E365">
        <v>343.57</v>
      </c>
      <c r="F365">
        <v>341.07</v>
      </c>
      <c r="G365">
        <v>343.39</v>
      </c>
      <c r="H365">
        <v>340.88</v>
      </c>
      <c r="I365">
        <v>343.57</v>
      </c>
      <c r="J365">
        <v>341.07</v>
      </c>
    </row>
    <row r="366" spans="1:10" x14ac:dyDescent="0.2">
      <c r="A366">
        <v>1982</v>
      </c>
      <c r="B366">
        <v>5</v>
      </c>
      <c r="C366">
        <v>30086</v>
      </c>
      <c r="D366">
        <v>1982.3698999999999</v>
      </c>
      <c r="E366">
        <v>344.14</v>
      </c>
      <c r="F366">
        <v>341.1</v>
      </c>
      <c r="G366">
        <v>344</v>
      </c>
      <c r="H366">
        <v>340.96</v>
      </c>
      <c r="I366">
        <v>344.14</v>
      </c>
      <c r="J366">
        <v>341.1</v>
      </c>
    </row>
    <row r="367" spans="1:10" x14ac:dyDescent="0.2">
      <c r="A367">
        <v>1982</v>
      </c>
      <c r="B367">
        <v>6</v>
      </c>
      <c r="C367">
        <v>30117</v>
      </c>
      <c r="D367">
        <v>1982.4548</v>
      </c>
      <c r="E367">
        <v>343.35</v>
      </c>
      <c r="F367">
        <v>341.05</v>
      </c>
      <c r="G367">
        <v>343.31</v>
      </c>
      <c r="H367">
        <v>341.04</v>
      </c>
      <c r="I367">
        <v>343.35</v>
      </c>
      <c r="J367">
        <v>341.05</v>
      </c>
    </row>
    <row r="368" spans="1:10" x14ac:dyDescent="0.2">
      <c r="A368">
        <v>1982</v>
      </c>
      <c r="B368">
        <v>7</v>
      </c>
      <c r="C368">
        <v>30147</v>
      </c>
      <c r="D368">
        <v>1982.537</v>
      </c>
      <c r="E368">
        <v>342.06</v>
      </c>
      <c r="F368">
        <v>341.33</v>
      </c>
      <c r="G368">
        <v>341.81</v>
      </c>
      <c r="H368">
        <v>341.12</v>
      </c>
      <c r="I368">
        <v>342.06</v>
      </c>
      <c r="J368">
        <v>341.33</v>
      </c>
    </row>
    <row r="369" spans="1:10" x14ac:dyDescent="0.2">
      <c r="A369">
        <v>1982</v>
      </c>
      <c r="B369">
        <v>8</v>
      </c>
      <c r="C369">
        <v>30178</v>
      </c>
      <c r="D369">
        <v>1982.6219000000001</v>
      </c>
      <c r="E369">
        <v>339.81</v>
      </c>
      <c r="F369">
        <v>341.18</v>
      </c>
      <c r="G369">
        <v>339.79</v>
      </c>
      <c r="H369">
        <v>341.2</v>
      </c>
      <c r="I369">
        <v>339.81</v>
      </c>
      <c r="J369">
        <v>341.18</v>
      </c>
    </row>
    <row r="370" spans="1:10" x14ac:dyDescent="0.2">
      <c r="A370">
        <v>1982</v>
      </c>
      <c r="B370">
        <v>9</v>
      </c>
      <c r="C370">
        <v>30209</v>
      </c>
      <c r="D370">
        <v>1982.7067999999999</v>
      </c>
      <c r="E370">
        <v>337.98</v>
      </c>
      <c r="F370">
        <v>341.1</v>
      </c>
      <c r="G370">
        <v>338.14</v>
      </c>
      <c r="H370">
        <v>341.28</v>
      </c>
      <c r="I370">
        <v>337.98</v>
      </c>
      <c r="J370">
        <v>341.1</v>
      </c>
    </row>
    <row r="371" spans="1:10" x14ac:dyDescent="0.2">
      <c r="A371">
        <v>1982</v>
      </c>
      <c r="B371">
        <v>10</v>
      </c>
      <c r="C371">
        <v>30239</v>
      </c>
      <c r="D371">
        <v>1982.789</v>
      </c>
      <c r="E371">
        <v>337.86</v>
      </c>
      <c r="F371">
        <v>341.1</v>
      </c>
      <c r="G371">
        <v>338.15</v>
      </c>
      <c r="H371">
        <v>341.38</v>
      </c>
      <c r="I371">
        <v>337.86</v>
      </c>
      <c r="J371">
        <v>341.1</v>
      </c>
    </row>
    <row r="372" spans="1:10" x14ac:dyDescent="0.2">
      <c r="A372">
        <v>1982</v>
      </c>
      <c r="B372">
        <v>11</v>
      </c>
      <c r="C372">
        <v>30270</v>
      </c>
      <c r="D372">
        <v>1982.874</v>
      </c>
      <c r="E372">
        <v>339.26</v>
      </c>
      <c r="F372">
        <v>341.29</v>
      </c>
      <c r="G372">
        <v>339.49</v>
      </c>
      <c r="H372">
        <v>341.49</v>
      </c>
      <c r="I372">
        <v>339.26</v>
      </c>
      <c r="J372">
        <v>341.29</v>
      </c>
    </row>
    <row r="373" spans="1:10" x14ac:dyDescent="0.2">
      <c r="A373">
        <v>1982</v>
      </c>
      <c r="B373">
        <v>12</v>
      </c>
      <c r="C373">
        <v>30300</v>
      </c>
      <c r="D373">
        <v>1982.9562000000001</v>
      </c>
      <c r="E373">
        <v>340.49</v>
      </c>
      <c r="F373">
        <v>341.31</v>
      </c>
      <c r="G373">
        <v>340.81</v>
      </c>
      <c r="H373">
        <v>341.62</v>
      </c>
      <c r="I373">
        <v>340.49</v>
      </c>
      <c r="J373">
        <v>341.31</v>
      </c>
    </row>
    <row r="374" spans="1:10" x14ac:dyDescent="0.2">
      <c r="A374">
        <v>1983</v>
      </c>
      <c r="B374">
        <v>1</v>
      </c>
      <c r="C374">
        <v>30331</v>
      </c>
      <c r="D374">
        <v>1983.0410999999999</v>
      </c>
      <c r="E374">
        <v>341.38</v>
      </c>
      <c r="F374">
        <v>341.33</v>
      </c>
      <c r="G374">
        <v>341.83</v>
      </c>
      <c r="H374">
        <v>341.78</v>
      </c>
      <c r="I374">
        <v>341.38</v>
      </c>
      <c r="J374">
        <v>341.33</v>
      </c>
    </row>
    <row r="375" spans="1:10" x14ac:dyDescent="0.2">
      <c r="A375">
        <v>1983</v>
      </c>
      <c r="B375">
        <v>2</v>
      </c>
      <c r="C375">
        <v>30362</v>
      </c>
      <c r="D375">
        <v>1983.126</v>
      </c>
      <c r="E375">
        <v>342.52</v>
      </c>
      <c r="F375">
        <v>341.84</v>
      </c>
      <c r="G375">
        <v>342.64</v>
      </c>
      <c r="H375">
        <v>341.95</v>
      </c>
      <c r="I375">
        <v>342.52</v>
      </c>
      <c r="J375">
        <v>341.84</v>
      </c>
    </row>
    <row r="376" spans="1:10" x14ac:dyDescent="0.2">
      <c r="A376">
        <v>1983</v>
      </c>
      <c r="B376">
        <v>3</v>
      </c>
      <c r="C376">
        <v>30390</v>
      </c>
      <c r="D376">
        <v>1983.2027</v>
      </c>
      <c r="E376">
        <v>343.1</v>
      </c>
      <c r="F376">
        <v>341.72</v>
      </c>
      <c r="G376">
        <v>343.51</v>
      </c>
      <c r="H376">
        <v>342.11</v>
      </c>
      <c r="I376">
        <v>343.1</v>
      </c>
      <c r="J376">
        <v>341.72</v>
      </c>
    </row>
    <row r="377" spans="1:10" x14ac:dyDescent="0.2">
      <c r="A377">
        <v>1983</v>
      </c>
      <c r="B377">
        <v>4</v>
      </c>
      <c r="C377">
        <v>30421</v>
      </c>
      <c r="D377">
        <v>1983.2877000000001</v>
      </c>
      <c r="E377">
        <v>344.94</v>
      </c>
      <c r="F377">
        <v>342.44</v>
      </c>
      <c r="G377">
        <v>344.82</v>
      </c>
      <c r="H377">
        <v>342.31</v>
      </c>
      <c r="I377">
        <v>344.94</v>
      </c>
      <c r="J377">
        <v>342.44</v>
      </c>
    </row>
    <row r="378" spans="1:10" x14ac:dyDescent="0.2">
      <c r="A378">
        <v>1983</v>
      </c>
      <c r="B378">
        <v>5</v>
      </c>
      <c r="C378">
        <v>30451</v>
      </c>
      <c r="D378">
        <v>1983.3698999999999</v>
      </c>
      <c r="E378">
        <v>345.76</v>
      </c>
      <c r="F378">
        <v>342.71</v>
      </c>
      <c r="G378">
        <v>345.54</v>
      </c>
      <c r="H378">
        <v>342.49</v>
      </c>
      <c r="I378">
        <v>345.76</v>
      </c>
      <c r="J378">
        <v>342.71</v>
      </c>
    </row>
    <row r="379" spans="1:10" x14ac:dyDescent="0.2">
      <c r="A379">
        <v>1983</v>
      </c>
      <c r="B379">
        <v>6</v>
      </c>
      <c r="C379">
        <v>30482</v>
      </c>
      <c r="D379">
        <v>1983.4548</v>
      </c>
      <c r="E379">
        <v>345.32</v>
      </c>
      <c r="F379">
        <v>343.01</v>
      </c>
      <c r="G379">
        <v>344.97</v>
      </c>
      <c r="H379">
        <v>342.68</v>
      </c>
      <c r="I379">
        <v>345.32</v>
      </c>
      <c r="J379">
        <v>343.01</v>
      </c>
    </row>
    <row r="380" spans="1:10" x14ac:dyDescent="0.2">
      <c r="A380">
        <v>1983</v>
      </c>
      <c r="B380">
        <v>7</v>
      </c>
      <c r="C380">
        <v>30512</v>
      </c>
      <c r="D380">
        <v>1983.537</v>
      </c>
      <c r="E380">
        <v>343.98</v>
      </c>
      <c r="F380">
        <v>343.25</v>
      </c>
      <c r="G380">
        <v>343.56</v>
      </c>
      <c r="H380">
        <v>342.86</v>
      </c>
      <c r="I380">
        <v>343.98</v>
      </c>
      <c r="J380">
        <v>343.25</v>
      </c>
    </row>
    <row r="381" spans="1:10" x14ac:dyDescent="0.2">
      <c r="A381">
        <v>1983</v>
      </c>
      <c r="B381">
        <v>8</v>
      </c>
      <c r="C381">
        <v>30543</v>
      </c>
      <c r="D381">
        <v>1983.6219000000001</v>
      </c>
      <c r="E381">
        <v>342.38</v>
      </c>
      <c r="F381">
        <v>343.76</v>
      </c>
      <c r="G381">
        <v>341.62</v>
      </c>
      <c r="H381">
        <v>343.03</v>
      </c>
      <c r="I381">
        <v>342.38</v>
      </c>
      <c r="J381">
        <v>343.76</v>
      </c>
    </row>
    <row r="382" spans="1:10" x14ac:dyDescent="0.2">
      <c r="A382">
        <v>1983</v>
      </c>
      <c r="B382">
        <v>9</v>
      </c>
      <c r="C382">
        <v>30574</v>
      </c>
      <c r="D382">
        <v>1983.7067999999999</v>
      </c>
      <c r="E382">
        <v>339.87</v>
      </c>
      <c r="F382">
        <v>343</v>
      </c>
      <c r="G382">
        <v>340.04</v>
      </c>
      <c r="H382">
        <v>343.19</v>
      </c>
      <c r="I382">
        <v>339.87</v>
      </c>
      <c r="J382">
        <v>343</v>
      </c>
    </row>
    <row r="383" spans="1:10" x14ac:dyDescent="0.2">
      <c r="A383">
        <v>1983</v>
      </c>
      <c r="B383">
        <v>10</v>
      </c>
      <c r="C383">
        <v>30604</v>
      </c>
      <c r="D383">
        <v>1983.789</v>
      </c>
      <c r="E383">
        <v>339.99</v>
      </c>
      <c r="F383">
        <v>343.24</v>
      </c>
      <c r="G383">
        <v>340.1</v>
      </c>
      <c r="H383">
        <v>343.34</v>
      </c>
      <c r="I383">
        <v>339.99</v>
      </c>
      <c r="J383">
        <v>343.24</v>
      </c>
    </row>
    <row r="384" spans="1:10" x14ac:dyDescent="0.2">
      <c r="A384">
        <v>1983</v>
      </c>
      <c r="B384">
        <v>11</v>
      </c>
      <c r="C384">
        <v>30635</v>
      </c>
      <c r="D384">
        <v>1983.874</v>
      </c>
      <c r="E384">
        <v>341.15</v>
      </c>
      <c r="F384">
        <v>343.19</v>
      </c>
      <c r="G384">
        <v>341.47</v>
      </c>
      <c r="H384">
        <v>343.48</v>
      </c>
      <c r="I384">
        <v>341.15</v>
      </c>
      <c r="J384">
        <v>343.19</v>
      </c>
    </row>
    <row r="385" spans="1:10" x14ac:dyDescent="0.2">
      <c r="A385">
        <v>1983</v>
      </c>
      <c r="B385">
        <v>12</v>
      </c>
      <c r="C385">
        <v>30665</v>
      </c>
      <c r="D385">
        <v>1983.9562000000001</v>
      </c>
      <c r="E385">
        <v>342.99</v>
      </c>
      <c r="F385">
        <v>343.82</v>
      </c>
      <c r="G385">
        <v>342.81</v>
      </c>
      <c r="H385">
        <v>343.62</v>
      </c>
      <c r="I385">
        <v>342.99</v>
      </c>
      <c r="J385">
        <v>343.82</v>
      </c>
    </row>
    <row r="386" spans="1:10" x14ac:dyDescent="0.2">
      <c r="A386">
        <v>1984</v>
      </c>
      <c r="B386">
        <v>1</v>
      </c>
      <c r="C386">
        <v>30696</v>
      </c>
      <c r="D386">
        <v>1984.0409999999999</v>
      </c>
      <c r="E386">
        <v>343.7</v>
      </c>
      <c r="F386">
        <v>343.65</v>
      </c>
      <c r="G386">
        <v>343.81</v>
      </c>
      <c r="H386">
        <v>343.76</v>
      </c>
      <c r="I386">
        <v>343.7</v>
      </c>
      <c r="J386">
        <v>343.65</v>
      </c>
    </row>
    <row r="387" spans="1:10" x14ac:dyDescent="0.2">
      <c r="A387">
        <v>1984</v>
      </c>
      <c r="B387">
        <v>2</v>
      </c>
      <c r="C387">
        <v>30727</v>
      </c>
      <c r="D387">
        <v>1984.1257000000001</v>
      </c>
      <c r="E387">
        <v>344.5</v>
      </c>
      <c r="F387">
        <v>343.82</v>
      </c>
      <c r="G387">
        <v>344.58</v>
      </c>
      <c r="H387">
        <v>343.89</v>
      </c>
      <c r="I387">
        <v>344.5</v>
      </c>
      <c r="J387">
        <v>343.82</v>
      </c>
    </row>
    <row r="388" spans="1:10" x14ac:dyDescent="0.2">
      <c r="A388">
        <v>1984</v>
      </c>
      <c r="B388">
        <v>3</v>
      </c>
      <c r="C388">
        <v>30756</v>
      </c>
      <c r="D388">
        <v>1984.2049</v>
      </c>
      <c r="E388">
        <v>345.28</v>
      </c>
      <c r="F388">
        <v>343.87</v>
      </c>
      <c r="G388">
        <v>345.44</v>
      </c>
      <c r="H388">
        <v>344.01</v>
      </c>
      <c r="I388">
        <v>345.28</v>
      </c>
      <c r="J388">
        <v>343.87</v>
      </c>
    </row>
    <row r="389" spans="1:10" x14ac:dyDescent="0.2">
      <c r="A389">
        <v>1984</v>
      </c>
      <c r="B389">
        <v>4</v>
      </c>
      <c r="C389">
        <v>30787</v>
      </c>
      <c r="D389">
        <v>1984.2896000000001</v>
      </c>
      <c r="E389">
        <v>347.05</v>
      </c>
      <c r="F389">
        <v>344.52</v>
      </c>
      <c r="G389">
        <v>346.69</v>
      </c>
      <c r="H389">
        <v>344.14</v>
      </c>
      <c r="I389">
        <v>347.05</v>
      </c>
      <c r="J389">
        <v>344.52</v>
      </c>
    </row>
    <row r="390" spans="1:10" x14ac:dyDescent="0.2">
      <c r="A390">
        <v>1984</v>
      </c>
      <c r="B390">
        <v>5</v>
      </c>
      <c r="C390">
        <v>30817</v>
      </c>
      <c r="D390">
        <v>1984.3715999999999</v>
      </c>
      <c r="E390">
        <v>347.43</v>
      </c>
      <c r="F390">
        <v>344.38</v>
      </c>
      <c r="G390">
        <v>347.32</v>
      </c>
      <c r="H390">
        <v>344.26</v>
      </c>
      <c r="I390">
        <v>347.43</v>
      </c>
      <c r="J390">
        <v>344.38</v>
      </c>
    </row>
    <row r="391" spans="1:10" x14ac:dyDescent="0.2">
      <c r="A391">
        <v>1984</v>
      </c>
      <c r="B391">
        <v>6</v>
      </c>
      <c r="C391">
        <v>30848</v>
      </c>
      <c r="D391">
        <v>1984.4563000000001</v>
      </c>
      <c r="E391">
        <v>346.8</v>
      </c>
      <c r="F391">
        <v>344.51</v>
      </c>
      <c r="G391">
        <v>346.65</v>
      </c>
      <c r="H391">
        <v>344.39</v>
      </c>
      <c r="I391">
        <v>346.8</v>
      </c>
      <c r="J391">
        <v>344.51</v>
      </c>
    </row>
    <row r="392" spans="1:10" x14ac:dyDescent="0.2">
      <c r="A392">
        <v>1984</v>
      </c>
      <c r="B392">
        <v>7</v>
      </c>
      <c r="C392">
        <v>30878</v>
      </c>
      <c r="D392">
        <v>1984.5382999999999</v>
      </c>
      <c r="E392">
        <v>345.39</v>
      </c>
      <c r="F392">
        <v>344.69</v>
      </c>
      <c r="G392">
        <v>345.17</v>
      </c>
      <c r="H392">
        <v>344.5</v>
      </c>
      <c r="I392">
        <v>345.39</v>
      </c>
      <c r="J392">
        <v>344.69</v>
      </c>
    </row>
    <row r="393" spans="1:10" x14ac:dyDescent="0.2">
      <c r="A393">
        <v>1984</v>
      </c>
      <c r="B393">
        <v>8</v>
      </c>
      <c r="C393">
        <v>30909</v>
      </c>
      <c r="D393">
        <v>1984.623</v>
      </c>
      <c r="E393">
        <v>343.28</v>
      </c>
      <c r="F393">
        <v>344.69</v>
      </c>
      <c r="G393">
        <v>343.18</v>
      </c>
      <c r="H393">
        <v>344.62</v>
      </c>
      <c r="I393">
        <v>343.28</v>
      </c>
      <c r="J393">
        <v>344.69</v>
      </c>
    </row>
    <row r="394" spans="1:10" x14ac:dyDescent="0.2">
      <c r="A394">
        <v>1984</v>
      </c>
      <c r="B394">
        <v>9</v>
      </c>
      <c r="C394">
        <v>30940</v>
      </c>
      <c r="D394">
        <v>1984.7076999999999</v>
      </c>
      <c r="E394">
        <v>341.07</v>
      </c>
      <c r="F394">
        <v>344.23</v>
      </c>
      <c r="G394">
        <v>341.57</v>
      </c>
      <c r="H394">
        <v>344.74</v>
      </c>
      <c r="I394">
        <v>341.07</v>
      </c>
      <c r="J394">
        <v>344.23</v>
      </c>
    </row>
    <row r="395" spans="1:10" x14ac:dyDescent="0.2">
      <c r="A395">
        <v>1984</v>
      </c>
      <c r="B395">
        <v>10</v>
      </c>
      <c r="C395">
        <v>30970</v>
      </c>
      <c r="D395">
        <v>1984.7896000000001</v>
      </c>
      <c r="E395">
        <v>341.35</v>
      </c>
      <c r="F395">
        <v>344.6</v>
      </c>
      <c r="G395">
        <v>341.62</v>
      </c>
      <c r="H395">
        <v>344.86</v>
      </c>
      <c r="I395">
        <v>341.35</v>
      </c>
      <c r="J395">
        <v>344.6</v>
      </c>
    </row>
    <row r="396" spans="1:10" x14ac:dyDescent="0.2">
      <c r="A396">
        <v>1984</v>
      </c>
      <c r="B396">
        <v>11</v>
      </c>
      <c r="C396">
        <v>31001</v>
      </c>
      <c r="D396">
        <v>1984.8742999999999</v>
      </c>
      <c r="E396">
        <v>342.98</v>
      </c>
      <c r="F396">
        <v>345.01</v>
      </c>
      <c r="G396">
        <v>342.98</v>
      </c>
      <c r="H396">
        <v>344.99</v>
      </c>
      <c r="I396">
        <v>342.98</v>
      </c>
      <c r="J396">
        <v>345.01</v>
      </c>
    </row>
    <row r="397" spans="1:10" x14ac:dyDescent="0.2">
      <c r="A397">
        <v>1984</v>
      </c>
      <c r="B397">
        <v>12</v>
      </c>
      <c r="C397">
        <v>31031</v>
      </c>
      <c r="D397">
        <v>1984.9563000000001</v>
      </c>
      <c r="E397">
        <v>344.22</v>
      </c>
      <c r="F397">
        <v>345.05</v>
      </c>
      <c r="G397">
        <v>344.31</v>
      </c>
      <c r="H397">
        <v>345.12</v>
      </c>
      <c r="I397">
        <v>344.22</v>
      </c>
      <c r="J397">
        <v>345.05</v>
      </c>
    </row>
    <row r="398" spans="1:10" x14ac:dyDescent="0.2">
      <c r="A398">
        <v>1985</v>
      </c>
      <c r="B398">
        <v>1</v>
      </c>
      <c r="C398">
        <v>31062</v>
      </c>
      <c r="D398">
        <v>1985.0410999999999</v>
      </c>
      <c r="E398">
        <v>344.97</v>
      </c>
      <c r="F398">
        <v>344.92</v>
      </c>
      <c r="G398">
        <v>345.31</v>
      </c>
      <c r="H398">
        <v>345.25</v>
      </c>
      <c r="I398">
        <v>344.97</v>
      </c>
      <c r="J398">
        <v>344.92</v>
      </c>
    </row>
    <row r="399" spans="1:10" x14ac:dyDescent="0.2">
      <c r="A399">
        <v>1985</v>
      </c>
      <c r="B399">
        <v>2</v>
      </c>
      <c r="C399">
        <v>31093</v>
      </c>
      <c r="D399">
        <v>1985.126</v>
      </c>
      <c r="E399">
        <v>345.99</v>
      </c>
      <c r="F399">
        <v>345.31</v>
      </c>
      <c r="G399">
        <v>346.08</v>
      </c>
      <c r="H399">
        <v>345.38</v>
      </c>
      <c r="I399">
        <v>345.99</v>
      </c>
      <c r="J399">
        <v>345.31</v>
      </c>
    </row>
    <row r="400" spans="1:10" x14ac:dyDescent="0.2">
      <c r="A400">
        <v>1985</v>
      </c>
      <c r="B400">
        <v>3</v>
      </c>
      <c r="C400">
        <v>31121</v>
      </c>
      <c r="D400">
        <v>1985.2027</v>
      </c>
      <c r="E400">
        <v>347.42</v>
      </c>
      <c r="F400">
        <v>346.03</v>
      </c>
      <c r="G400">
        <v>346.91</v>
      </c>
      <c r="H400">
        <v>345.5</v>
      </c>
      <c r="I400">
        <v>347.42</v>
      </c>
      <c r="J400">
        <v>346.03</v>
      </c>
    </row>
    <row r="401" spans="1:10" x14ac:dyDescent="0.2">
      <c r="A401">
        <v>1985</v>
      </c>
      <c r="B401">
        <v>4</v>
      </c>
      <c r="C401">
        <v>31152</v>
      </c>
      <c r="D401">
        <v>1985.2877000000001</v>
      </c>
      <c r="E401">
        <v>348.35</v>
      </c>
      <c r="F401">
        <v>345.83</v>
      </c>
      <c r="G401">
        <v>348.16</v>
      </c>
      <c r="H401">
        <v>345.62</v>
      </c>
      <c r="I401">
        <v>348.35</v>
      </c>
      <c r="J401">
        <v>345.83</v>
      </c>
    </row>
    <row r="402" spans="1:10" x14ac:dyDescent="0.2">
      <c r="A402">
        <v>1985</v>
      </c>
      <c r="B402">
        <v>5</v>
      </c>
      <c r="C402">
        <v>31182</v>
      </c>
      <c r="D402">
        <v>1985.3698999999999</v>
      </c>
      <c r="E402">
        <v>348.93</v>
      </c>
      <c r="F402">
        <v>345.86</v>
      </c>
      <c r="G402">
        <v>348.8</v>
      </c>
      <c r="H402">
        <v>345.73</v>
      </c>
      <c r="I402">
        <v>348.93</v>
      </c>
      <c r="J402">
        <v>345.86</v>
      </c>
    </row>
    <row r="403" spans="1:10" x14ac:dyDescent="0.2">
      <c r="A403">
        <v>1985</v>
      </c>
      <c r="B403">
        <v>6</v>
      </c>
      <c r="C403">
        <v>31213</v>
      </c>
      <c r="D403">
        <v>1985.4548</v>
      </c>
      <c r="E403">
        <v>348.25</v>
      </c>
      <c r="F403">
        <v>345.94</v>
      </c>
      <c r="G403">
        <v>348.13</v>
      </c>
      <c r="H403">
        <v>345.83</v>
      </c>
      <c r="I403">
        <v>348.25</v>
      </c>
      <c r="J403">
        <v>345.94</v>
      </c>
    </row>
    <row r="404" spans="1:10" x14ac:dyDescent="0.2">
      <c r="A404">
        <v>1985</v>
      </c>
      <c r="B404">
        <v>7</v>
      </c>
      <c r="C404">
        <v>31243</v>
      </c>
      <c r="D404">
        <v>1985.537</v>
      </c>
      <c r="E404">
        <v>346.56</v>
      </c>
      <c r="F404">
        <v>345.83</v>
      </c>
      <c r="G404">
        <v>346.63</v>
      </c>
      <c r="H404">
        <v>345.92</v>
      </c>
      <c r="I404">
        <v>346.56</v>
      </c>
      <c r="J404">
        <v>345.83</v>
      </c>
    </row>
    <row r="405" spans="1:10" x14ac:dyDescent="0.2">
      <c r="A405">
        <v>1985</v>
      </c>
      <c r="B405">
        <v>8</v>
      </c>
      <c r="C405">
        <v>31274</v>
      </c>
      <c r="D405">
        <v>1985.6219000000001</v>
      </c>
      <c r="E405">
        <v>344.67</v>
      </c>
      <c r="F405">
        <v>346.06</v>
      </c>
      <c r="G405">
        <v>344.6</v>
      </c>
      <c r="H405">
        <v>346.02</v>
      </c>
      <c r="I405">
        <v>344.67</v>
      </c>
      <c r="J405">
        <v>346.06</v>
      </c>
    </row>
    <row r="406" spans="1:10" x14ac:dyDescent="0.2">
      <c r="A406">
        <v>1985</v>
      </c>
      <c r="B406">
        <v>9</v>
      </c>
      <c r="C406">
        <v>31305</v>
      </c>
      <c r="D406">
        <v>1985.7067999999999</v>
      </c>
      <c r="E406">
        <v>343.09</v>
      </c>
      <c r="F406">
        <v>346.24</v>
      </c>
      <c r="G406">
        <v>342.93</v>
      </c>
      <c r="H406">
        <v>346.1</v>
      </c>
      <c r="I406">
        <v>343.09</v>
      </c>
      <c r="J406">
        <v>346.24</v>
      </c>
    </row>
    <row r="407" spans="1:10" x14ac:dyDescent="0.2">
      <c r="A407">
        <v>1985</v>
      </c>
      <c r="B407">
        <v>10</v>
      </c>
      <c r="C407">
        <v>31335</v>
      </c>
      <c r="D407">
        <v>1985.789</v>
      </c>
      <c r="E407">
        <v>342.8</v>
      </c>
      <c r="F407">
        <v>346.07</v>
      </c>
      <c r="G407">
        <v>342.93</v>
      </c>
      <c r="H407">
        <v>346.19</v>
      </c>
      <c r="I407">
        <v>342.8</v>
      </c>
      <c r="J407">
        <v>346.07</v>
      </c>
    </row>
    <row r="408" spans="1:10" x14ac:dyDescent="0.2">
      <c r="A408">
        <v>1985</v>
      </c>
      <c r="B408">
        <v>11</v>
      </c>
      <c r="C408">
        <v>31366</v>
      </c>
      <c r="D408">
        <v>1985.874</v>
      </c>
      <c r="E408">
        <v>344.24</v>
      </c>
      <c r="F408">
        <v>346.28</v>
      </c>
      <c r="G408">
        <v>344.26</v>
      </c>
      <c r="H408">
        <v>346.28</v>
      </c>
      <c r="I408">
        <v>344.24</v>
      </c>
      <c r="J408">
        <v>346.28</v>
      </c>
    </row>
    <row r="409" spans="1:10" x14ac:dyDescent="0.2">
      <c r="A409">
        <v>1985</v>
      </c>
      <c r="B409">
        <v>12</v>
      </c>
      <c r="C409">
        <v>31396</v>
      </c>
      <c r="D409">
        <v>1985.9562000000001</v>
      </c>
      <c r="E409">
        <v>345.56</v>
      </c>
      <c r="F409">
        <v>346.39</v>
      </c>
      <c r="G409">
        <v>345.55</v>
      </c>
      <c r="H409">
        <v>346.37</v>
      </c>
      <c r="I409">
        <v>345.56</v>
      </c>
      <c r="J409">
        <v>346.39</v>
      </c>
    </row>
    <row r="410" spans="1:10" x14ac:dyDescent="0.2">
      <c r="A410">
        <v>1986</v>
      </c>
      <c r="B410">
        <v>1</v>
      </c>
      <c r="C410">
        <v>31427</v>
      </c>
      <c r="D410">
        <v>1986.0410999999999</v>
      </c>
      <c r="E410">
        <v>346.3</v>
      </c>
      <c r="F410">
        <v>346.25</v>
      </c>
      <c r="G410">
        <v>346.53</v>
      </c>
      <c r="H410">
        <v>346.47</v>
      </c>
      <c r="I410">
        <v>346.3</v>
      </c>
      <c r="J410">
        <v>346.25</v>
      </c>
    </row>
    <row r="411" spans="1:10" x14ac:dyDescent="0.2">
      <c r="A411">
        <v>1986</v>
      </c>
      <c r="B411">
        <v>2</v>
      </c>
      <c r="C411">
        <v>31458</v>
      </c>
      <c r="D411">
        <v>1986.126</v>
      </c>
      <c r="E411">
        <v>346.95</v>
      </c>
      <c r="F411">
        <v>346.26</v>
      </c>
      <c r="G411">
        <v>347.28</v>
      </c>
      <c r="H411">
        <v>346.58</v>
      </c>
      <c r="I411">
        <v>346.95</v>
      </c>
      <c r="J411">
        <v>346.26</v>
      </c>
    </row>
    <row r="412" spans="1:10" x14ac:dyDescent="0.2">
      <c r="A412">
        <v>1986</v>
      </c>
      <c r="B412">
        <v>3</v>
      </c>
      <c r="C412">
        <v>31486</v>
      </c>
      <c r="D412">
        <v>1986.2027</v>
      </c>
      <c r="E412">
        <v>347.85</v>
      </c>
      <c r="F412">
        <v>346.46</v>
      </c>
      <c r="G412">
        <v>348.1</v>
      </c>
      <c r="H412">
        <v>346.69</v>
      </c>
      <c r="I412">
        <v>347.85</v>
      </c>
      <c r="J412">
        <v>346.46</v>
      </c>
    </row>
    <row r="413" spans="1:10" x14ac:dyDescent="0.2">
      <c r="A413">
        <v>1986</v>
      </c>
      <c r="B413">
        <v>4</v>
      </c>
      <c r="C413">
        <v>31517</v>
      </c>
      <c r="D413">
        <v>1986.2877000000001</v>
      </c>
      <c r="E413">
        <v>349.55</v>
      </c>
      <c r="F413">
        <v>347.03</v>
      </c>
      <c r="G413">
        <v>349.35</v>
      </c>
      <c r="H413">
        <v>346.81</v>
      </c>
      <c r="I413">
        <v>349.55</v>
      </c>
      <c r="J413">
        <v>347.03</v>
      </c>
    </row>
    <row r="414" spans="1:10" x14ac:dyDescent="0.2">
      <c r="A414">
        <v>1986</v>
      </c>
      <c r="B414">
        <v>5</v>
      </c>
      <c r="C414">
        <v>31547</v>
      </c>
      <c r="D414">
        <v>1986.3698999999999</v>
      </c>
      <c r="E414">
        <v>350.22</v>
      </c>
      <c r="F414">
        <v>347.14</v>
      </c>
      <c r="G414">
        <v>350.01</v>
      </c>
      <c r="H414">
        <v>346.93</v>
      </c>
      <c r="I414">
        <v>350.22</v>
      </c>
      <c r="J414">
        <v>347.14</v>
      </c>
    </row>
    <row r="415" spans="1:10" x14ac:dyDescent="0.2">
      <c r="A415">
        <v>1986</v>
      </c>
      <c r="B415">
        <v>6</v>
      </c>
      <c r="C415">
        <v>31578</v>
      </c>
      <c r="D415">
        <v>1986.4548</v>
      </c>
      <c r="E415">
        <v>349.55</v>
      </c>
      <c r="F415">
        <v>347.23</v>
      </c>
      <c r="G415">
        <v>349.37</v>
      </c>
      <c r="H415">
        <v>347.06</v>
      </c>
      <c r="I415">
        <v>349.55</v>
      </c>
      <c r="J415">
        <v>347.23</v>
      </c>
    </row>
    <row r="416" spans="1:10" x14ac:dyDescent="0.2">
      <c r="A416">
        <v>1986</v>
      </c>
      <c r="B416">
        <v>7</v>
      </c>
      <c r="C416">
        <v>31608</v>
      </c>
      <c r="D416">
        <v>1986.537</v>
      </c>
      <c r="E416">
        <v>347.94</v>
      </c>
      <c r="F416">
        <v>347.2</v>
      </c>
      <c r="G416">
        <v>347.89</v>
      </c>
      <c r="H416">
        <v>347.18</v>
      </c>
      <c r="I416">
        <v>347.94</v>
      </c>
      <c r="J416">
        <v>347.2</v>
      </c>
    </row>
    <row r="417" spans="1:10" x14ac:dyDescent="0.2">
      <c r="A417">
        <v>1986</v>
      </c>
      <c r="B417">
        <v>8</v>
      </c>
      <c r="C417">
        <v>31639</v>
      </c>
      <c r="D417">
        <v>1986.6219000000001</v>
      </c>
      <c r="E417">
        <v>345.9</v>
      </c>
      <c r="F417">
        <v>347.29</v>
      </c>
      <c r="G417">
        <v>345.89</v>
      </c>
      <c r="H417">
        <v>347.31</v>
      </c>
      <c r="I417">
        <v>345.9</v>
      </c>
      <c r="J417">
        <v>347.29</v>
      </c>
    </row>
    <row r="418" spans="1:10" x14ac:dyDescent="0.2">
      <c r="A418">
        <v>1986</v>
      </c>
      <c r="B418">
        <v>9</v>
      </c>
      <c r="C418">
        <v>31670</v>
      </c>
      <c r="D418">
        <v>1986.7067999999999</v>
      </c>
      <c r="E418">
        <v>344.85</v>
      </c>
      <c r="F418">
        <v>348.02</v>
      </c>
      <c r="G418">
        <v>344.26</v>
      </c>
      <c r="H418">
        <v>347.44</v>
      </c>
      <c r="I418">
        <v>344.85</v>
      </c>
      <c r="J418">
        <v>348.02</v>
      </c>
    </row>
    <row r="419" spans="1:10" x14ac:dyDescent="0.2">
      <c r="A419">
        <v>1986</v>
      </c>
      <c r="B419">
        <v>10</v>
      </c>
      <c r="C419">
        <v>31700</v>
      </c>
      <c r="D419">
        <v>1986.789</v>
      </c>
      <c r="E419">
        <v>344.17</v>
      </c>
      <c r="F419">
        <v>347.45</v>
      </c>
      <c r="G419">
        <v>344.3</v>
      </c>
      <c r="H419">
        <v>347.56</v>
      </c>
      <c r="I419">
        <v>344.17</v>
      </c>
      <c r="J419">
        <v>347.45</v>
      </c>
    </row>
    <row r="420" spans="1:10" x14ac:dyDescent="0.2">
      <c r="A420">
        <v>1986</v>
      </c>
      <c r="B420">
        <v>11</v>
      </c>
      <c r="C420">
        <v>31731</v>
      </c>
      <c r="D420">
        <v>1986.874</v>
      </c>
      <c r="E420">
        <v>345.66</v>
      </c>
      <c r="F420">
        <v>347.71</v>
      </c>
      <c r="G420">
        <v>345.67</v>
      </c>
      <c r="H420">
        <v>347.69</v>
      </c>
      <c r="I420">
        <v>345.66</v>
      </c>
      <c r="J420">
        <v>347.71</v>
      </c>
    </row>
    <row r="421" spans="1:10" x14ac:dyDescent="0.2">
      <c r="A421">
        <v>1986</v>
      </c>
      <c r="B421">
        <v>12</v>
      </c>
      <c r="C421">
        <v>31761</v>
      </c>
      <c r="D421">
        <v>1986.9562000000001</v>
      </c>
      <c r="E421">
        <v>346.9</v>
      </c>
      <c r="F421">
        <v>347.74</v>
      </c>
      <c r="G421">
        <v>347.01</v>
      </c>
      <c r="H421">
        <v>347.83</v>
      </c>
      <c r="I421">
        <v>346.9</v>
      </c>
      <c r="J421">
        <v>347.74</v>
      </c>
    </row>
    <row r="422" spans="1:10" x14ac:dyDescent="0.2">
      <c r="A422">
        <v>1987</v>
      </c>
      <c r="B422">
        <v>1</v>
      </c>
      <c r="C422">
        <v>31792</v>
      </c>
      <c r="D422">
        <v>1987.0410999999999</v>
      </c>
      <c r="E422">
        <v>348.02</v>
      </c>
      <c r="F422">
        <v>347.98</v>
      </c>
      <c r="G422">
        <v>348.03</v>
      </c>
      <c r="H422">
        <v>347.97</v>
      </c>
      <c r="I422">
        <v>348.02</v>
      </c>
      <c r="J422">
        <v>347.98</v>
      </c>
    </row>
    <row r="423" spans="1:10" x14ac:dyDescent="0.2">
      <c r="A423">
        <v>1987</v>
      </c>
      <c r="B423">
        <v>2</v>
      </c>
      <c r="C423">
        <v>31823</v>
      </c>
      <c r="D423">
        <v>1987.126</v>
      </c>
      <c r="E423">
        <v>348.48</v>
      </c>
      <c r="F423">
        <v>347.79</v>
      </c>
      <c r="G423">
        <v>348.83</v>
      </c>
      <c r="H423">
        <v>348.13</v>
      </c>
      <c r="I423">
        <v>348.48</v>
      </c>
      <c r="J423">
        <v>347.79</v>
      </c>
    </row>
    <row r="424" spans="1:10" x14ac:dyDescent="0.2">
      <c r="A424">
        <v>1987</v>
      </c>
      <c r="B424">
        <v>3</v>
      </c>
      <c r="C424">
        <v>31851</v>
      </c>
      <c r="D424">
        <v>1987.2027</v>
      </c>
      <c r="E424">
        <v>349.42</v>
      </c>
      <c r="F424">
        <v>348.02</v>
      </c>
      <c r="G424">
        <v>349.7</v>
      </c>
      <c r="H424">
        <v>348.29</v>
      </c>
      <c r="I424">
        <v>349.42</v>
      </c>
      <c r="J424">
        <v>348.02</v>
      </c>
    </row>
    <row r="425" spans="1:10" x14ac:dyDescent="0.2">
      <c r="A425">
        <v>1987</v>
      </c>
      <c r="B425">
        <v>4</v>
      </c>
      <c r="C425">
        <v>31882</v>
      </c>
      <c r="D425">
        <v>1987.2877000000001</v>
      </c>
      <c r="E425">
        <v>350.98</v>
      </c>
      <c r="F425">
        <v>348.45</v>
      </c>
      <c r="G425">
        <v>351.02</v>
      </c>
      <c r="H425">
        <v>348.47</v>
      </c>
      <c r="I425">
        <v>350.98</v>
      </c>
      <c r="J425">
        <v>348.45</v>
      </c>
    </row>
    <row r="426" spans="1:10" x14ac:dyDescent="0.2">
      <c r="A426">
        <v>1987</v>
      </c>
      <c r="B426">
        <v>5</v>
      </c>
      <c r="C426">
        <v>31912</v>
      </c>
      <c r="D426">
        <v>1987.3698999999999</v>
      </c>
      <c r="E426">
        <v>351.85</v>
      </c>
      <c r="F426">
        <v>348.76</v>
      </c>
      <c r="G426">
        <v>351.74</v>
      </c>
      <c r="H426">
        <v>348.66</v>
      </c>
      <c r="I426">
        <v>351.85</v>
      </c>
      <c r="J426">
        <v>348.76</v>
      </c>
    </row>
    <row r="427" spans="1:10" x14ac:dyDescent="0.2">
      <c r="A427">
        <v>1987</v>
      </c>
      <c r="B427">
        <v>6</v>
      </c>
      <c r="C427">
        <v>31943</v>
      </c>
      <c r="D427">
        <v>1987.4548</v>
      </c>
      <c r="E427">
        <v>351.26</v>
      </c>
      <c r="F427">
        <v>348.92</v>
      </c>
      <c r="G427">
        <v>351.17</v>
      </c>
      <c r="H427">
        <v>348.86</v>
      </c>
      <c r="I427">
        <v>351.26</v>
      </c>
      <c r="J427">
        <v>348.92</v>
      </c>
    </row>
    <row r="428" spans="1:10" x14ac:dyDescent="0.2">
      <c r="A428">
        <v>1987</v>
      </c>
      <c r="B428">
        <v>7</v>
      </c>
      <c r="C428">
        <v>31973</v>
      </c>
      <c r="D428">
        <v>1987.537</v>
      </c>
      <c r="E428">
        <v>349.51</v>
      </c>
      <c r="F428">
        <v>348.77</v>
      </c>
      <c r="G428">
        <v>349.77</v>
      </c>
      <c r="H428">
        <v>349.06</v>
      </c>
      <c r="I428">
        <v>349.51</v>
      </c>
      <c r="J428">
        <v>348.77</v>
      </c>
    </row>
    <row r="429" spans="1:10" x14ac:dyDescent="0.2">
      <c r="A429">
        <v>1987</v>
      </c>
      <c r="B429">
        <v>8</v>
      </c>
      <c r="C429">
        <v>32004</v>
      </c>
      <c r="D429">
        <v>1987.6219000000001</v>
      </c>
      <c r="E429">
        <v>348.1</v>
      </c>
      <c r="F429">
        <v>349.49</v>
      </c>
      <c r="G429">
        <v>347.85</v>
      </c>
      <c r="H429">
        <v>349.28</v>
      </c>
      <c r="I429">
        <v>348.1</v>
      </c>
      <c r="J429">
        <v>349.49</v>
      </c>
    </row>
    <row r="430" spans="1:10" x14ac:dyDescent="0.2">
      <c r="A430">
        <v>1987</v>
      </c>
      <c r="B430">
        <v>9</v>
      </c>
      <c r="C430">
        <v>32035</v>
      </c>
      <c r="D430">
        <v>1987.7067999999999</v>
      </c>
      <c r="E430">
        <v>346.45</v>
      </c>
      <c r="F430">
        <v>349.62</v>
      </c>
      <c r="G430">
        <v>346.31</v>
      </c>
      <c r="H430">
        <v>349.5</v>
      </c>
      <c r="I430">
        <v>346.45</v>
      </c>
      <c r="J430">
        <v>349.62</v>
      </c>
    </row>
    <row r="431" spans="1:10" x14ac:dyDescent="0.2">
      <c r="A431">
        <v>1987</v>
      </c>
      <c r="B431">
        <v>10</v>
      </c>
      <c r="C431">
        <v>32065</v>
      </c>
      <c r="D431">
        <v>1987.789</v>
      </c>
      <c r="E431">
        <v>346.36</v>
      </c>
      <c r="F431">
        <v>349.65</v>
      </c>
      <c r="G431">
        <v>346.44</v>
      </c>
      <c r="H431">
        <v>349.72</v>
      </c>
      <c r="I431">
        <v>346.36</v>
      </c>
      <c r="J431">
        <v>349.65</v>
      </c>
    </row>
    <row r="432" spans="1:10" x14ac:dyDescent="0.2">
      <c r="A432">
        <v>1987</v>
      </c>
      <c r="B432">
        <v>11</v>
      </c>
      <c r="C432">
        <v>32096</v>
      </c>
      <c r="D432">
        <v>1987.874</v>
      </c>
      <c r="E432">
        <v>347.81</v>
      </c>
      <c r="F432">
        <v>349.87</v>
      </c>
      <c r="G432">
        <v>347.91</v>
      </c>
      <c r="H432">
        <v>349.94</v>
      </c>
      <c r="I432">
        <v>347.81</v>
      </c>
      <c r="J432">
        <v>349.87</v>
      </c>
    </row>
    <row r="433" spans="1:10" x14ac:dyDescent="0.2">
      <c r="A433">
        <v>1987</v>
      </c>
      <c r="B433">
        <v>12</v>
      </c>
      <c r="C433">
        <v>32126</v>
      </c>
      <c r="D433">
        <v>1987.9562000000001</v>
      </c>
      <c r="E433">
        <v>348.96</v>
      </c>
      <c r="F433">
        <v>349.8</v>
      </c>
      <c r="G433">
        <v>349.34</v>
      </c>
      <c r="H433">
        <v>350.16</v>
      </c>
      <c r="I433">
        <v>348.96</v>
      </c>
      <c r="J433">
        <v>349.8</v>
      </c>
    </row>
    <row r="434" spans="1:10" x14ac:dyDescent="0.2">
      <c r="A434">
        <v>1988</v>
      </c>
      <c r="B434">
        <v>1</v>
      </c>
      <c r="C434">
        <v>32157</v>
      </c>
      <c r="D434">
        <v>1988.0409999999999</v>
      </c>
      <c r="E434">
        <v>350.43</v>
      </c>
      <c r="F434">
        <v>350.39</v>
      </c>
      <c r="G434">
        <v>350.45</v>
      </c>
      <c r="H434">
        <v>350.39</v>
      </c>
      <c r="I434">
        <v>350.43</v>
      </c>
      <c r="J434">
        <v>350.39</v>
      </c>
    </row>
    <row r="435" spans="1:10" x14ac:dyDescent="0.2">
      <c r="A435">
        <v>1988</v>
      </c>
      <c r="B435">
        <v>2</v>
      </c>
      <c r="C435">
        <v>32188</v>
      </c>
      <c r="D435">
        <v>1988.1257000000001</v>
      </c>
      <c r="E435">
        <v>351.73</v>
      </c>
      <c r="F435">
        <v>351.04</v>
      </c>
      <c r="G435">
        <v>351.31</v>
      </c>
      <c r="H435">
        <v>350.61</v>
      </c>
      <c r="I435">
        <v>351.73</v>
      </c>
      <c r="J435">
        <v>351.04</v>
      </c>
    </row>
    <row r="436" spans="1:10" x14ac:dyDescent="0.2">
      <c r="A436">
        <v>1988</v>
      </c>
      <c r="B436">
        <v>3</v>
      </c>
      <c r="C436">
        <v>32217</v>
      </c>
      <c r="D436">
        <v>1988.2049</v>
      </c>
      <c r="E436">
        <v>352.22</v>
      </c>
      <c r="F436">
        <v>350.79</v>
      </c>
      <c r="G436">
        <v>352.26</v>
      </c>
      <c r="H436">
        <v>350.81</v>
      </c>
      <c r="I436">
        <v>352.22</v>
      </c>
      <c r="J436">
        <v>350.79</v>
      </c>
    </row>
    <row r="437" spans="1:10" x14ac:dyDescent="0.2">
      <c r="A437">
        <v>1988</v>
      </c>
      <c r="B437">
        <v>4</v>
      </c>
      <c r="C437">
        <v>32248</v>
      </c>
      <c r="D437">
        <v>1988.2896000000001</v>
      </c>
      <c r="E437">
        <v>353.59</v>
      </c>
      <c r="F437">
        <v>351.02</v>
      </c>
      <c r="G437">
        <v>353.6</v>
      </c>
      <c r="H437">
        <v>351.02</v>
      </c>
      <c r="I437">
        <v>353.59</v>
      </c>
      <c r="J437">
        <v>351.02</v>
      </c>
    </row>
    <row r="438" spans="1:10" x14ac:dyDescent="0.2">
      <c r="A438">
        <v>1988</v>
      </c>
      <c r="B438">
        <v>5</v>
      </c>
      <c r="C438">
        <v>32278</v>
      </c>
      <c r="D438">
        <v>1988.3715999999999</v>
      </c>
      <c r="E438">
        <v>354.22</v>
      </c>
      <c r="F438">
        <v>351.12</v>
      </c>
      <c r="G438">
        <v>354.31</v>
      </c>
      <c r="H438">
        <v>351.21</v>
      </c>
      <c r="I438">
        <v>354.22</v>
      </c>
      <c r="J438">
        <v>351.12</v>
      </c>
    </row>
    <row r="439" spans="1:10" x14ac:dyDescent="0.2">
      <c r="A439">
        <v>1988</v>
      </c>
      <c r="B439">
        <v>6</v>
      </c>
      <c r="C439">
        <v>32309</v>
      </c>
      <c r="D439">
        <v>1988.4563000000001</v>
      </c>
      <c r="E439">
        <v>353.8</v>
      </c>
      <c r="F439">
        <v>351.48</v>
      </c>
      <c r="G439">
        <v>353.7</v>
      </c>
      <c r="H439">
        <v>351.4</v>
      </c>
      <c r="I439">
        <v>353.8</v>
      </c>
      <c r="J439">
        <v>351.48</v>
      </c>
    </row>
    <row r="440" spans="1:10" x14ac:dyDescent="0.2">
      <c r="A440">
        <v>1988</v>
      </c>
      <c r="B440">
        <v>7</v>
      </c>
      <c r="C440">
        <v>32339</v>
      </c>
      <c r="D440">
        <v>1988.5382999999999</v>
      </c>
      <c r="E440">
        <v>352.38</v>
      </c>
      <c r="F440">
        <v>351.67</v>
      </c>
      <c r="G440">
        <v>352.25</v>
      </c>
      <c r="H440">
        <v>351.57</v>
      </c>
      <c r="I440">
        <v>352.38</v>
      </c>
      <c r="J440">
        <v>351.67</v>
      </c>
    </row>
    <row r="441" spans="1:10" x14ac:dyDescent="0.2">
      <c r="A441">
        <v>1988</v>
      </c>
      <c r="B441">
        <v>8</v>
      </c>
      <c r="C441">
        <v>32370</v>
      </c>
      <c r="D441">
        <v>1988.623</v>
      </c>
      <c r="E441">
        <v>350.43</v>
      </c>
      <c r="F441">
        <v>351.85</v>
      </c>
      <c r="G441">
        <v>350.28</v>
      </c>
      <c r="H441">
        <v>351.74</v>
      </c>
      <c r="I441">
        <v>350.43</v>
      </c>
      <c r="J441">
        <v>351.85</v>
      </c>
    </row>
    <row r="442" spans="1:10" x14ac:dyDescent="0.2">
      <c r="A442">
        <v>1988</v>
      </c>
      <c r="B442">
        <v>9</v>
      </c>
      <c r="C442">
        <v>32401</v>
      </c>
      <c r="D442">
        <v>1988.7076999999999</v>
      </c>
      <c r="E442">
        <v>348.73</v>
      </c>
      <c r="F442">
        <v>351.92</v>
      </c>
      <c r="G442">
        <v>348.68</v>
      </c>
      <c r="H442">
        <v>351.89</v>
      </c>
      <c r="I442">
        <v>348.73</v>
      </c>
      <c r="J442">
        <v>351.92</v>
      </c>
    </row>
    <row r="443" spans="1:10" x14ac:dyDescent="0.2">
      <c r="A443">
        <v>1988</v>
      </c>
      <c r="B443">
        <v>10</v>
      </c>
      <c r="C443">
        <v>32431</v>
      </c>
      <c r="D443">
        <v>1988.7896000000001</v>
      </c>
      <c r="E443">
        <v>348.88</v>
      </c>
      <c r="F443">
        <v>352.18</v>
      </c>
      <c r="G443">
        <v>348.75</v>
      </c>
      <c r="H443">
        <v>352.03</v>
      </c>
      <c r="I443">
        <v>348.88</v>
      </c>
      <c r="J443">
        <v>352.18</v>
      </c>
    </row>
    <row r="444" spans="1:10" x14ac:dyDescent="0.2">
      <c r="A444">
        <v>1988</v>
      </c>
      <c r="B444">
        <v>11</v>
      </c>
      <c r="C444">
        <v>32462</v>
      </c>
      <c r="D444">
        <v>1988.8742999999999</v>
      </c>
      <c r="E444">
        <v>350.07</v>
      </c>
      <c r="F444">
        <v>352.13</v>
      </c>
      <c r="G444">
        <v>350.12</v>
      </c>
      <c r="H444">
        <v>352.16</v>
      </c>
      <c r="I444">
        <v>350.07</v>
      </c>
      <c r="J444">
        <v>352.13</v>
      </c>
    </row>
    <row r="445" spans="1:10" x14ac:dyDescent="0.2">
      <c r="A445">
        <v>1988</v>
      </c>
      <c r="B445">
        <v>12</v>
      </c>
      <c r="C445">
        <v>32492</v>
      </c>
      <c r="D445">
        <v>1988.9563000000001</v>
      </c>
      <c r="E445">
        <v>351.34</v>
      </c>
      <c r="F445">
        <v>352.18</v>
      </c>
      <c r="G445">
        <v>351.45</v>
      </c>
      <c r="H445">
        <v>352.27</v>
      </c>
      <c r="I445">
        <v>351.34</v>
      </c>
      <c r="J445">
        <v>352.18</v>
      </c>
    </row>
    <row r="446" spans="1:10" x14ac:dyDescent="0.2">
      <c r="A446">
        <v>1989</v>
      </c>
      <c r="B446">
        <v>1</v>
      </c>
      <c r="C446">
        <v>32523</v>
      </c>
      <c r="D446">
        <v>1989.0410999999999</v>
      </c>
      <c r="E446">
        <v>352.76</v>
      </c>
      <c r="F446">
        <v>352.71</v>
      </c>
      <c r="G446">
        <v>352.45</v>
      </c>
      <c r="H446">
        <v>352.39</v>
      </c>
      <c r="I446">
        <v>352.76</v>
      </c>
      <c r="J446">
        <v>352.71</v>
      </c>
    </row>
    <row r="447" spans="1:10" x14ac:dyDescent="0.2">
      <c r="A447">
        <v>1989</v>
      </c>
      <c r="B447">
        <v>2</v>
      </c>
      <c r="C447">
        <v>32554</v>
      </c>
      <c r="D447">
        <v>1989.126</v>
      </c>
      <c r="E447">
        <v>353.07</v>
      </c>
      <c r="F447">
        <v>352.38</v>
      </c>
      <c r="G447">
        <v>353.2</v>
      </c>
      <c r="H447">
        <v>352.5</v>
      </c>
      <c r="I447">
        <v>353.07</v>
      </c>
      <c r="J447">
        <v>352.38</v>
      </c>
    </row>
    <row r="448" spans="1:10" x14ac:dyDescent="0.2">
      <c r="A448">
        <v>1989</v>
      </c>
      <c r="B448">
        <v>3</v>
      </c>
      <c r="C448">
        <v>32582</v>
      </c>
      <c r="D448">
        <v>1989.2027</v>
      </c>
      <c r="E448">
        <v>353.68</v>
      </c>
      <c r="F448">
        <v>352.27</v>
      </c>
      <c r="G448">
        <v>354.01</v>
      </c>
      <c r="H448">
        <v>352.59</v>
      </c>
      <c r="I448">
        <v>353.68</v>
      </c>
      <c r="J448">
        <v>352.27</v>
      </c>
    </row>
    <row r="449" spans="1:10" x14ac:dyDescent="0.2">
      <c r="A449">
        <v>1989</v>
      </c>
      <c r="B449">
        <v>4</v>
      </c>
      <c r="C449">
        <v>32613</v>
      </c>
      <c r="D449">
        <v>1989.2877000000001</v>
      </c>
      <c r="E449">
        <v>355.42</v>
      </c>
      <c r="F449">
        <v>352.87</v>
      </c>
      <c r="G449">
        <v>355.26</v>
      </c>
      <c r="H449">
        <v>352.69</v>
      </c>
      <c r="I449">
        <v>355.42</v>
      </c>
      <c r="J449">
        <v>352.87</v>
      </c>
    </row>
    <row r="450" spans="1:10" x14ac:dyDescent="0.2">
      <c r="A450">
        <v>1989</v>
      </c>
      <c r="B450">
        <v>5</v>
      </c>
      <c r="C450">
        <v>32643</v>
      </c>
      <c r="D450">
        <v>1989.3698999999999</v>
      </c>
      <c r="E450">
        <v>355.67</v>
      </c>
      <c r="F450">
        <v>352.56</v>
      </c>
      <c r="G450">
        <v>355.9</v>
      </c>
      <c r="H450">
        <v>352.79</v>
      </c>
      <c r="I450">
        <v>355.67</v>
      </c>
      <c r="J450">
        <v>352.56</v>
      </c>
    </row>
    <row r="451" spans="1:10" x14ac:dyDescent="0.2">
      <c r="A451">
        <v>1989</v>
      </c>
      <c r="B451">
        <v>6</v>
      </c>
      <c r="C451">
        <v>32674</v>
      </c>
      <c r="D451">
        <v>1989.4548</v>
      </c>
      <c r="E451">
        <v>355.12</v>
      </c>
      <c r="F451">
        <v>352.77</v>
      </c>
      <c r="G451">
        <v>355.22</v>
      </c>
      <c r="H451">
        <v>352.89</v>
      </c>
      <c r="I451">
        <v>355.12</v>
      </c>
      <c r="J451">
        <v>352.77</v>
      </c>
    </row>
    <row r="452" spans="1:10" x14ac:dyDescent="0.2">
      <c r="A452">
        <v>1989</v>
      </c>
      <c r="B452">
        <v>7</v>
      </c>
      <c r="C452">
        <v>32704</v>
      </c>
      <c r="D452">
        <v>1989.537</v>
      </c>
      <c r="E452">
        <v>353.9</v>
      </c>
      <c r="F452">
        <v>353.16</v>
      </c>
      <c r="G452">
        <v>353.69</v>
      </c>
      <c r="H452">
        <v>352.98</v>
      </c>
      <c r="I452">
        <v>353.9</v>
      </c>
      <c r="J452">
        <v>353.16</v>
      </c>
    </row>
    <row r="453" spans="1:10" x14ac:dyDescent="0.2">
      <c r="A453">
        <v>1989</v>
      </c>
      <c r="B453">
        <v>8</v>
      </c>
      <c r="C453">
        <v>32735</v>
      </c>
      <c r="D453">
        <v>1989.6219000000001</v>
      </c>
      <c r="E453">
        <v>351.67</v>
      </c>
      <c r="F453">
        <v>353.07</v>
      </c>
      <c r="G453">
        <v>351.64</v>
      </c>
      <c r="H453">
        <v>353.08</v>
      </c>
      <c r="I453">
        <v>351.67</v>
      </c>
      <c r="J453">
        <v>353.07</v>
      </c>
    </row>
    <row r="454" spans="1:10" x14ac:dyDescent="0.2">
      <c r="A454">
        <v>1989</v>
      </c>
      <c r="B454">
        <v>9</v>
      </c>
      <c r="C454">
        <v>32766</v>
      </c>
      <c r="D454">
        <v>1989.7067999999999</v>
      </c>
      <c r="E454">
        <v>349.81</v>
      </c>
      <c r="F454">
        <v>353</v>
      </c>
      <c r="G454">
        <v>349.97</v>
      </c>
      <c r="H454">
        <v>353.18</v>
      </c>
      <c r="I454">
        <v>349.81</v>
      </c>
      <c r="J454">
        <v>353</v>
      </c>
    </row>
    <row r="455" spans="1:10" x14ac:dyDescent="0.2">
      <c r="A455">
        <v>1989</v>
      </c>
      <c r="B455">
        <v>10</v>
      </c>
      <c r="C455">
        <v>32796</v>
      </c>
      <c r="D455">
        <v>1989.789</v>
      </c>
      <c r="E455">
        <v>349.99</v>
      </c>
      <c r="F455">
        <v>353.3</v>
      </c>
      <c r="G455">
        <v>349.98</v>
      </c>
      <c r="H455">
        <v>353.28</v>
      </c>
      <c r="I455">
        <v>349.99</v>
      </c>
      <c r="J455">
        <v>353.3</v>
      </c>
    </row>
    <row r="456" spans="1:10" x14ac:dyDescent="0.2">
      <c r="A456">
        <v>1989</v>
      </c>
      <c r="B456">
        <v>11</v>
      </c>
      <c r="C456">
        <v>32827</v>
      </c>
      <c r="D456">
        <v>1989.874</v>
      </c>
      <c r="E456">
        <v>351.3</v>
      </c>
      <c r="F456">
        <v>353.37</v>
      </c>
      <c r="G456">
        <v>351.33</v>
      </c>
      <c r="H456">
        <v>353.38</v>
      </c>
      <c r="I456">
        <v>351.3</v>
      </c>
      <c r="J456">
        <v>353.37</v>
      </c>
    </row>
    <row r="457" spans="1:10" x14ac:dyDescent="0.2">
      <c r="A457">
        <v>1989</v>
      </c>
      <c r="B457">
        <v>12</v>
      </c>
      <c r="C457">
        <v>32857</v>
      </c>
      <c r="D457">
        <v>1989.9562000000001</v>
      </c>
      <c r="E457">
        <v>352.52</v>
      </c>
      <c r="F457">
        <v>353.37</v>
      </c>
      <c r="G457">
        <v>352.65</v>
      </c>
      <c r="H457">
        <v>353.47</v>
      </c>
      <c r="I457">
        <v>352.52</v>
      </c>
      <c r="J457">
        <v>353.37</v>
      </c>
    </row>
    <row r="458" spans="1:10" x14ac:dyDescent="0.2">
      <c r="A458">
        <v>1990</v>
      </c>
      <c r="B458">
        <v>1</v>
      </c>
      <c r="C458">
        <v>32888</v>
      </c>
      <c r="D458">
        <v>1990.0410999999999</v>
      </c>
      <c r="E458">
        <v>353.66</v>
      </c>
      <c r="F458">
        <v>353.62</v>
      </c>
      <c r="G458">
        <v>353.64</v>
      </c>
      <c r="H458">
        <v>353.58</v>
      </c>
      <c r="I458">
        <v>353.66</v>
      </c>
      <c r="J458">
        <v>353.62</v>
      </c>
    </row>
    <row r="459" spans="1:10" x14ac:dyDescent="0.2">
      <c r="A459">
        <v>1990</v>
      </c>
      <c r="B459">
        <v>2</v>
      </c>
      <c r="C459">
        <v>32919</v>
      </c>
      <c r="D459">
        <v>1990.126</v>
      </c>
      <c r="E459">
        <v>354.7</v>
      </c>
      <c r="F459">
        <v>354</v>
      </c>
      <c r="G459">
        <v>354.38</v>
      </c>
      <c r="H459">
        <v>353.68</v>
      </c>
      <c r="I459">
        <v>354.7</v>
      </c>
      <c r="J459">
        <v>354</v>
      </c>
    </row>
    <row r="460" spans="1:10" x14ac:dyDescent="0.2">
      <c r="A460">
        <v>1990</v>
      </c>
      <c r="B460">
        <v>3</v>
      </c>
      <c r="C460">
        <v>32947</v>
      </c>
      <c r="D460">
        <v>1990.2027</v>
      </c>
      <c r="E460">
        <v>355.38</v>
      </c>
      <c r="F460">
        <v>353.97</v>
      </c>
      <c r="G460">
        <v>355.2</v>
      </c>
      <c r="H460">
        <v>353.77</v>
      </c>
      <c r="I460">
        <v>355.38</v>
      </c>
      <c r="J460">
        <v>353.97</v>
      </c>
    </row>
    <row r="461" spans="1:10" x14ac:dyDescent="0.2">
      <c r="A461">
        <v>1990</v>
      </c>
      <c r="B461">
        <v>4</v>
      </c>
      <c r="C461">
        <v>32978</v>
      </c>
      <c r="D461">
        <v>1990.2877000000001</v>
      </c>
      <c r="E461">
        <v>356.2</v>
      </c>
      <c r="F461">
        <v>353.64</v>
      </c>
      <c r="G461">
        <v>356.45</v>
      </c>
      <c r="H461">
        <v>353.88</v>
      </c>
      <c r="I461">
        <v>356.2</v>
      </c>
      <c r="J461">
        <v>353.64</v>
      </c>
    </row>
    <row r="462" spans="1:10" x14ac:dyDescent="0.2">
      <c r="A462">
        <v>1990</v>
      </c>
      <c r="B462">
        <v>5</v>
      </c>
      <c r="C462">
        <v>33008</v>
      </c>
      <c r="D462">
        <v>1990.3698999999999</v>
      </c>
      <c r="E462">
        <v>357.16</v>
      </c>
      <c r="F462">
        <v>354.04</v>
      </c>
      <c r="G462">
        <v>357.1</v>
      </c>
      <c r="H462">
        <v>353.98</v>
      </c>
      <c r="I462">
        <v>357.16</v>
      </c>
      <c r="J462">
        <v>354.04</v>
      </c>
    </row>
    <row r="463" spans="1:10" x14ac:dyDescent="0.2">
      <c r="A463">
        <v>1990</v>
      </c>
      <c r="B463">
        <v>6</v>
      </c>
      <c r="C463">
        <v>33039</v>
      </c>
      <c r="D463">
        <v>1990.4548</v>
      </c>
      <c r="E463">
        <v>356.23</v>
      </c>
      <c r="F463">
        <v>353.87</v>
      </c>
      <c r="G463">
        <v>356.43</v>
      </c>
      <c r="H463">
        <v>354.09</v>
      </c>
      <c r="I463">
        <v>356.23</v>
      </c>
      <c r="J463">
        <v>353.87</v>
      </c>
    </row>
    <row r="464" spans="1:10" x14ac:dyDescent="0.2">
      <c r="A464">
        <v>1990</v>
      </c>
      <c r="B464">
        <v>7</v>
      </c>
      <c r="C464">
        <v>33069</v>
      </c>
      <c r="D464">
        <v>1990.537</v>
      </c>
      <c r="E464">
        <v>354.81</v>
      </c>
      <c r="F464">
        <v>354.07</v>
      </c>
      <c r="G464">
        <v>354.92</v>
      </c>
      <c r="H464">
        <v>354.21</v>
      </c>
      <c r="I464">
        <v>354.81</v>
      </c>
      <c r="J464">
        <v>354.07</v>
      </c>
    </row>
    <row r="465" spans="1:10" x14ac:dyDescent="0.2">
      <c r="A465">
        <v>1990</v>
      </c>
      <c r="B465">
        <v>8</v>
      </c>
      <c r="C465">
        <v>33100</v>
      </c>
      <c r="D465">
        <v>1990.6219000000001</v>
      </c>
      <c r="E465">
        <v>352.91</v>
      </c>
      <c r="F465">
        <v>354.32</v>
      </c>
      <c r="G465">
        <v>352.9</v>
      </c>
      <c r="H465">
        <v>354.34</v>
      </c>
      <c r="I465">
        <v>352.91</v>
      </c>
      <c r="J465">
        <v>354.32</v>
      </c>
    </row>
    <row r="466" spans="1:10" x14ac:dyDescent="0.2">
      <c r="A466">
        <v>1990</v>
      </c>
      <c r="B466">
        <v>9</v>
      </c>
      <c r="C466">
        <v>33131</v>
      </c>
      <c r="D466">
        <v>1990.7067999999999</v>
      </c>
      <c r="E466">
        <v>350.96</v>
      </c>
      <c r="F466">
        <v>354.17</v>
      </c>
      <c r="G466">
        <v>351.26</v>
      </c>
      <c r="H466">
        <v>354.48</v>
      </c>
      <c r="I466">
        <v>350.96</v>
      </c>
      <c r="J466">
        <v>354.17</v>
      </c>
    </row>
    <row r="467" spans="1:10" x14ac:dyDescent="0.2">
      <c r="A467">
        <v>1990</v>
      </c>
      <c r="B467">
        <v>10</v>
      </c>
      <c r="C467">
        <v>33161</v>
      </c>
      <c r="D467">
        <v>1990.789</v>
      </c>
      <c r="E467">
        <v>351.18</v>
      </c>
      <c r="F467">
        <v>354.5</v>
      </c>
      <c r="G467">
        <v>351.32</v>
      </c>
      <c r="H467">
        <v>354.63</v>
      </c>
      <c r="I467">
        <v>351.18</v>
      </c>
      <c r="J467">
        <v>354.5</v>
      </c>
    </row>
    <row r="468" spans="1:10" x14ac:dyDescent="0.2">
      <c r="A468">
        <v>1990</v>
      </c>
      <c r="B468">
        <v>11</v>
      </c>
      <c r="C468">
        <v>33192</v>
      </c>
      <c r="D468">
        <v>1990.874</v>
      </c>
      <c r="E468">
        <v>352.83</v>
      </c>
      <c r="F468">
        <v>354.91</v>
      </c>
      <c r="G468">
        <v>352.72</v>
      </c>
      <c r="H468">
        <v>354.78</v>
      </c>
      <c r="I468">
        <v>352.83</v>
      </c>
      <c r="J468">
        <v>354.91</v>
      </c>
    </row>
    <row r="469" spans="1:10" x14ac:dyDescent="0.2">
      <c r="A469">
        <v>1990</v>
      </c>
      <c r="B469">
        <v>12</v>
      </c>
      <c r="C469">
        <v>33222</v>
      </c>
      <c r="D469">
        <v>1990.9562000000001</v>
      </c>
      <c r="E469">
        <v>354.21</v>
      </c>
      <c r="F469">
        <v>355.06</v>
      </c>
      <c r="G469">
        <v>354.09</v>
      </c>
      <c r="H469">
        <v>354.92</v>
      </c>
      <c r="I469">
        <v>354.21</v>
      </c>
      <c r="J469">
        <v>355.06</v>
      </c>
    </row>
    <row r="470" spans="1:10" x14ac:dyDescent="0.2">
      <c r="A470">
        <v>1991</v>
      </c>
      <c r="B470">
        <v>1</v>
      </c>
      <c r="C470">
        <v>33253</v>
      </c>
      <c r="D470">
        <v>1991.0410999999999</v>
      </c>
      <c r="E470">
        <v>354.72</v>
      </c>
      <c r="F470">
        <v>354.68</v>
      </c>
      <c r="G470">
        <v>355.13</v>
      </c>
      <c r="H470">
        <v>355.07</v>
      </c>
      <c r="I470">
        <v>354.72</v>
      </c>
      <c r="J470">
        <v>354.68</v>
      </c>
    </row>
    <row r="471" spans="1:10" x14ac:dyDescent="0.2">
      <c r="A471">
        <v>1991</v>
      </c>
      <c r="B471">
        <v>2</v>
      </c>
      <c r="C471">
        <v>33284</v>
      </c>
      <c r="D471">
        <v>1991.126</v>
      </c>
      <c r="E471">
        <v>355.75</v>
      </c>
      <c r="F471">
        <v>355.05</v>
      </c>
      <c r="G471">
        <v>355.92</v>
      </c>
      <c r="H471">
        <v>355.21</v>
      </c>
      <c r="I471">
        <v>355.75</v>
      </c>
      <c r="J471">
        <v>355.05</v>
      </c>
    </row>
    <row r="472" spans="1:10" x14ac:dyDescent="0.2">
      <c r="A472">
        <v>1991</v>
      </c>
      <c r="B472">
        <v>3</v>
      </c>
      <c r="C472">
        <v>33312</v>
      </c>
      <c r="D472">
        <v>1991.2027</v>
      </c>
      <c r="E472">
        <v>357.16</v>
      </c>
      <c r="F472">
        <v>355.74</v>
      </c>
      <c r="G472">
        <v>356.76</v>
      </c>
      <c r="H472">
        <v>355.33</v>
      </c>
      <c r="I472">
        <v>357.16</v>
      </c>
      <c r="J472">
        <v>355.74</v>
      </c>
    </row>
    <row r="473" spans="1:10" x14ac:dyDescent="0.2">
      <c r="A473">
        <v>1991</v>
      </c>
      <c r="B473">
        <v>4</v>
      </c>
      <c r="C473">
        <v>33343</v>
      </c>
      <c r="D473">
        <v>1991.2877000000001</v>
      </c>
      <c r="E473">
        <v>358.6</v>
      </c>
      <c r="F473">
        <v>356.03</v>
      </c>
      <c r="G473">
        <v>358.03</v>
      </c>
      <c r="H473">
        <v>355.45</v>
      </c>
      <c r="I473">
        <v>358.6</v>
      </c>
      <c r="J473">
        <v>356.03</v>
      </c>
    </row>
    <row r="474" spans="1:10" x14ac:dyDescent="0.2">
      <c r="A474">
        <v>1991</v>
      </c>
      <c r="B474">
        <v>5</v>
      </c>
      <c r="C474">
        <v>33373</v>
      </c>
      <c r="D474">
        <v>1991.3698999999999</v>
      </c>
      <c r="E474">
        <v>359.34</v>
      </c>
      <c r="F474">
        <v>356.21</v>
      </c>
      <c r="G474">
        <v>358.67</v>
      </c>
      <c r="H474">
        <v>355.54</v>
      </c>
      <c r="I474">
        <v>359.34</v>
      </c>
      <c r="J474">
        <v>356.21</v>
      </c>
    </row>
    <row r="475" spans="1:10" x14ac:dyDescent="0.2">
      <c r="A475">
        <v>1991</v>
      </c>
      <c r="B475">
        <v>6</v>
      </c>
      <c r="C475">
        <v>33404</v>
      </c>
      <c r="D475">
        <v>1991.4548</v>
      </c>
      <c r="E475">
        <v>358.24</v>
      </c>
      <c r="F475">
        <v>355.88</v>
      </c>
      <c r="G475">
        <v>357.96</v>
      </c>
      <c r="H475">
        <v>355.62</v>
      </c>
      <c r="I475">
        <v>358.24</v>
      </c>
      <c r="J475">
        <v>355.88</v>
      </c>
    </row>
    <row r="476" spans="1:10" x14ac:dyDescent="0.2">
      <c r="A476">
        <v>1991</v>
      </c>
      <c r="B476">
        <v>7</v>
      </c>
      <c r="C476">
        <v>33434</v>
      </c>
      <c r="D476">
        <v>1991.537</v>
      </c>
      <c r="E476">
        <v>356.17</v>
      </c>
      <c r="F476">
        <v>355.43</v>
      </c>
      <c r="G476">
        <v>356.4</v>
      </c>
      <c r="H476">
        <v>355.68</v>
      </c>
      <c r="I476">
        <v>356.17</v>
      </c>
      <c r="J476">
        <v>355.43</v>
      </c>
    </row>
    <row r="477" spans="1:10" x14ac:dyDescent="0.2">
      <c r="A477">
        <v>1991</v>
      </c>
      <c r="B477">
        <v>8</v>
      </c>
      <c r="C477">
        <v>33465</v>
      </c>
      <c r="D477">
        <v>1991.6219000000001</v>
      </c>
      <c r="E477">
        <v>354.01</v>
      </c>
      <c r="F477">
        <v>355.43</v>
      </c>
      <c r="G477">
        <v>354.29</v>
      </c>
      <c r="H477">
        <v>355.74</v>
      </c>
      <c r="I477">
        <v>354.01</v>
      </c>
      <c r="J477">
        <v>355.43</v>
      </c>
    </row>
    <row r="478" spans="1:10" x14ac:dyDescent="0.2">
      <c r="A478">
        <v>1991</v>
      </c>
      <c r="B478">
        <v>9</v>
      </c>
      <c r="C478">
        <v>33496</v>
      </c>
      <c r="D478">
        <v>1991.7067999999999</v>
      </c>
      <c r="E478">
        <v>352.15</v>
      </c>
      <c r="F478">
        <v>355.36</v>
      </c>
      <c r="G478">
        <v>352.57</v>
      </c>
      <c r="H478">
        <v>355.8</v>
      </c>
      <c r="I478">
        <v>352.15</v>
      </c>
      <c r="J478">
        <v>355.36</v>
      </c>
    </row>
    <row r="479" spans="1:10" x14ac:dyDescent="0.2">
      <c r="A479">
        <v>1991</v>
      </c>
      <c r="B479">
        <v>10</v>
      </c>
      <c r="C479">
        <v>33526</v>
      </c>
      <c r="D479">
        <v>1991.789</v>
      </c>
      <c r="E479">
        <v>352.21</v>
      </c>
      <c r="F479">
        <v>355.54</v>
      </c>
      <c r="G479">
        <v>352.54</v>
      </c>
      <c r="H479">
        <v>355.86</v>
      </c>
      <c r="I479">
        <v>352.21</v>
      </c>
      <c r="J479">
        <v>355.54</v>
      </c>
    </row>
    <row r="480" spans="1:10" x14ac:dyDescent="0.2">
      <c r="A480">
        <v>1991</v>
      </c>
      <c r="B480">
        <v>11</v>
      </c>
      <c r="C480">
        <v>33557</v>
      </c>
      <c r="D480">
        <v>1991.874</v>
      </c>
      <c r="E480">
        <v>353.75</v>
      </c>
      <c r="F480">
        <v>355.83</v>
      </c>
      <c r="G480">
        <v>353.86</v>
      </c>
      <c r="H480">
        <v>355.92</v>
      </c>
      <c r="I480">
        <v>353.75</v>
      </c>
      <c r="J480">
        <v>355.83</v>
      </c>
    </row>
    <row r="481" spans="1:10" x14ac:dyDescent="0.2">
      <c r="A481">
        <v>1991</v>
      </c>
      <c r="B481">
        <v>12</v>
      </c>
      <c r="C481">
        <v>33587</v>
      </c>
      <c r="D481">
        <v>1991.9562000000001</v>
      </c>
      <c r="E481">
        <v>354.99</v>
      </c>
      <c r="F481">
        <v>355.84</v>
      </c>
      <c r="G481">
        <v>355.16</v>
      </c>
      <c r="H481">
        <v>355.99</v>
      </c>
      <c r="I481">
        <v>354.99</v>
      </c>
      <c r="J481">
        <v>355.84</v>
      </c>
    </row>
    <row r="482" spans="1:10" x14ac:dyDescent="0.2">
      <c r="A482">
        <v>1992</v>
      </c>
      <c r="B482">
        <v>1</v>
      </c>
      <c r="C482">
        <v>33618</v>
      </c>
      <c r="D482">
        <v>1992.0409999999999</v>
      </c>
      <c r="E482">
        <v>355.99</v>
      </c>
      <c r="F482">
        <v>355.94</v>
      </c>
      <c r="G482">
        <v>356.12</v>
      </c>
      <c r="H482">
        <v>356.06</v>
      </c>
      <c r="I482">
        <v>355.99</v>
      </c>
      <c r="J482">
        <v>355.94</v>
      </c>
    </row>
    <row r="483" spans="1:10" x14ac:dyDescent="0.2">
      <c r="A483">
        <v>1992</v>
      </c>
      <c r="B483">
        <v>2</v>
      </c>
      <c r="C483">
        <v>33649</v>
      </c>
      <c r="D483">
        <v>1992.1257000000001</v>
      </c>
      <c r="E483">
        <v>356.72</v>
      </c>
      <c r="F483">
        <v>356.02</v>
      </c>
      <c r="G483">
        <v>356.84</v>
      </c>
      <c r="H483">
        <v>356.13</v>
      </c>
      <c r="I483">
        <v>356.72</v>
      </c>
      <c r="J483">
        <v>356.02</v>
      </c>
    </row>
    <row r="484" spans="1:10" x14ac:dyDescent="0.2">
      <c r="A484">
        <v>1992</v>
      </c>
      <c r="B484">
        <v>3</v>
      </c>
      <c r="C484">
        <v>33678</v>
      </c>
      <c r="D484">
        <v>1992.2049</v>
      </c>
      <c r="E484">
        <v>357.81</v>
      </c>
      <c r="F484">
        <v>356.36</v>
      </c>
      <c r="G484">
        <v>357.66</v>
      </c>
      <c r="H484">
        <v>356.2</v>
      </c>
      <c r="I484">
        <v>357.81</v>
      </c>
      <c r="J484">
        <v>356.36</v>
      </c>
    </row>
    <row r="485" spans="1:10" x14ac:dyDescent="0.2">
      <c r="A485">
        <v>1992</v>
      </c>
      <c r="B485">
        <v>4</v>
      </c>
      <c r="C485">
        <v>33709</v>
      </c>
      <c r="D485">
        <v>1992.2896000000001</v>
      </c>
      <c r="E485">
        <v>359.15</v>
      </c>
      <c r="F485">
        <v>356.55</v>
      </c>
      <c r="G485">
        <v>358.87</v>
      </c>
      <c r="H485">
        <v>356.26</v>
      </c>
      <c r="I485">
        <v>359.15</v>
      </c>
      <c r="J485">
        <v>356.55</v>
      </c>
    </row>
    <row r="486" spans="1:10" x14ac:dyDescent="0.2">
      <c r="A486">
        <v>1992</v>
      </c>
      <c r="B486">
        <v>5</v>
      </c>
      <c r="C486">
        <v>33739</v>
      </c>
      <c r="D486">
        <v>1992.3715999999999</v>
      </c>
      <c r="E486">
        <v>359.66</v>
      </c>
      <c r="F486">
        <v>356.53</v>
      </c>
      <c r="G486">
        <v>359.45</v>
      </c>
      <c r="H486">
        <v>356.31</v>
      </c>
      <c r="I486">
        <v>359.66</v>
      </c>
      <c r="J486">
        <v>356.53</v>
      </c>
    </row>
    <row r="487" spans="1:10" x14ac:dyDescent="0.2">
      <c r="A487">
        <v>1992</v>
      </c>
      <c r="B487">
        <v>6</v>
      </c>
      <c r="C487">
        <v>33770</v>
      </c>
      <c r="D487">
        <v>1992.4563000000001</v>
      </c>
      <c r="E487">
        <v>359.25</v>
      </c>
      <c r="F487">
        <v>356.91</v>
      </c>
      <c r="G487">
        <v>358.68</v>
      </c>
      <c r="H487">
        <v>356.36</v>
      </c>
      <c r="I487">
        <v>359.25</v>
      </c>
      <c r="J487">
        <v>356.91</v>
      </c>
    </row>
    <row r="488" spans="1:10" x14ac:dyDescent="0.2">
      <c r="A488">
        <v>1992</v>
      </c>
      <c r="B488">
        <v>7</v>
      </c>
      <c r="C488">
        <v>33800</v>
      </c>
      <c r="D488">
        <v>1992.5382999999999</v>
      </c>
      <c r="E488">
        <v>357.02</v>
      </c>
      <c r="F488">
        <v>356.3</v>
      </c>
      <c r="G488">
        <v>357.08</v>
      </c>
      <c r="H488">
        <v>356.39</v>
      </c>
      <c r="I488">
        <v>357.02</v>
      </c>
      <c r="J488">
        <v>356.3</v>
      </c>
    </row>
    <row r="489" spans="1:10" x14ac:dyDescent="0.2">
      <c r="A489">
        <v>1992</v>
      </c>
      <c r="B489">
        <v>8</v>
      </c>
      <c r="C489">
        <v>33831</v>
      </c>
      <c r="D489">
        <v>1992.623</v>
      </c>
      <c r="E489">
        <v>355</v>
      </c>
      <c r="F489">
        <v>356.44</v>
      </c>
      <c r="G489">
        <v>354.95</v>
      </c>
      <c r="H489">
        <v>356.43</v>
      </c>
      <c r="I489">
        <v>355</v>
      </c>
      <c r="J489">
        <v>356.44</v>
      </c>
    </row>
    <row r="490" spans="1:10" x14ac:dyDescent="0.2">
      <c r="A490">
        <v>1992</v>
      </c>
      <c r="B490">
        <v>9</v>
      </c>
      <c r="C490">
        <v>33862</v>
      </c>
      <c r="D490">
        <v>1992.7076999999999</v>
      </c>
      <c r="E490">
        <v>353.01</v>
      </c>
      <c r="F490">
        <v>356.24</v>
      </c>
      <c r="G490">
        <v>353.21</v>
      </c>
      <c r="H490">
        <v>356.46</v>
      </c>
      <c r="I490">
        <v>353.01</v>
      </c>
      <c r="J490">
        <v>356.24</v>
      </c>
    </row>
    <row r="491" spans="1:10" x14ac:dyDescent="0.2">
      <c r="A491">
        <v>1992</v>
      </c>
      <c r="B491">
        <v>10</v>
      </c>
      <c r="C491">
        <v>33892</v>
      </c>
      <c r="D491">
        <v>1992.7896000000001</v>
      </c>
      <c r="E491">
        <v>353.31</v>
      </c>
      <c r="F491">
        <v>356.64</v>
      </c>
      <c r="G491">
        <v>353.17</v>
      </c>
      <c r="H491">
        <v>356.49</v>
      </c>
      <c r="I491">
        <v>353.31</v>
      </c>
      <c r="J491">
        <v>356.64</v>
      </c>
    </row>
    <row r="492" spans="1:10" x14ac:dyDescent="0.2">
      <c r="A492">
        <v>1992</v>
      </c>
      <c r="B492">
        <v>11</v>
      </c>
      <c r="C492">
        <v>33923</v>
      </c>
      <c r="D492">
        <v>1992.8742999999999</v>
      </c>
      <c r="E492">
        <v>354.16</v>
      </c>
      <c r="F492">
        <v>356.25</v>
      </c>
      <c r="G492">
        <v>354.46</v>
      </c>
      <c r="H492">
        <v>356.53</v>
      </c>
      <c r="I492">
        <v>354.16</v>
      </c>
      <c r="J492">
        <v>356.25</v>
      </c>
    </row>
    <row r="493" spans="1:10" x14ac:dyDescent="0.2">
      <c r="A493">
        <v>1992</v>
      </c>
      <c r="B493">
        <v>12</v>
      </c>
      <c r="C493">
        <v>33953</v>
      </c>
      <c r="D493">
        <v>1992.9563000000001</v>
      </c>
      <c r="E493">
        <v>355.4</v>
      </c>
      <c r="F493">
        <v>356.25</v>
      </c>
      <c r="G493">
        <v>355.73</v>
      </c>
      <c r="H493">
        <v>356.57</v>
      </c>
      <c r="I493">
        <v>355.4</v>
      </c>
      <c r="J493">
        <v>356.25</v>
      </c>
    </row>
    <row r="494" spans="1:10" x14ac:dyDescent="0.2">
      <c r="A494">
        <v>1993</v>
      </c>
      <c r="B494">
        <v>1</v>
      </c>
      <c r="C494">
        <v>33984</v>
      </c>
      <c r="D494">
        <v>1993.0410999999999</v>
      </c>
      <c r="E494">
        <v>356.7</v>
      </c>
      <c r="F494">
        <v>356.66</v>
      </c>
      <c r="G494">
        <v>356.68</v>
      </c>
      <c r="H494">
        <v>356.62</v>
      </c>
      <c r="I494">
        <v>356.7</v>
      </c>
      <c r="J494">
        <v>356.66</v>
      </c>
    </row>
    <row r="495" spans="1:10" x14ac:dyDescent="0.2">
      <c r="A495">
        <v>1993</v>
      </c>
      <c r="B495">
        <v>2</v>
      </c>
      <c r="C495">
        <v>34015</v>
      </c>
      <c r="D495">
        <v>1993.126</v>
      </c>
      <c r="E495">
        <v>357.17</v>
      </c>
      <c r="F495">
        <v>356.46</v>
      </c>
      <c r="G495">
        <v>357.39</v>
      </c>
      <c r="H495">
        <v>356.68</v>
      </c>
      <c r="I495">
        <v>357.17</v>
      </c>
      <c r="J495">
        <v>356.46</v>
      </c>
    </row>
    <row r="496" spans="1:10" x14ac:dyDescent="0.2">
      <c r="A496">
        <v>1993</v>
      </c>
      <c r="B496">
        <v>3</v>
      </c>
      <c r="C496">
        <v>34043</v>
      </c>
      <c r="D496">
        <v>1993.2027</v>
      </c>
      <c r="E496">
        <v>358.38</v>
      </c>
      <c r="F496">
        <v>356.95</v>
      </c>
      <c r="G496">
        <v>358.18</v>
      </c>
      <c r="H496">
        <v>356.74</v>
      </c>
      <c r="I496">
        <v>358.38</v>
      </c>
      <c r="J496">
        <v>356.95</v>
      </c>
    </row>
    <row r="497" spans="1:10" x14ac:dyDescent="0.2">
      <c r="A497">
        <v>1993</v>
      </c>
      <c r="B497">
        <v>4</v>
      </c>
      <c r="C497">
        <v>34074</v>
      </c>
      <c r="D497">
        <v>1993.2877000000001</v>
      </c>
      <c r="E497">
        <v>359.46</v>
      </c>
      <c r="F497">
        <v>356.88</v>
      </c>
      <c r="G497">
        <v>359.42</v>
      </c>
      <c r="H497">
        <v>356.82</v>
      </c>
      <c r="I497">
        <v>359.46</v>
      </c>
      <c r="J497">
        <v>356.88</v>
      </c>
    </row>
    <row r="498" spans="1:10" x14ac:dyDescent="0.2">
      <c r="A498">
        <v>1993</v>
      </c>
      <c r="B498">
        <v>5</v>
      </c>
      <c r="C498">
        <v>34104</v>
      </c>
      <c r="D498">
        <v>1993.3698999999999</v>
      </c>
      <c r="E498">
        <v>360.28</v>
      </c>
      <c r="F498">
        <v>357.13</v>
      </c>
      <c r="G498">
        <v>360.05</v>
      </c>
      <c r="H498">
        <v>356.9</v>
      </c>
      <c r="I498">
        <v>360.28</v>
      </c>
      <c r="J498">
        <v>357.13</v>
      </c>
    </row>
    <row r="499" spans="1:10" x14ac:dyDescent="0.2">
      <c r="A499">
        <v>1993</v>
      </c>
      <c r="B499">
        <v>6</v>
      </c>
      <c r="C499">
        <v>34135</v>
      </c>
      <c r="D499">
        <v>1993.4548</v>
      </c>
      <c r="E499">
        <v>359.6</v>
      </c>
      <c r="F499">
        <v>357.22</v>
      </c>
      <c r="G499">
        <v>359.35</v>
      </c>
      <c r="H499">
        <v>356.99</v>
      </c>
      <c r="I499">
        <v>359.6</v>
      </c>
      <c r="J499">
        <v>357.22</v>
      </c>
    </row>
    <row r="500" spans="1:10" x14ac:dyDescent="0.2">
      <c r="A500">
        <v>1993</v>
      </c>
      <c r="B500">
        <v>7</v>
      </c>
      <c r="C500">
        <v>34165</v>
      </c>
      <c r="D500">
        <v>1993.537</v>
      </c>
      <c r="E500">
        <v>357.57</v>
      </c>
      <c r="F500">
        <v>356.82</v>
      </c>
      <c r="G500">
        <v>357.81</v>
      </c>
      <c r="H500">
        <v>357.09</v>
      </c>
      <c r="I500">
        <v>357.57</v>
      </c>
      <c r="J500">
        <v>356.82</v>
      </c>
    </row>
    <row r="501" spans="1:10" x14ac:dyDescent="0.2">
      <c r="A501">
        <v>1993</v>
      </c>
      <c r="B501">
        <v>8</v>
      </c>
      <c r="C501">
        <v>34196</v>
      </c>
      <c r="D501">
        <v>1993.6219000000001</v>
      </c>
      <c r="E501">
        <v>355.52</v>
      </c>
      <c r="F501">
        <v>356.94</v>
      </c>
      <c r="G501">
        <v>355.74</v>
      </c>
      <c r="H501">
        <v>357.2</v>
      </c>
      <c r="I501">
        <v>355.52</v>
      </c>
      <c r="J501">
        <v>356.94</v>
      </c>
    </row>
    <row r="502" spans="1:10" x14ac:dyDescent="0.2">
      <c r="A502">
        <v>1993</v>
      </c>
      <c r="B502">
        <v>9</v>
      </c>
      <c r="C502">
        <v>34227</v>
      </c>
      <c r="D502">
        <v>1993.7067999999999</v>
      </c>
      <c r="E502">
        <v>353.69</v>
      </c>
      <c r="F502">
        <v>356.93</v>
      </c>
      <c r="G502">
        <v>354.07</v>
      </c>
      <c r="H502">
        <v>357.33</v>
      </c>
      <c r="I502">
        <v>353.69</v>
      </c>
      <c r="J502">
        <v>356.93</v>
      </c>
    </row>
    <row r="503" spans="1:10" x14ac:dyDescent="0.2">
      <c r="A503">
        <v>1993</v>
      </c>
      <c r="B503">
        <v>10</v>
      </c>
      <c r="C503">
        <v>34257</v>
      </c>
      <c r="D503">
        <v>1993.789</v>
      </c>
      <c r="E503">
        <v>353.99</v>
      </c>
      <c r="F503">
        <v>357.34</v>
      </c>
      <c r="G503">
        <v>354.12</v>
      </c>
      <c r="H503">
        <v>357.46</v>
      </c>
      <c r="I503">
        <v>353.99</v>
      </c>
      <c r="J503">
        <v>357.34</v>
      </c>
    </row>
    <row r="504" spans="1:10" x14ac:dyDescent="0.2">
      <c r="A504">
        <v>1993</v>
      </c>
      <c r="B504">
        <v>11</v>
      </c>
      <c r="C504">
        <v>34288</v>
      </c>
      <c r="D504">
        <v>1993.874</v>
      </c>
      <c r="E504">
        <v>355.34</v>
      </c>
      <c r="F504">
        <v>357.43</v>
      </c>
      <c r="G504">
        <v>355.54</v>
      </c>
      <c r="H504">
        <v>357.62</v>
      </c>
      <c r="I504">
        <v>355.34</v>
      </c>
      <c r="J504">
        <v>357.43</v>
      </c>
    </row>
    <row r="505" spans="1:10" x14ac:dyDescent="0.2">
      <c r="A505">
        <v>1993</v>
      </c>
      <c r="B505">
        <v>12</v>
      </c>
      <c r="C505">
        <v>34318</v>
      </c>
      <c r="D505">
        <v>1993.9562000000001</v>
      </c>
      <c r="E505">
        <v>356.8</v>
      </c>
      <c r="F505">
        <v>357.65</v>
      </c>
      <c r="G505">
        <v>356.93</v>
      </c>
      <c r="H505">
        <v>357.77</v>
      </c>
      <c r="I505">
        <v>356.8</v>
      </c>
      <c r="J505">
        <v>357.65</v>
      </c>
    </row>
    <row r="506" spans="1:10" x14ac:dyDescent="0.2">
      <c r="A506">
        <v>1994</v>
      </c>
      <c r="B506">
        <v>1</v>
      </c>
      <c r="C506">
        <v>34349</v>
      </c>
      <c r="D506">
        <v>1994.0410999999999</v>
      </c>
      <c r="E506">
        <v>358.37</v>
      </c>
      <c r="F506">
        <v>358.32</v>
      </c>
      <c r="G506">
        <v>358</v>
      </c>
      <c r="H506">
        <v>357.94</v>
      </c>
      <c r="I506">
        <v>358.37</v>
      </c>
      <c r="J506">
        <v>358.32</v>
      </c>
    </row>
    <row r="507" spans="1:10" x14ac:dyDescent="0.2">
      <c r="A507">
        <v>1994</v>
      </c>
      <c r="B507">
        <v>2</v>
      </c>
      <c r="C507">
        <v>34380</v>
      </c>
      <c r="D507">
        <v>1994.126</v>
      </c>
      <c r="E507">
        <v>358.91</v>
      </c>
      <c r="F507">
        <v>358.21</v>
      </c>
      <c r="G507">
        <v>358.82</v>
      </c>
      <c r="H507">
        <v>358.11</v>
      </c>
      <c r="I507">
        <v>358.91</v>
      </c>
      <c r="J507">
        <v>358.21</v>
      </c>
    </row>
    <row r="508" spans="1:10" x14ac:dyDescent="0.2">
      <c r="A508">
        <v>1994</v>
      </c>
      <c r="B508">
        <v>3</v>
      </c>
      <c r="C508">
        <v>34408</v>
      </c>
      <c r="D508">
        <v>1994.2027</v>
      </c>
      <c r="E508">
        <v>359.97</v>
      </c>
      <c r="F508">
        <v>358.54</v>
      </c>
      <c r="G508">
        <v>359.71</v>
      </c>
      <c r="H508">
        <v>358.26</v>
      </c>
      <c r="I508">
        <v>359.97</v>
      </c>
      <c r="J508">
        <v>358.54</v>
      </c>
    </row>
    <row r="509" spans="1:10" x14ac:dyDescent="0.2">
      <c r="A509">
        <v>1994</v>
      </c>
      <c r="B509">
        <v>4</v>
      </c>
      <c r="C509">
        <v>34439</v>
      </c>
      <c r="D509">
        <v>1994.2877000000001</v>
      </c>
      <c r="E509">
        <v>361.26</v>
      </c>
      <c r="F509">
        <v>358.67</v>
      </c>
      <c r="G509">
        <v>361.03</v>
      </c>
      <c r="H509">
        <v>358.43</v>
      </c>
      <c r="I509">
        <v>361.26</v>
      </c>
      <c r="J509">
        <v>358.67</v>
      </c>
    </row>
    <row r="510" spans="1:10" x14ac:dyDescent="0.2">
      <c r="A510">
        <v>1994</v>
      </c>
      <c r="B510">
        <v>5</v>
      </c>
      <c r="C510">
        <v>34469</v>
      </c>
      <c r="D510">
        <v>1994.3698999999999</v>
      </c>
      <c r="E510">
        <v>361.69</v>
      </c>
      <c r="F510">
        <v>358.53</v>
      </c>
      <c r="G510">
        <v>361.74</v>
      </c>
      <c r="H510">
        <v>358.59</v>
      </c>
      <c r="I510">
        <v>361.69</v>
      </c>
      <c r="J510">
        <v>358.53</v>
      </c>
    </row>
    <row r="511" spans="1:10" x14ac:dyDescent="0.2">
      <c r="A511">
        <v>1994</v>
      </c>
      <c r="B511">
        <v>6</v>
      </c>
      <c r="C511">
        <v>34500</v>
      </c>
      <c r="D511">
        <v>1994.4548</v>
      </c>
      <c r="E511">
        <v>360.94</v>
      </c>
      <c r="F511">
        <v>358.56</v>
      </c>
      <c r="G511">
        <v>361.12</v>
      </c>
      <c r="H511">
        <v>358.75</v>
      </c>
      <c r="I511">
        <v>360.94</v>
      </c>
      <c r="J511">
        <v>358.56</v>
      </c>
    </row>
    <row r="512" spans="1:10" x14ac:dyDescent="0.2">
      <c r="A512">
        <v>1994</v>
      </c>
      <c r="B512">
        <v>7</v>
      </c>
      <c r="C512">
        <v>34530</v>
      </c>
      <c r="D512">
        <v>1994.537</v>
      </c>
      <c r="E512">
        <v>359.55</v>
      </c>
      <c r="F512">
        <v>358.79</v>
      </c>
      <c r="G512">
        <v>359.64</v>
      </c>
      <c r="H512">
        <v>358.92</v>
      </c>
      <c r="I512">
        <v>359.55</v>
      </c>
      <c r="J512">
        <v>358.79</v>
      </c>
    </row>
    <row r="513" spans="1:10" x14ac:dyDescent="0.2">
      <c r="A513">
        <v>1994</v>
      </c>
      <c r="B513">
        <v>8</v>
      </c>
      <c r="C513">
        <v>34561</v>
      </c>
      <c r="D513">
        <v>1994.6219000000001</v>
      </c>
      <c r="E513">
        <v>357.48</v>
      </c>
      <c r="F513">
        <v>358.9</v>
      </c>
      <c r="G513">
        <v>357.63</v>
      </c>
      <c r="H513">
        <v>359.09</v>
      </c>
      <c r="I513">
        <v>357.48</v>
      </c>
      <c r="J513">
        <v>358.9</v>
      </c>
    </row>
    <row r="514" spans="1:10" x14ac:dyDescent="0.2">
      <c r="A514">
        <v>1994</v>
      </c>
      <c r="B514">
        <v>9</v>
      </c>
      <c r="C514">
        <v>34592</v>
      </c>
      <c r="D514">
        <v>1994.7067999999999</v>
      </c>
      <c r="E514">
        <v>355.84</v>
      </c>
      <c r="F514">
        <v>359.09</v>
      </c>
      <c r="G514">
        <v>356.01</v>
      </c>
      <c r="H514">
        <v>359.27</v>
      </c>
      <c r="I514">
        <v>355.84</v>
      </c>
      <c r="J514">
        <v>359.09</v>
      </c>
    </row>
    <row r="515" spans="1:10" x14ac:dyDescent="0.2">
      <c r="A515">
        <v>1994</v>
      </c>
      <c r="B515">
        <v>10</v>
      </c>
      <c r="C515">
        <v>34622</v>
      </c>
      <c r="D515">
        <v>1994.789</v>
      </c>
      <c r="E515">
        <v>356</v>
      </c>
      <c r="F515">
        <v>359.36</v>
      </c>
      <c r="G515">
        <v>356.09</v>
      </c>
      <c r="H515">
        <v>359.44</v>
      </c>
      <c r="I515">
        <v>356</v>
      </c>
      <c r="J515">
        <v>359.36</v>
      </c>
    </row>
    <row r="516" spans="1:10" x14ac:dyDescent="0.2">
      <c r="A516">
        <v>1994</v>
      </c>
      <c r="B516">
        <v>11</v>
      </c>
      <c r="C516">
        <v>34653</v>
      </c>
      <c r="D516">
        <v>1994.874</v>
      </c>
      <c r="E516">
        <v>357.58</v>
      </c>
      <c r="F516">
        <v>359.69</v>
      </c>
      <c r="G516">
        <v>357.55</v>
      </c>
      <c r="H516">
        <v>359.63</v>
      </c>
      <c r="I516">
        <v>357.58</v>
      </c>
      <c r="J516">
        <v>359.69</v>
      </c>
    </row>
    <row r="517" spans="1:10" x14ac:dyDescent="0.2">
      <c r="A517">
        <v>1994</v>
      </c>
      <c r="B517">
        <v>12</v>
      </c>
      <c r="C517">
        <v>34683</v>
      </c>
      <c r="D517">
        <v>1994.9562000000001</v>
      </c>
      <c r="E517">
        <v>359.04</v>
      </c>
      <c r="F517">
        <v>359.89</v>
      </c>
      <c r="G517">
        <v>358.96</v>
      </c>
      <c r="H517">
        <v>359.81</v>
      </c>
      <c r="I517">
        <v>359.04</v>
      </c>
      <c r="J517">
        <v>359.89</v>
      </c>
    </row>
    <row r="518" spans="1:10" x14ac:dyDescent="0.2">
      <c r="A518">
        <v>1995</v>
      </c>
      <c r="B518">
        <v>1</v>
      </c>
      <c r="C518">
        <v>34714</v>
      </c>
      <c r="D518">
        <v>1995.0410999999999</v>
      </c>
      <c r="E518">
        <v>359.97</v>
      </c>
      <c r="F518">
        <v>359.92</v>
      </c>
      <c r="G518">
        <v>360.05</v>
      </c>
      <c r="H518">
        <v>359.99</v>
      </c>
      <c r="I518">
        <v>359.97</v>
      </c>
      <c r="J518">
        <v>359.92</v>
      </c>
    </row>
    <row r="519" spans="1:10" x14ac:dyDescent="0.2">
      <c r="A519">
        <v>1995</v>
      </c>
      <c r="B519">
        <v>2</v>
      </c>
      <c r="C519">
        <v>34745</v>
      </c>
      <c r="D519">
        <v>1995.126</v>
      </c>
      <c r="E519">
        <v>361</v>
      </c>
      <c r="F519">
        <v>360.3</v>
      </c>
      <c r="G519">
        <v>360.89</v>
      </c>
      <c r="H519">
        <v>360.17</v>
      </c>
      <c r="I519">
        <v>361</v>
      </c>
      <c r="J519">
        <v>360.3</v>
      </c>
    </row>
    <row r="520" spans="1:10" x14ac:dyDescent="0.2">
      <c r="A520">
        <v>1995</v>
      </c>
      <c r="B520">
        <v>3</v>
      </c>
      <c r="C520">
        <v>34773</v>
      </c>
      <c r="D520">
        <v>1995.2027</v>
      </c>
      <c r="E520">
        <v>361.63</v>
      </c>
      <c r="F520">
        <v>360.2</v>
      </c>
      <c r="G520">
        <v>361.78</v>
      </c>
      <c r="H520">
        <v>360.33</v>
      </c>
      <c r="I520">
        <v>361.63</v>
      </c>
      <c r="J520">
        <v>360.2</v>
      </c>
    </row>
    <row r="521" spans="1:10" x14ac:dyDescent="0.2">
      <c r="A521">
        <v>1995</v>
      </c>
      <c r="B521">
        <v>4</v>
      </c>
      <c r="C521">
        <v>34804</v>
      </c>
      <c r="D521">
        <v>1995.2877000000001</v>
      </c>
      <c r="E521">
        <v>363.45</v>
      </c>
      <c r="F521">
        <v>360.85</v>
      </c>
      <c r="G521">
        <v>363.12</v>
      </c>
      <c r="H521">
        <v>360.5</v>
      </c>
      <c r="I521">
        <v>363.45</v>
      </c>
      <c r="J521">
        <v>360.85</v>
      </c>
    </row>
    <row r="522" spans="1:10" x14ac:dyDescent="0.2">
      <c r="A522">
        <v>1995</v>
      </c>
      <c r="B522">
        <v>5</v>
      </c>
      <c r="C522">
        <v>34834</v>
      </c>
      <c r="D522">
        <v>1995.3698999999999</v>
      </c>
      <c r="E522">
        <v>363.8</v>
      </c>
      <c r="F522">
        <v>360.63</v>
      </c>
      <c r="G522">
        <v>363.83</v>
      </c>
      <c r="H522">
        <v>360.66</v>
      </c>
      <c r="I522">
        <v>363.8</v>
      </c>
      <c r="J522">
        <v>360.63</v>
      </c>
    </row>
    <row r="523" spans="1:10" x14ac:dyDescent="0.2">
      <c r="A523">
        <v>1995</v>
      </c>
      <c r="B523">
        <v>6</v>
      </c>
      <c r="C523">
        <v>34865</v>
      </c>
      <c r="D523">
        <v>1995.4548</v>
      </c>
      <c r="E523">
        <v>363.26</v>
      </c>
      <c r="F523">
        <v>360.87</v>
      </c>
      <c r="G523">
        <v>363.2</v>
      </c>
      <c r="H523">
        <v>360.83</v>
      </c>
      <c r="I523">
        <v>363.26</v>
      </c>
      <c r="J523">
        <v>360.87</v>
      </c>
    </row>
    <row r="524" spans="1:10" x14ac:dyDescent="0.2">
      <c r="A524">
        <v>1995</v>
      </c>
      <c r="B524">
        <v>7</v>
      </c>
      <c r="C524">
        <v>34895</v>
      </c>
      <c r="D524">
        <v>1995.537</v>
      </c>
      <c r="E524">
        <v>361.89</v>
      </c>
      <c r="F524">
        <v>361.14</v>
      </c>
      <c r="G524">
        <v>361.71</v>
      </c>
      <c r="H524">
        <v>360.99</v>
      </c>
      <c r="I524">
        <v>361.89</v>
      </c>
      <c r="J524">
        <v>361.14</v>
      </c>
    </row>
    <row r="525" spans="1:10" x14ac:dyDescent="0.2">
      <c r="A525">
        <v>1995</v>
      </c>
      <c r="B525">
        <v>8</v>
      </c>
      <c r="C525">
        <v>34926</v>
      </c>
      <c r="D525">
        <v>1995.6219000000001</v>
      </c>
      <c r="E525">
        <v>359.45</v>
      </c>
      <c r="F525">
        <v>360.88</v>
      </c>
      <c r="G525">
        <v>359.68</v>
      </c>
      <c r="H525">
        <v>361.15</v>
      </c>
      <c r="I525">
        <v>359.45</v>
      </c>
      <c r="J525">
        <v>360.88</v>
      </c>
    </row>
    <row r="526" spans="1:10" x14ac:dyDescent="0.2">
      <c r="A526">
        <v>1995</v>
      </c>
      <c r="B526">
        <v>9</v>
      </c>
      <c r="C526">
        <v>34957</v>
      </c>
      <c r="D526">
        <v>1995.7067999999999</v>
      </c>
      <c r="E526">
        <v>358.05</v>
      </c>
      <c r="F526">
        <v>361.31</v>
      </c>
      <c r="G526">
        <v>358.04</v>
      </c>
      <c r="H526">
        <v>361.31</v>
      </c>
      <c r="I526">
        <v>358.05</v>
      </c>
      <c r="J526">
        <v>361.31</v>
      </c>
    </row>
    <row r="527" spans="1:10" x14ac:dyDescent="0.2">
      <c r="A527">
        <v>1995</v>
      </c>
      <c r="B527">
        <v>10</v>
      </c>
      <c r="C527">
        <v>34987</v>
      </c>
      <c r="D527">
        <v>1995.789</v>
      </c>
      <c r="E527">
        <v>357.76</v>
      </c>
      <c r="F527">
        <v>361.13</v>
      </c>
      <c r="G527">
        <v>358.11</v>
      </c>
      <c r="H527">
        <v>361.47</v>
      </c>
      <c r="I527">
        <v>357.76</v>
      </c>
      <c r="J527">
        <v>361.13</v>
      </c>
    </row>
    <row r="528" spans="1:10" x14ac:dyDescent="0.2">
      <c r="A528">
        <v>1995</v>
      </c>
      <c r="B528">
        <v>11</v>
      </c>
      <c r="C528">
        <v>35018</v>
      </c>
      <c r="D528">
        <v>1995.874</v>
      </c>
      <c r="E528">
        <v>359.56</v>
      </c>
      <c r="F528">
        <v>361.68</v>
      </c>
      <c r="G528">
        <v>359.54</v>
      </c>
      <c r="H528">
        <v>361.63</v>
      </c>
      <c r="I528">
        <v>359.56</v>
      </c>
      <c r="J528">
        <v>361.68</v>
      </c>
    </row>
    <row r="529" spans="1:10" x14ac:dyDescent="0.2">
      <c r="A529">
        <v>1995</v>
      </c>
      <c r="B529">
        <v>12</v>
      </c>
      <c r="C529">
        <v>35048</v>
      </c>
      <c r="D529">
        <v>1995.9562000000001</v>
      </c>
      <c r="E529">
        <v>360.7</v>
      </c>
      <c r="F529">
        <v>361.56</v>
      </c>
      <c r="G529">
        <v>360.94</v>
      </c>
      <c r="H529">
        <v>361.78</v>
      </c>
      <c r="I529">
        <v>360.7</v>
      </c>
      <c r="J529">
        <v>361.56</v>
      </c>
    </row>
    <row r="530" spans="1:10" x14ac:dyDescent="0.2">
      <c r="A530">
        <v>1996</v>
      </c>
      <c r="B530">
        <v>1</v>
      </c>
      <c r="C530">
        <v>35079</v>
      </c>
      <c r="D530">
        <v>1996.0409999999999</v>
      </c>
      <c r="E530">
        <v>362.05</v>
      </c>
      <c r="F530">
        <v>362</v>
      </c>
      <c r="G530">
        <v>361.99</v>
      </c>
      <c r="H530">
        <v>361.93</v>
      </c>
      <c r="I530">
        <v>362.05</v>
      </c>
      <c r="J530">
        <v>362</v>
      </c>
    </row>
    <row r="531" spans="1:10" x14ac:dyDescent="0.2">
      <c r="A531">
        <v>1996</v>
      </c>
      <c r="B531">
        <v>2</v>
      </c>
      <c r="C531">
        <v>35110</v>
      </c>
      <c r="D531">
        <v>1996.1257000000001</v>
      </c>
      <c r="E531">
        <v>363.24</v>
      </c>
      <c r="F531">
        <v>362.54</v>
      </c>
      <c r="G531">
        <v>362.8</v>
      </c>
      <c r="H531">
        <v>362.08</v>
      </c>
      <c r="I531">
        <v>363.24</v>
      </c>
      <c r="J531">
        <v>362.54</v>
      </c>
    </row>
    <row r="532" spans="1:10" x14ac:dyDescent="0.2">
      <c r="A532">
        <v>1996</v>
      </c>
      <c r="B532">
        <v>3</v>
      </c>
      <c r="C532">
        <v>35139</v>
      </c>
      <c r="D532">
        <v>1996.2049</v>
      </c>
      <c r="E532">
        <v>364.02</v>
      </c>
      <c r="F532">
        <v>362.56</v>
      </c>
      <c r="G532">
        <v>363.69</v>
      </c>
      <c r="H532">
        <v>362.21</v>
      </c>
      <c r="I532">
        <v>364.02</v>
      </c>
      <c r="J532">
        <v>362.56</v>
      </c>
    </row>
    <row r="533" spans="1:10" x14ac:dyDescent="0.2">
      <c r="A533">
        <v>1996</v>
      </c>
      <c r="B533">
        <v>4</v>
      </c>
      <c r="C533">
        <v>35170</v>
      </c>
      <c r="D533">
        <v>1996.2896000000001</v>
      </c>
      <c r="E533">
        <v>364.71</v>
      </c>
      <c r="F533">
        <v>362.08</v>
      </c>
      <c r="G533">
        <v>364.98</v>
      </c>
      <c r="H533">
        <v>362.33</v>
      </c>
      <c r="I533">
        <v>364.71</v>
      </c>
      <c r="J533">
        <v>362.08</v>
      </c>
    </row>
    <row r="534" spans="1:10" x14ac:dyDescent="0.2">
      <c r="A534">
        <v>1996</v>
      </c>
      <c r="B534">
        <v>5</v>
      </c>
      <c r="C534">
        <v>35200</v>
      </c>
      <c r="D534">
        <v>1996.3715999999999</v>
      </c>
      <c r="E534">
        <v>365.42</v>
      </c>
      <c r="F534">
        <v>362.24</v>
      </c>
      <c r="G534">
        <v>365.62</v>
      </c>
      <c r="H534">
        <v>362.45</v>
      </c>
      <c r="I534">
        <v>365.42</v>
      </c>
      <c r="J534">
        <v>362.24</v>
      </c>
    </row>
    <row r="535" spans="1:10" x14ac:dyDescent="0.2">
      <c r="A535">
        <v>1996</v>
      </c>
      <c r="B535">
        <v>6</v>
      </c>
      <c r="C535">
        <v>35231</v>
      </c>
      <c r="D535">
        <v>1996.4563000000001</v>
      </c>
      <c r="E535">
        <v>364.97</v>
      </c>
      <c r="F535">
        <v>362.6</v>
      </c>
      <c r="G535">
        <v>364.91</v>
      </c>
      <c r="H535">
        <v>362.56</v>
      </c>
      <c r="I535">
        <v>364.97</v>
      </c>
      <c r="J535">
        <v>362.6</v>
      </c>
    </row>
    <row r="536" spans="1:10" x14ac:dyDescent="0.2">
      <c r="A536">
        <v>1996</v>
      </c>
      <c r="B536">
        <v>7</v>
      </c>
      <c r="C536">
        <v>35261</v>
      </c>
      <c r="D536">
        <v>1996.5382999999999</v>
      </c>
      <c r="E536">
        <v>363.65</v>
      </c>
      <c r="F536">
        <v>362.92</v>
      </c>
      <c r="G536">
        <v>363.35</v>
      </c>
      <c r="H536">
        <v>362.65</v>
      </c>
      <c r="I536">
        <v>363.65</v>
      </c>
      <c r="J536">
        <v>362.92</v>
      </c>
    </row>
    <row r="537" spans="1:10" x14ac:dyDescent="0.2">
      <c r="A537">
        <v>1996</v>
      </c>
      <c r="B537">
        <v>8</v>
      </c>
      <c r="C537">
        <v>35292</v>
      </c>
      <c r="D537">
        <v>1996.623</v>
      </c>
      <c r="E537">
        <v>361.48</v>
      </c>
      <c r="F537">
        <v>362.94</v>
      </c>
      <c r="G537">
        <v>361.25</v>
      </c>
      <c r="H537">
        <v>362.75</v>
      </c>
      <c r="I537">
        <v>361.48</v>
      </c>
      <c r="J537">
        <v>362.94</v>
      </c>
    </row>
    <row r="538" spans="1:10" x14ac:dyDescent="0.2">
      <c r="A538">
        <v>1996</v>
      </c>
      <c r="B538">
        <v>9</v>
      </c>
      <c r="C538">
        <v>35323</v>
      </c>
      <c r="D538">
        <v>1996.7076999999999</v>
      </c>
      <c r="E538">
        <v>359.45</v>
      </c>
      <c r="F538">
        <v>362.72</v>
      </c>
      <c r="G538">
        <v>359.54</v>
      </c>
      <c r="H538">
        <v>362.83</v>
      </c>
      <c r="I538">
        <v>359.45</v>
      </c>
      <c r="J538">
        <v>362.72</v>
      </c>
    </row>
    <row r="539" spans="1:10" x14ac:dyDescent="0.2">
      <c r="A539">
        <v>1996</v>
      </c>
      <c r="B539">
        <v>10</v>
      </c>
      <c r="C539">
        <v>35353</v>
      </c>
      <c r="D539">
        <v>1996.7896000000001</v>
      </c>
      <c r="E539">
        <v>359.61</v>
      </c>
      <c r="F539">
        <v>362.98</v>
      </c>
      <c r="G539">
        <v>359.54</v>
      </c>
      <c r="H539">
        <v>362.91</v>
      </c>
      <c r="I539">
        <v>359.61</v>
      </c>
      <c r="J539">
        <v>362.98</v>
      </c>
    </row>
    <row r="540" spans="1:10" x14ac:dyDescent="0.2">
      <c r="A540">
        <v>1996</v>
      </c>
      <c r="B540">
        <v>11</v>
      </c>
      <c r="C540">
        <v>35384</v>
      </c>
      <c r="D540">
        <v>1996.8742999999999</v>
      </c>
      <c r="E540">
        <v>360.76</v>
      </c>
      <c r="F540">
        <v>362.87</v>
      </c>
      <c r="G540">
        <v>360.9</v>
      </c>
      <c r="H540">
        <v>362.99</v>
      </c>
      <c r="I540">
        <v>360.76</v>
      </c>
      <c r="J540">
        <v>362.87</v>
      </c>
    </row>
    <row r="541" spans="1:10" x14ac:dyDescent="0.2">
      <c r="A541">
        <v>1996</v>
      </c>
      <c r="B541">
        <v>12</v>
      </c>
      <c r="C541">
        <v>35414</v>
      </c>
      <c r="D541">
        <v>1996.9563000000001</v>
      </c>
      <c r="E541">
        <v>362.33</v>
      </c>
      <c r="F541">
        <v>363.19</v>
      </c>
      <c r="G541">
        <v>362.22</v>
      </c>
      <c r="H541">
        <v>363.06</v>
      </c>
      <c r="I541">
        <v>362.33</v>
      </c>
      <c r="J541">
        <v>363.19</v>
      </c>
    </row>
    <row r="542" spans="1:10" x14ac:dyDescent="0.2">
      <c r="A542">
        <v>1997</v>
      </c>
      <c r="B542">
        <v>1</v>
      </c>
      <c r="C542">
        <v>35445</v>
      </c>
      <c r="D542">
        <v>1997.0410999999999</v>
      </c>
      <c r="E542">
        <v>363.19</v>
      </c>
      <c r="F542">
        <v>363.14</v>
      </c>
      <c r="G542">
        <v>363.21</v>
      </c>
      <c r="H542">
        <v>363.15</v>
      </c>
      <c r="I542">
        <v>363.19</v>
      </c>
      <c r="J542">
        <v>363.14</v>
      </c>
    </row>
    <row r="543" spans="1:10" x14ac:dyDescent="0.2">
      <c r="A543">
        <v>1997</v>
      </c>
      <c r="B543">
        <v>2</v>
      </c>
      <c r="C543">
        <v>35476</v>
      </c>
      <c r="D543">
        <v>1997.126</v>
      </c>
      <c r="E543">
        <v>363.99</v>
      </c>
      <c r="F543">
        <v>363.28</v>
      </c>
      <c r="G543">
        <v>363.95</v>
      </c>
      <c r="H543">
        <v>363.23</v>
      </c>
      <c r="I543">
        <v>363.99</v>
      </c>
      <c r="J543">
        <v>363.28</v>
      </c>
    </row>
    <row r="544" spans="1:10" x14ac:dyDescent="0.2">
      <c r="A544">
        <v>1997</v>
      </c>
      <c r="B544">
        <v>3</v>
      </c>
      <c r="C544">
        <v>35504</v>
      </c>
      <c r="D544">
        <v>1997.2027</v>
      </c>
      <c r="E544">
        <v>364.56</v>
      </c>
      <c r="F544">
        <v>363.12</v>
      </c>
      <c r="G544">
        <v>364.78</v>
      </c>
      <c r="H544">
        <v>363.32</v>
      </c>
      <c r="I544">
        <v>364.56</v>
      </c>
      <c r="J544">
        <v>363.12</v>
      </c>
    </row>
    <row r="545" spans="1:10" x14ac:dyDescent="0.2">
      <c r="A545">
        <v>1997</v>
      </c>
      <c r="B545">
        <v>4</v>
      </c>
      <c r="C545">
        <v>35535</v>
      </c>
      <c r="D545">
        <v>1997.2877000000001</v>
      </c>
      <c r="E545">
        <v>366.35</v>
      </c>
      <c r="F545">
        <v>363.74</v>
      </c>
      <c r="G545">
        <v>366.06</v>
      </c>
      <c r="H545">
        <v>363.42</v>
      </c>
      <c r="I545">
        <v>366.35</v>
      </c>
      <c r="J545">
        <v>363.74</v>
      </c>
    </row>
    <row r="546" spans="1:10" x14ac:dyDescent="0.2">
      <c r="A546">
        <v>1997</v>
      </c>
      <c r="B546">
        <v>5</v>
      </c>
      <c r="C546">
        <v>35565</v>
      </c>
      <c r="D546">
        <v>1997.3698999999999</v>
      </c>
      <c r="E546">
        <v>366.8</v>
      </c>
      <c r="F546">
        <v>363.61</v>
      </c>
      <c r="G546">
        <v>366.72</v>
      </c>
      <c r="H546">
        <v>363.54</v>
      </c>
      <c r="I546">
        <v>366.8</v>
      </c>
      <c r="J546">
        <v>363.61</v>
      </c>
    </row>
    <row r="547" spans="1:10" x14ac:dyDescent="0.2">
      <c r="A547">
        <v>1997</v>
      </c>
      <c r="B547">
        <v>6</v>
      </c>
      <c r="C547">
        <v>35596</v>
      </c>
      <c r="D547">
        <v>1997.4548</v>
      </c>
      <c r="E547">
        <v>365.63</v>
      </c>
      <c r="F547">
        <v>363.22</v>
      </c>
      <c r="G547">
        <v>366.06</v>
      </c>
      <c r="H547">
        <v>363.67</v>
      </c>
      <c r="I547">
        <v>365.63</v>
      </c>
      <c r="J547">
        <v>363.22</v>
      </c>
    </row>
    <row r="548" spans="1:10" x14ac:dyDescent="0.2">
      <c r="A548">
        <v>1997</v>
      </c>
      <c r="B548">
        <v>7</v>
      </c>
      <c r="C548">
        <v>35626</v>
      </c>
      <c r="D548">
        <v>1997.537</v>
      </c>
      <c r="E548">
        <v>364.47</v>
      </c>
      <c r="F548">
        <v>363.71</v>
      </c>
      <c r="G548">
        <v>364.55</v>
      </c>
      <c r="H548">
        <v>363.82</v>
      </c>
      <c r="I548">
        <v>364.47</v>
      </c>
      <c r="J548">
        <v>363.71</v>
      </c>
    </row>
    <row r="549" spans="1:10" x14ac:dyDescent="0.2">
      <c r="A549">
        <v>1997</v>
      </c>
      <c r="B549">
        <v>8</v>
      </c>
      <c r="C549">
        <v>35657</v>
      </c>
      <c r="D549">
        <v>1997.6219000000001</v>
      </c>
      <c r="E549">
        <v>362.5</v>
      </c>
      <c r="F549">
        <v>363.94</v>
      </c>
      <c r="G549">
        <v>362.52</v>
      </c>
      <c r="H549">
        <v>364</v>
      </c>
      <c r="I549">
        <v>362.5</v>
      </c>
      <c r="J549">
        <v>363.94</v>
      </c>
    </row>
    <row r="550" spans="1:10" x14ac:dyDescent="0.2">
      <c r="A550">
        <v>1997</v>
      </c>
      <c r="B550">
        <v>9</v>
      </c>
      <c r="C550">
        <v>35688</v>
      </c>
      <c r="D550">
        <v>1997.7067999999999</v>
      </c>
      <c r="E550">
        <v>360.19</v>
      </c>
      <c r="F550">
        <v>363.46</v>
      </c>
      <c r="G550">
        <v>360.91</v>
      </c>
      <c r="H550">
        <v>364.2</v>
      </c>
      <c r="I550">
        <v>360.19</v>
      </c>
      <c r="J550">
        <v>363.46</v>
      </c>
    </row>
    <row r="551" spans="1:10" x14ac:dyDescent="0.2">
      <c r="A551">
        <v>1997</v>
      </c>
      <c r="B551">
        <v>10</v>
      </c>
      <c r="C551">
        <v>35718</v>
      </c>
      <c r="D551">
        <v>1997.789</v>
      </c>
      <c r="E551">
        <v>360.77</v>
      </c>
      <c r="F551">
        <v>364.17</v>
      </c>
      <c r="G551">
        <v>361.03</v>
      </c>
      <c r="H551">
        <v>364.42</v>
      </c>
      <c r="I551">
        <v>360.77</v>
      </c>
      <c r="J551">
        <v>364.17</v>
      </c>
    </row>
    <row r="552" spans="1:10" x14ac:dyDescent="0.2">
      <c r="A552">
        <v>1997</v>
      </c>
      <c r="B552">
        <v>11</v>
      </c>
      <c r="C552">
        <v>35749</v>
      </c>
      <c r="D552">
        <v>1997.874</v>
      </c>
      <c r="E552">
        <v>362.43</v>
      </c>
      <c r="F552">
        <v>364.56</v>
      </c>
      <c r="G552">
        <v>362.56</v>
      </c>
      <c r="H552">
        <v>364.66</v>
      </c>
      <c r="I552">
        <v>362.43</v>
      </c>
      <c r="J552">
        <v>364.56</v>
      </c>
    </row>
    <row r="553" spans="1:10" x14ac:dyDescent="0.2">
      <c r="A553">
        <v>1997</v>
      </c>
      <c r="B553">
        <v>12</v>
      </c>
      <c r="C553">
        <v>35779</v>
      </c>
      <c r="D553">
        <v>1997.9562000000001</v>
      </c>
      <c r="E553">
        <v>364.28</v>
      </c>
      <c r="F553">
        <v>365.14</v>
      </c>
      <c r="G553">
        <v>364.06</v>
      </c>
      <c r="H553">
        <v>364.91</v>
      </c>
      <c r="I553">
        <v>364.28</v>
      </c>
      <c r="J553">
        <v>365.14</v>
      </c>
    </row>
    <row r="554" spans="1:10" x14ac:dyDescent="0.2">
      <c r="A554">
        <v>1998</v>
      </c>
      <c r="B554">
        <v>1</v>
      </c>
      <c r="C554">
        <v>35810</v>
      </c>
      <c r="D554">
        <v>1998.0410999999999</v>
      </c>
      <c r="E554">
        <v>365.33</v>
      </c>
      <c r="F554">
        <v>365.28</v>
      </c>
      <c r="G554">
        <v>365.24</v>
      </c>
      <c r="H554">
        <v>365.18</v>
      </c>
      <c r="I554">
        <v>365.33</v>
      </c>
      <c r="J554">
        <v>365.28</v>
      </c>
    </row>
    <row r="555" spans="1:10" x14ac:dyDescent="0.2">
      <c r="A555">
        <v>1998</v>
      </c>
      <c r="B555">
        <v>2</v>
      </c>
      <c r="C555">
        <v>35841</v>
      </c>
      <c r="D555">
        <v>1998.126</v>
      </c>
      <c r="E555">
        <v>366.15</v>
      </c>
      <c r="F555">
        <v>365.44</v>
      </c>
      <c r="G555">
        <v>366.18</v>
      </c>
      <c r="H555">
        <v>365.45</v>
      </c>
      <c r="I555">
        <v>366.15</v>
      </c>
      <c r="J555">
        <v>365.44</v>
      </c>
    </row>
    <row r="556" spans="1:10" x14ac:dyDescent="0.2">
      <c r="A556">
        <v>1998</v>
      </c>
      <c r="B556">
        <v>3</v>
      </c>
      <c r="C556">
        <v>35869</v>
      </c>
      <c r="D556">
        <v>1998.2027</v>
      </c>
      <c r="E556">
        <v>367.31</v>
      </c>
      <c r="F556">
        <v>365.87</v>
      </c>
      <c r="G556">
        <v>367.17</v>
      </c>
      <c r="H556">
        <v>365.7</v>
      </c>
      <c r="I556">
        <v>367.31</v>
      </c>
      <c r="J556">
        <v>365.87</v>
      </c>
    </row>
    <row r="557" spans="1:10" x14ac:dyDescent="0.2">
      <c r="A557">
        <v>1998</v>
      </c>
      <c r="B557">
        <v>4</v>
      </c>
      <c r="C557">
        <v>35900</v>
      </c>
      <c r="D557">
        <v>1998.2877000000001</v>
      </c>
      <c r="E557">
        <v>368.61</v>
      </c>
      <c r="F557">
        <v>365.99</v>
      </c>
      <c r="G557">
        <v>368.62</v>
      </c>
      <c r="H557">
        <v>365.98</v>
      </c>
      <c r="I557">
        <v>368.61</v>
      </c>
      <c r="J557">
        <v>365.99</v>
      </c>
    </row>
    <row r="558" spans="1:10" x14ac:dyDescent="0.2">
      <c r="A558">
        <v>1998</v>
      </c>
      <c r="B558">
        <v>5</v>
      </c>
      <c r="C558">
        <v>35930</v>
      </c>
      <c r="D558">
        <v>1998.3698999999999</v>
      </c>
      <c r="E558">
        <v>369.3</v>
      </c>
      <c r="F558">
        <v>366.11</v>
      </c>
      <c r="G558">
        <v>369.44</v>
      </c>
      <c r="H558">
        <v>366.24</v>
      </c>
      <c r="I558">
        <v>369.3</v>
      </c>
      <c r="J558">
        <v>366.11</v>
      </c>
    </row>
    <row r="559" spans="1:10" x14ac:dyDescent="0.2">
      <c r="A559">
        <v>1998</v>
      </c>
      <c r="B559">
        <v>6</v>
      </c>
      <c r="C559">
        <v>35961</v>
      </c>
      <c r="D559">
        <v>1998.4548</v>
      </c>
      <c r="E559">
        <v>368.88</v>
      </c>
      <c r="F559">
        <v>366.46</v>
      </c>
      <c r="G559">
        <v>368.9</v>
      </c>
      <c r="H559">
        <v>366.5</v>
      </c>
      <c r="I559">
        <v>368.88</v>
      </c>
      <c r="J559">
        <v>366.46</v>
      </c>
    </row>
    <row r="560" spans="1:10" x14ac:dyDescent="0.2">
      <c r="A560">
        <v>1998</v>
      </c>
      <c r="B560">
        <v>7</v>
      </c>
      <c r="C560">
        <v>35991</v>
      </c>
      <c r="D560">
        <v>1998.537</v>
      </c>
      <c r="E560">
        <v>367.64</v>
      </c>
      <c r="F560">
        <v>366.87</v>
      </c>
      <c r="G560">
        <v>367.48</v>
      </c>
      <c r="H560">
        <v>366.75</v>
      </c>
      <c r="I560">
        <v>367.64</v>
      </c>
      <c r="J560">
        <v>366.87</v>
      </c>
    </row>
    <row r="561" spans="1:10" x14ac:dyDescent="0.2">
      <c r="A561">
        <v>1998</v>
      </c>
      <c r="B561">
        <v>8</v>
      </c>
      <c r="C561">
        <v>36022</v>
      </c>
      <c r="D561">
        <v>1998.6219000000001</v>
      </c>
      <c r="E561">
        <v>365.78</v>
      </c>
      <c r="F561">
        <v>367.22</v>
      </c>
      <c r="G561">
        <v>365.5</v>
      </c>
      <c r="H561">
        <v>366.98</v>
      </c>
      <c r="I561">
        <v>365.78</v>
      </c>
      <c r="J561">
        <v>367.22</v>
      </c>
    </row>
    <row r="562" spans="1:10" x14ac:dyDescent="0.2">
      <c r="A562">
        <v>1998</v>
      </c>
      <c r="B562">
        <v>9</v>
      </c>
      <c r="C562">
        <v>36053</v>
      </c>
      <c r="D562">
        <v>1998.7067999999999</v>
      </c>
      <c r="E562">
        <v>363.9</v>
      </c>
      <c r="F562">
        <v>367.19</v>
      </c>
      <c r="G562">
        <v>363.9</v>
      </c>
      <c r="H562">
        <v>367.2</v>
      </c>
      <c r="I562">
        <v>363.9</v>
      </c>
      <c r="J562">
        <v>367.19</v>
      </c>
    </row>
    <row r="563" spans="1:10" x14ac:dyDescent="0.2">
      <c r="A563">
        <v>1998</v>
      </c>
      <c r="B563">
        <v>10</v>
      </c>
      <c r="C563">
        <v>36083</v>
      </c>
      <c r="D563">
        <v>1998.789</v>
      </c>
      <c r="E563">
        <v>364.23</v>
      </c>
      <c r="F563">
        <v>367.64</v>
      </c>
      <c r="G563">
        <v>364</v>
      </c>
      <c r="H563">
        <v>367.39</v>
      </c>
      <c r="I563">
        <v>364.23</v>
      </c>
      <c r="J563">
        <v>367.64</v>
      </c>
    </row>
    <row r="564" spans="1:10" x14ac:dyDescent="0.2">
      <c r="A564">
        <v>1998</v>
      </c>
      <c r="B564">
        <v>11</v>
      </c>
      <c r="C564">
        <v>36114</v>
      </c>
      <c r="D564">
        <v>1998.874</v>
      </c>
      <c r="E564">
        <v>365.46</v>
      </c>
      <c r="F564">
        <v>367.59</v>
      </c>
      <c r="G564">
        <v>365.46</v>
      </c>
      <c r="H564">
        <v>367.57</v>
      </c>
      <c r="I564">
        <v>365.46</v>
      </c>
      <c r="J564">
        <v>367.59</v>
      </c>
    </row>
    <row r="565" spans="1:10" x14ac:dyDescent="0.2">
      <c r="A565">
        <v>1998</v>
      </c>
      <c r="B565">
        <v>12</v>
      </c>
      <c r="C565">
        <v>36144</v>
      </c>
      <c r="D565">
        <v>1998.9562000000001</v>
      </c>
      <c r="E565">
        <v>366.97</v>
      </c>
      <c r="F565">
        <v>367.84</v>
      </c>
      <c r="G565">
        <v>366.86</v>
      </c>
      <c r="H565">
        <v>367.71</v>
      </c>
      <c r="I565">
        <v>366.97</v>
      </c>
      <c r="J565">
        <v>367.84</v>
      </c>
    </row>
    <row r="566" spans="1:10" x14ac:dyDescent="0.2">
      <c r="A566">
        <v>1999</v>
      </c>
      <c r="B566">
        <v>1</v>
      </c>
      <c r="C566">
        <v>36175</v>
      </c>
      <c r="D566">
        <v>1999.0410999999999</v>
      </c>
      <c r="E566">
        <v>368.15</v>
      </c>
      <c r="F566">
        <v>368.1</v>
      </c>
      <c r="G566">
        <v>367.91</v>
      </c>
      <c r="H566">
        <v>367.85</v>
      </c>
      <c r="I566">
        <v>368.15</v>
      </c>
      <c r="J566">
        <v>368.1</v>
      </c>
    </row>
    <row r="567" spans="1:10" x14ac:dyDescent="0.2">
      <c r="A567">
        <v>1999</v>
      </c>
      <c r="B567">
        <v>2</v>
      </c>
      <c r="C567">
        <v>36206</v>
      </c>
      <c r="D567">
        <v>1999.126</v>
      </c>
      <c r="E567">
        <v>368.87</v>
      </c>
      <c r="F567">
        <v>368.16</v>
      </c>
      <c r="G567">
        <v>368.69</v>
      </c>
      <c r="H567">
        <v>367.96</v>
      </c>
      <c r="I567">
        <v>368.87</v>
      </c>
      <c r="J567">
        <v>368.16</v>
      </c>
    </row>
    <row r="568" spans="1:10" x14ac:dyDescent="0.2">
      <c r="A568">
        <v>1999</v>
      </c>
      <c r="B568">
        <v>3</v>
      </c>
      <c r="C568">
        <v>36234</v>
      </c>
      <c r="D568">
        <v>1999.2027</v>
      </c>
      <c r="E568">
        <v>369.59</v>
      </c>
      <c r="F568">
        <v>368.13</v>
      </c>
      <c r="G568">
        <v>369.51</v>
      </c>
      <c r="H568">
        <v>368.05</v>
      </c>
      <c r="I568">
        <v>369.59</v>
      </c>
      <c r="J568">
        <v>368.13</v>
      </c>
    </row>
    <row r="569" spans="1:10" x14ac:dyDescent="0.2">
      <c r="A569">
        <v>1999</v>
      </c>
      <c r="B569">
        <v>4</v>
      </c>
      <c r="C569">
        <v>36265</v>
      </c>
      <c r="D569">
        <v>1999.2877000000001</v>
      </c>
      <c r="E569">
        <v>371.14</v>
      </c>
      <c r="F569">
        <v>368.51</v>
      </c>
      <c r="G569">
        <v>370.78</v>
      </c>
      <c r="H569">
        <v>368.13</v>
      </c>
      <c r="I569">
        <v>371.14</v>
      </c>
      <c r="J569">
        <v>368.51</v>
      </c>
    </row>
    <row r="570" spans="1:10" x14ac:dyDescent="0.2">
      <c r="A570">
        <v>1999</v>
      </c>
      <c r="B570">
        <v>5</v>
      </c>
      <c r="C570">
        <v>36295</v>
      </c>
      <c r="D570">
        <v>1999.3698999999999</v>
      </c>
      <c r="E570">
        <v>371</v>
      </c>
      <c r="F570">
        <v>367.8</v>
      </c>
      <c r="G570">
        <v>371.4</v>
      </c>
      <c r="H570">
        <v>368.2</v>
      </c>
      <c r="I570">
        <v>371</v>
      </c>
      <c r="J570">
        <v>367.8</v>
      </c>
    </row>
    <row r="571" spans="1:10" x14ac:dyDescent="0.2">
      <c r="A571">
        <v>1999</v>
      </c>
      <c r="B571">
        <v>6</v>
      </c>
      <c r="C571">
        <v>36326</v>
      </c>
      <c r="D571">
        <v>1999.4548</v>
      </c>
      <c r="E571">
        <v>370.35</v>
      </c>
      <c r="F571">
        <v>367.93</v>
      </c>
      <c r="G571">
        <v>370.67</v>
      </c>
      <c r="H571">
        <v>368.27</v>
      </c>
      <c r="I571">
        <v>370.35</v>
      </c>
      <c r="J571">
        <v>367.93</v>
      </c>
    </row>
    <row r="572" spans="1:10" x14ac:dyDescent="0.2">
      <c r="A572">
        <v>1999</v>
      </c>
      <c r="B572">
        <v>7</v>
      </c>
      <c r="C572">
        <v>36356</v>
      </c>
      <c r="D572">
        <v>1999.537</v>
      </c>
      <c r="E572">
        <v>369.27</v>
      </c>
      <c r="F572">
        <v>368.5</v>
      </c>
      <c r="G572">
        <v>369.06</v>
      </c>
      <c r="H572">
        <v>368.33</v>
      </c>
      <c r="I572">
        <v>369.27</v>
      </c>
      <c r="J572">
        <v>368.5</v>
      </c>
    </row>
    <row r="573" spans="1:10" x14ac:dyDescent="0.2">
      <c r="A573">
        <v>1999</v>
      </c>
      <c r="B573">
        <v>8</v>
      </c>
      <c r="C573">
        <v>36387</v>
      </c>
      <c r="D573">
        <v>1999.6219000000001</v>
      </c>
      <c r="E573">
        <v>366.93</v>
      </c>
      <c r="F573">
        <v>368.37</v>
      </c>
      <c r="G573">
        <v>366.92</v>
      </c>
      <c r="H573">
        <v>368.4</v>
      </c>
      <c r="I573">
        <v>366.93</v>
      </c>
      <c r="J573">
        <v>368.37</v>
      </c>
    </row>
    <row r="574" spans="1:10" x14ac:dyDescent="0.2">
      <c r="A574">
        <v>1999</v>
      </c>
      <c r="B574">
        <v>9</v>
      </c>
      <c r="C574">
        <v>36418</v>
      </c>
      <c r="D574">
        <v>1999.7067999999999</v>
      </c>
      <c r="E574">
        <v>364.64</v>
      </c>
      <c r="F574">
        <v>367.93</v>
      </c>
      <c r="G574">
        <v>365.16</v>
      </c>
      <c r="H574">
        <v>368.48</v>
      </c>
      <c r="I574">
        <v>364.64</v>
      </c>
      <c r="J574">
        <v>367.93</v>
      </c>
    </row>
    <row r="575" spans="1:10" x14ac:dyDescent="0.2">
      <c r="A575">
        <v>1999</v>
      </c>
      <c r="B575">
        <v>10</v>
      </c>
      <c r="C575">
        <v>36448</v>
      </c>
      <c r="D575">
        <v>1999.789</v>
      </c>
      <c r="E575">
        <v>365.13</v>
      </c>
      <c r="F575">
        <v>368.54</v>
      </c>
      <c r="G575">
        <v>365.15</v>
      </c>
      <c r="H575">
        <v>368.56</v>
      </c>
      <c r="I575">
        <v>365.13</v>
      </c>
      <c r="J575">
        <v>368.54</v>
      </c>
    </row>
    <row r="576" spans="1:10" x14ac:dyDescent="0.2">
      <c r="A576">
        <v>1999</v>
      </c>
      <c r="B576">
        <v>11</v>
      </c>
      <c r="C576">
        <v>36479</v>
      </c>
      <c r="D576">
        <v>1999.874</v>
      </c>
      <c r="E576">
        <v>366.68</v>
      </c>
      <c r="F576">
        <v>368.81</v>
      </c>
      <c r="G576">
        <v>366.53</v>
      </c>
      <c r="H576">
        <v>368.64</v>
      </c>
      <c r="I576">
        <v>366.68</v>
      </c>
      <c r="J576">
        <v>368.81</v>
      </c>
    </row>
    <row r="577" spans="1:10" x14ac:dyDescent="0.2">
      <c r="A577">
        <v>1999</v>
      </c>
      <c r="B577">
        <v>12</v>
      </c>
      <c r="C577">
        <v>36509</v>
      </c>
      <c r="D577">
        <v>1999.9562000000001</v>
      </c>
      <c r="E577">
        <v>368</v>
      </c>
      <c r="F577">
        <v>368.88</v>
      </c>
      <c r="G577">
        <v>367.87</v>
      </c>
      <c r="H577">
        <v>368.73</v>
      </c>
      <c r="I577">
        <v>368</v>
      </c>
      <c r="J577">
        <v>368.88</v>
      </c>
    </row>
    <row r="578" spans="1:10" x14ac:dyDescent="0.2">
      <c r="A578">
        <v>2000</v>
      </c>
      <c r="B578">
        <v>1</v>
      </c>
      <c r="C578">
        <v>36540</v>
      </c>
      <c r="D578">
        <v>2000.0409999999999</v>
      </c>
      <c r="E578">
        <v>369.14</v>
      </c>
      <c r="F578">
        <v>369.09</v>
      </c>
      <c r="G578">
        <v>368.88</v>
      </c>
      <c r="H578">
        <v>368.82</v>
      </c>
      <c r="I578">
        <v>369.14</v>
      </c>
      <c r="J578">
        <v>369.09</v>
      </c>
    </row>
    <row r="579" spans="1:10" x14ac:dyDescent="0.2">
      <c r="A579">
        <v>2000</v>
      </c>
      <c r="B579">
        <v>2</v>
      </c>
      <c r="C579">
        <v>36571</v>
      </c>
      <c r="D579">
        <v>2000.1257000000001</v>
      </c>
      <c r="E579">
        <v>369.46</v>
      </c>
      <c r="F579">
        <v>368.75</v>
      </c>
      <c r="G579">
        <v>369.64</v>
      </c>
      <c r="H579">
        <v>368.91</v>
      </c>
      <c r="I579">
        <v>369.46</v>
      </c>
      <c r="J579">
        <v>368.75</v>
      </c>
    </row>
    <row r="580" spans="1:10" x14ac:dyDescent="0.2">
      <c r="A580">
        <v>2000</v>
      </c>
      <c r="B580">
        <v>3</v>
      </c>
      <c r="C580">
        <v>36600</v>
      </c>
      <c r="D580">
        <v>2000.2049</v>
      </c>
      <c r="E580">
        <v>370.51</v>
      </c>
      <c r="F580">
        <v>369.03</v>
      </c>
      <c r="G580">
        <v>370.51</v>
      </c>
      <c r="H580">
        <v>369.01</v>
      </c>
      <c r="I580">
        <v>370.51</v>
      </c>
      <c r="J580">
        <v>369.03</v>
      </c>
    </row>
    <row r="581" spans="1:10" x14ac:dyDescent="0.2">
      <c r="A581">
        <v>2000</v>
      </c>
      <c r="B581">
        <v>4</v>
      </c>
      <c r="C581">
        <v>36631</v>
      </c>
      <c r="D581">
        <v>2000.2896000000001</v>
      </c>
      <c r="E581">
        <v>371.66</v>
      </c>
      <c r="F581">
        <v>369</v>
      </c>
      <c r="G581">
        <v>371.8</v>
      </c>
      <c r="H581">
        <v>369.12</v>
      </c>
      <c r="I581">
        <v>371.66</v>
      </c>
      <c r="J581">
        <v>369</v>
      </c>
    </row>
    <row r="582" spans="1:10" x14ac:dyDescent="0.2">
      <c r="A582">
        <v>2000</v>
      </c>
      <c r="B582">
        <v>5</v>
      </c>
      <c r="C582">
        <v>36661</v>
      </c>
      <c r="D582">
        <v>2000.3715999999999</v>
      </c>
      <c r="E582">
        <v>371.83</v>
      </c>
      <c r="F582">
        <v>368.61</v>
      </c>
      <c r="G582">
        <v>372.45</v>
      </c>
      <c r="H582">
        <v>369.23</v>
      </c>
      <c r="I582">
        <v>371.83</v>
      </c>
      <c r="J582">
        <v>368.61</v>
      </c>
    </row>
    <row r="583" spans="1:10" x14ac:dyDescent="0.2">
      <c r="A583">
        <v>2000</v>
      </c>
      <c r="B583">
        <v>6</v>
      </c>
      <c r="C583">
        <v>36692</v>
      </c>
      <c r="D583">
        <v>2000.4563000000001</v>
      </c>
      <c r="E583">
        <v>371.69</v>
      </c>
      <c r="F583">
        <v>369.29</v>
      </c>
      <c r="G583">
        <v>371.75</v>
      </c>
      <c r="H583">
        <v>369.36</v>
      </c>
      <c r="I583">
        <v>371.69</v>
      </c>
      <c r="J583">
        <v>369.29</v>
      </c>
    </row>
    <row r="584" spans="1:10" x14ac:dyDescent="0.2">
      <c r="A584">
        <v>2000</v>
      </c>
      <c r="B584">
        <v>7</v>
      </c>
      <c r="C584">
        <v>36722</v>
      </c>
      <c r="D584">
        <v>2000.5382999999999</v>
      </c>
      <c r="E584">
        <v>370.11</v>
      </c>
      <c r="F584">
        <v>369.38</v>
      </c>
      <c r="G584">
        <v>370.2</v>
      </c>
      <c r="H584">
        <v>369.5</v>
      </c>
      <c r="I584">
        <v>370.11</v>
      </c>
      <c r="J584">
        <v>369.38</v>
      </c>
    </row>
    <row r="585" spans="1:10" x14ac:dyDescent="0.2">
      <c r="A585">
        <v>2000</v>
      </c>
      <c r="B585">
        <v>8</v>
      </c>
      <c r="C585">
        <v>36753</v>
      </c>
      <c r="D585">
        <v>2000.623</v>
      </c>
      <c r="E585">
        <v>368.12</v>
      </c>
      <c r="F585">
        <v>369.6</v>
      </c>
      <c r="G585">
        <v>368.13</v>
      </c>
      <c r="H585">
        <v>369.64</v>
      </c>
      <c r="I585">
        <v>368.12</v>
      </c>
      <c r="J585">
        <v>369.6</v>
      </c>
    </row>
    <row r="586" spans="1:10" x14ac:dyDescent="0.2">
      <c r="A586">
        <v>2000</v>
      </c>
      <c r="B586">
        <v>9</v>
      </c>
      <c r="C586">
        <v>36784</v>
      </c>
      <c r="D586">
        <v>2000.7076999999999</v>
      </c>
      <c r="E586">
        <v>366.62</v>
      </c>
      <c r="F586">
        <v>369.94</v>
      </c>
      <c r="G586">
        <v>366.46</v>
      </c>
      <c r="H586">
        <v>369.79</v>
      </c>
      <c r="I586">
        <v>366.62</v>
      </c>
      <c r="J586">
        <v>369.94</v>
      </c>
    </row>
    <row r="587" spans="1:10" x14ac:dyDescent="0.2">
      <c r="A587">
        <v>2000</v>
      </c>
      <c r="B587">
        <v>10</v>
      </c>
      <c r="C587">
        <v>36814</v>
      </c>
      <c r="D587">
        <v>2000.7896000000001</v>
      </c>
      <c r="E587">
        <v>366.73</v>
      </c>
      <c r="F587">
        <v>370.15</v>
      </c>
      <c r="G587">
        <v>366.52</v>
      </c>
      <c r="H587">
        <v>369.93</v>
      </c>
      <c r="I587">
        <v>366.73</v>
      </c>
      <c r="J587">
        <v>370.15</v>
      </c>
    </row>
    <row r="588" spans="1:10" x14ac:dyDescent="0.2">
      <c r="A588">
        <v>2000</v>
      </c>
      <c r="B588">
        <v>11</v>
      </c>
      <c r="C588">
        <v>36845</v>
      </c>
      <c r="D588">
        <v>2000.8742999999999</v>
      </c>
      <c r="E588">
        <v>368.29</v>
      </c>
      <c r="F588">
        <v>370.43</v>
      </c>
      <c r="G588">
        <v>367.96</v>
      </c>
      <c r="H588">
        <v>370.07</v>
      </c>
      <c r="I588">
        <v>368.29</v>
      </c>
      <c r="J588">
        <v>370.43</v>
      </c>
    </row>
    <row r="589" spans="1:10" x14ac:dyDescent="0.2">
      <c r="A589">
        <v>2000</v>
      </c>
      <c r="B589">
        <v>12</v>
      </c>
      <c r="C589">
        <v>36875</v>
      </c>
      <c r="D589">
        <v>2000.9563000000001</v>
      </c>
      <c r="E589">
        <v>369.53</v>
      </c>
      <c r="F589">
        <v>370.4</v>
      </c>
      <c r="G589">
        <v>369.34</v>
      </c>
      <c r="H589">
        <v>370.2</v>
      </c>
      <c r="I589">
        <v>369.53</v>
      </c>
      <c r="J589">
        <v>370.4</v>
      </c>
    </row>
    <row r="590" spans="1:10" x14ac:dyDescent="0.2">
      <c r="A590">
        <v>2001</v>
      </c>
      <c r="B590">
        <v>1</v>
      </c>
      <c r="C590">
        <v>36906</v>
      </c>
      <c r="D590">
        <v>2001.0410999999999</v>
      </c>
      <c r="E590">
        <v>370.28</v>
      </c>
      <c r="F590">
        <v>370.23</v>
      </c>
      <c r="G590">
        <v>370.39</v>
      </c>
      <c r="H590">
        <v>370.33</v>
      </c>
      <c r="I590">
        <v>370.28</v>
      </c>
      <c r="J590">
        <v>370.23</v>
      </c>
    </row>
    <row r="591" spans="1:10" x14ac:dyDescent="0.2">
      <c r="A591">
        <v>2001</v>
      </c>
      <c r="B591">
        <v>2</v>
      </c>
      <c r="C591">
        <v>36937</v>
      </c>
      <c r="D591">
        <v>2001.126</v>
      </c>
      <c r="E591">
        <v>371.5</v>
      </c>
      <c r="F591">
        <v>370.78</v>
      </c>
      <c r="G591">
        <v>371.18</v>
      </c>
      <c r="H591">
        <v>370.45</v>
      </c>
      <c r="I591">
        <v>371.5</v>
      </c>
      <c r="J591">
        <v>370.78</v>
      </c>
    </row>
    <row r="592" spans="1:10" x14ac:dyDescent="0.2">
      <c r="A592">
        <v>2001</v>
      </c>
      <c r="B592">
        <v>3</v>
      </c>
      <c r="C592">
        <v>36965</v>
      </c>
      <c r="D592">
        <v>2001.2027</v>
      </c>
      <c r="E592">
        <v>372.12</v>
      </c>
      <c r="F592">
        <v>370.66</v>
      </c>
      <c r="G592">
        <v>372.03</v>
      </c>
      <c r="H592">
        <v>370.55</v>
      </c>
      <c r="I592">
        <v>372.12</v>
      </c>
      <c r="J592">
        <v>370.66</v>
      </c>
    </row>
    <row r="593" spans="1:10" x14ac:dyDescent="0.2">
      <c r="A593">
        <v>2001</v>
      </c>
      <c r="B593">
        <v>4</v>
      </c>
      <c r="C593">
        <v>36996</v>
      </c>
      <c r="D593">
        <v>2001.2877000000001</v>
      </c>
      <c r="E593">
        <v>372.86</v>
      </c>
      <c r="F593">
        <v>370.21</v>
      </c>
      <c r="G593">
        <v>373.34</v>
      </c>
      <c r="H593">
        <v>370.67</v>
      </c>
      <c r="I593">
        <v>372.86</v>
      </c>
      <c r="J593">
        <v>370.21</v>
      </c>
    </row>
    <row r="594" spans="1:10" x14ac:dyDescent="0.2">
      <c r="A594">
        <v>2001</v>
      </c>
      <c r="B594">
        <v>5</v>
      </c>
      <c r="C594">
        <v>37026</v>
      </c>
      <c r="D594">
        <v>2001.3698999999999</v>
      </c>
      <c r="E594">
        <v>374.02</v>
      </c>
      <c r="F594">
        <v>370.79</v>
      </c>
      <c r="G594">
        <v>374.02</v>
      </c>
      <c r="H594">
        <v>370.79</v>
      </c>
      <c r="I594">
        <v>374.02</v>
      </c>
      <c r="J594">
        <v>370.79</v>
      </c>
    </row>
    <row r="595" spans="1:10" x14ac:dyDescent="0.2">
      <c r="A595">
        <v>2001</v>
      </c>
      <c r="B595">
        <v>6</v>
      </c>
      <c r="C595">
        <v>37057</v>
      </c>
      <c r="D595">
        <v>2001.4548</v>
      </c>
      <c r="E595">
        <v>373.31</v>
      </c>
      <c r="F595">
        <v>370.87</v>
      </c>
      <c r="G595">
        <v>373.34</v>
      </c>
      <c r="H595">
        <v>370.92</v>
      </c>
      <c r="I595">
        <v>373.31</v>
      </c>
      <c r="J595">
        <v>370.87</v>
      </c>
    </row>
    <row r="596" spans="1:10" x14ac:dyDescent="0.2">
      <c r="A596">
        <v>2001</v>
      </c>
      <c r="B596">
        <v>7</v>
      </c>
      <c r="C596">
        <v>37087</v>
      </c>
      <c r="D596">
        <v>2001.537</v>
      </c>
      <c r="E596">
        <v>371.62</v>
      </c>
      <c r="F596">
        <v>370.85</v>
      </c>
      <c r="G596">
        <v>371.79</v>
      </c>
      <c r="H596">
        <v>371.05</v>
      </c>
      <c r="I596">
        <v>371.62</v>
      </c>
      <c r="J596">
        <v>370.85</v>
      </c>
    </row>
    <row r="597" spans="1:10" x14ac:dyDescent="0.2">
      <c r="A597">
        <v>2001</v>
      </c>
      <c r="B597">
        <v>8</v>
      </c>
      <c r="C597">
        <v>37118</v>
      </c>
      <c r="D597">
        <v>2001.6219000000001</v>
      </c>
      <c r="E597">
        <v>369.55</v>
      </c>
      <c r="F597">
        <v>371.01</v>
      </c>
      <c r="G597">
        <v>369.71</v>
      </c>
      <c r="H597">
        <v>371.2</v>
      </c>
      <c r="I597">
        <v>369.55</v>
      </c>
      <c r="J597">
        <v>371.01</v>
      </c>
    </row>
    <row r="598" spans="1:10" x14ac:dyDescent="0.2">
      <c r="A598">
        <v>2001</v>
      </c>
      <c r="B598">
        <v>9</v>
      </c>
      <c r="C598">
        <v>37149</v>
      </c>
      <c r="D598">
        <v>2001.7067999999999</v>
      </c>
      <c r="E598">
        <v>367.96</v>
      </c>
      <c r="F598">
        <v>371.28</v>
      </c>
      <c r="G598">
        <v>368.02</v>
      </c>
      <c r="H598">
        <v>371.35</v>
      </c>
      <c r="I598">
        <v>367.96</v>
      </c>
      <c r="J598">
        <v>371.28</v>
      </c>
    </row>
    <row r="599" spans="1:10" x14ac:dyDescent="0.2">
      <c r="A599">
        <v>2001</v>
      </c>
      <c r="B599">
        <v>10</v>
      </c>
      <c r="C599">
        <v>37179</v>
      </c>
      <c r="D599">
        <v>2001.789</v>
      </c>
      <c r="E599">
        <v>368.09</v>
      </c>
      <c r="F599">
        <v>371.53</v>
      </c>
      <c r="G599">
        <v>368.08</v>
      </c>
      <c r="H599">
        <v>371.51</v>
      </c>
      <c r="I599">
        <v>368.09</v>
      </c>
      <c r="J599">
        <v>371.53</v>
      </c>
    </row>
    <row r="600" spans="1:10" x14ac:dyDescent="0.2">
      <c r="A600">
        <v>2001</v>
      </c>
      <c r="B600">
        <v>11</v>
      </c>
      <c r="C600">
        <v>37210</v>
      </c>
      <c r="D600">
        <v>2001.874</v>
      </c>
      <c r="E600">
        <v>369.68</v>
      </c>
      <c r="F600">
        <v>371.83</v>
      </c>
      <c r="G600">
        <v>369.54</v>
      </c>
      <c r="H600">
        <v>371.67</v>
      </c>
      <c r="I600">
        <v>369.68</v>
      </c>
      <c r="J600">
        <v>371.83</v>
      </c>
    </row>
    <row r="601" spans="1:10" x14ac:dyDescent="0.2">
      <c r="A601">
        <v>2001</v>
      </c>
      <c r="B601">
        <v>12</v>
      </c>
      <c r="C601">
        <v>37240</v>
      </c>
      <c r="D601">
        <v>2001.9562000000001</v>
      </c>
      <c r="E601">
        <v>371.24</v>
      </c>
      <c r="F601">
        <v>372.11</v>
      </c>
      <c r="G601">
        <v>370.97</v>
      </c>
      <c r="H601">
        <v>371.83</v>
      </c>
      <c r="I601">
        <v>371.24</v>
      </c>
      <c r="J601">
        <v>372.11</v>
      </c>
    </row>
    <row r="602" spans="1:10" x14ac:dyDescent="0.2">
      <c r="A602">
        <v>2002</v>
      </c>
      <c r="B602">
        <v>1</v>
      </c>
      <c r="C602">
        <v>37271</v>
      </c>
      <c r="D602">
        <v>2002.0410999999999</v>
      </c>
      <c r="E602">
        <v>372.44</v>
      </c>
      <c r="F602">
        <v>372.39</v>
      </c>
      <c r="G602">
        <v>372.06</v>
      </c>
      <c r="H602">
        <v>372</v>
      </c>
      <c r="I602">
        <v>372.44</v>
      </c>
      <c r="J602">
        <v>372.39</v>
      </c>
    </row>
    <row r="603" spans="1:10" x14ac:dyDescent="0.2">
      <c r="A603">
        <v>2002</v>
      </c>
      <c r="B603">
        <v>2</v>
      </c>
      <c r="C603">
        <v>37302</v>
      </c>
      <c r="D603">
        <v>2002.126</v>
      </c>
      <c r="E603">
        <v>373.08</v>
      </c>
      <c r="F603">
        <v>372.36</v>
      </c>
      <c r="G603">
        <v>372.91</v>
      </c>
      <c r="H603">
        <v>372.17</v>
      </c>
      <c r="I603">
        <v>373.08</v>
      </c>
      <c r="J603">
        <v>372.36</v>
      </c>
    </row>
    <row r="604" spans="1:10" x14ac:dyDescent="0.2">
      <c r="A604">
        <v>2002</v>
      </c>
      <c r="B604">
        <v>3</v>
      </c>
      <c r="C604">
        <v>37330</v>
      </c>
      <c r="D604">
        <v>2002.2027</v>
      </c>
      <c r="E604">
        <v>373.52</v>
      </c>
      <c r="F604">
        <v>372.05</v>
      </c>
      <c r="G604">
        <v>373.82</v>
      </c>
      <c r="H604">
        <v>372.33</v>
      </c>
      <c r="I604">
        <v>373.52</v>
      </c>
      <c r="J604">
        <v>372.05</v>
      </c>
    </row>
    <row r="605" spans="1:10" x14ac:dyDescent="0.2">
      <c r="A605">
        <v>2002</v>
      </c>
      <c r="B605">
        <v>4</v>
      </c>
      <c r="C605">
        <v>37361</v>
      </c>
      <c r="D605">
        <v>2002.2877000000001</v>
      </c>
      <c r="E605">
        <v>374.85</v>
      </c>
      <c r="F605">
        <v>372.2</v>
      </c>
      <c r="G605">
        <v>375.19</v>
      </c>
      <c r="H605">
        <v>372.52</v>
      </c>
      <c r="I605">
        <v>374.85</v>
      </c>
      <c r="J605">
        <v>372.2</v>
      </c>
    </row>
    <row r="606" spans="1:10" x14ac:dyDescent="0.2">
      <c r="A606">
        <v>2002</v>
      </c>
      <c r="B606">
        <v>5</v>
      </c>
      <c r="C606">
        <v>37391</v>
      </c>
      <c r="D606">
        <v>2002.3698999999999</v>
      </c>
      <c r="E606">
        <v>375.55</v>
      </c>
      <c r="F606">
        <v>372.31</v>
      </c>
      <c r="G606">
        <v>375.95</v>
      </c>
      <c r="H606">
        <v>372.71</v>
      </c>
      <c r="I606">
        <v>375.55</v>
      </c>
      <c r="J606">
        <v>372.31</v>
      </c>
    </row>
    <row r="607" spans="1:10" x14ac:dyDescent="0.2">
      <c r="A607">
        <v>2002</v>
      </c>
      <c r="B607">
        <v>6</v>
      </c>
      <c r="C607">
        <v>37422</v>
      </c>
      <c r="D607">
        <v>2002.4548</v>
      </c>
      <c r="E607">
        <v>375.4</v>
      </c>
      <c r="F607">
        <v>372.96</v>
      </c>
      <c r="G607">
        <v>375.35</v>
      </c>
      <c r="H607">
        <v>372.92</v>
      </c>
      <c r="I607">
        <v>375.4</v>
      </c>
      <c r="J607">
        <v>372.96</v>
      </c>
    </row>
    <row r="608" spans="1:10" x14ac:dyDescent="0.2">
      <c r="A608">
        <v>2002</v>
      </c>
      <c r="B608">
        <v>7</v>
      </c>
      <c r="C608">
        <v>37452</v>
      </c>
      <c r="D608">
        <v>2002.537</v>
      </c>
      <c r="E608">
        <v>374.02</v>
      </c>
      <c r="F608">
        <v>373.25</v>
      </c>
      <c r="G608">
        <v>373.87</v>
      </c>
      <c r="H608">
        <v>373.14</v>
      </c>
      <c r="I608">
        <v>374.02</v>
      </c>
      <c r="J608">
        <v>373.25</v>
      </c>
    </row>
    <row r="609" spans="1:10" x14ac:dyDescent="0.2">
      <c r="A609">
        <v>2002</v>
      </c>
      <c r="B609">
        <v>8</v>
      </c>
      <c r="C609">
        <v>37483</v>
      </c>
      <c r="D609">
        <v>2002.6219000000001</v>
      </c>
      <c r="E609">
        <v>371.48</v>
      </c>
      <c r="F609">
        <v>372.94</v>
      </c>
      <c r="G609">
        <v>371.86</v>
      </c>
      <c r="H609">
        <v>373.36</v>
      </c>
      <c r="I609">
        <v>371.48</v>
      </c>
      <c r="J609">
        <v>372.94</v>
      </c>
    </row>
    <row r="610" spans="1:10" x14ac:dyDescent="0.2">
      <c r="A610">
        <v>2002</v>
      </c>
      <c r="B610">
        <v>9</v>
      </c>
      <c r="C610">
        <v>37514</v>
      </c>
      <c r="D610">
        <v>2002.7067999999999</v>
      </c>
      <c r="E610">
        <v>370.7</v>
      </c>
      <c r="F610">
        <v>374.03</v>
      </c>
      <c r="G610">
        <v>370.25</v>
      </c>
      <c r="H610">
        <v>373.6</v>
      </c>
      <c r="I610">
        <v>370.7</v>
      </c>
      <c r="J610">
        <v>374.03</v>
      </c>
    </row>
    <row r="611" spans="1:10" x14ac:dyDescent="0.2">
      <c r="A611">
        <v>2002</v>
      </c>
      <c r="B611">
        <v>10</v>
      </c>
      <c r="C611">
        <v>37544</v>
      </c>
      <c r="D611">
        <v>2002.789</v>
      </c>
      <c r="E611">
        <v>370.25</v>
      </c>
      <c r="F611">
        <v>373.69</v>
      </c>
      <c r="G611">
        <v>370.39</v>
      </c>
      <c r="H611">
        <v>373.82</v>
      </c>
      <c r="I611">
        <v>370.25</v>
      </c>
      <c r="J611">
        <v>373.69</v>
      </c>
    </row>
    <row r="612" spans="1:10" x14ac:dyDescent="0.2">
      <c r="A612">
        <v>2002</v>
      </c>
      <c r="B612">
        <v>11</v>
      </c>
      <c r="C612">
        <v>37575</v>
      </c>
      <c r="D612">
        <v>2002.874</v>
      </c>
      <c r="E612">
        <v>372.08</v>
      </c>
      <c r="F612">
        <v>374.24</v>
      </c>
      <c r="G612">
        <v>371.92</v>
      </c>
      <c r="H612">
        <v>374.06</v>
      </c>
      <c r="I612">
        <v>372.08</v>
      </c>
      <c r="J612">
        <v>374.24</v>
      </c>
    </row>
    <row r="613" spans="1:10" x14ac:dyDescent="0.2">
      <c r="A613">
        <v>2002</v>
      </c>
      <c r="B613">
        <v>12</v>
      </c>
      <c r="C613">
        <v>37605</v>
      </c>
      <c r="D613">
        <v>2002.9562000000001</v>
      </c>
      <c r="E613">
        <v>373.78</v>
      </c>
      <c r="F613">
        <v>374.66</v>
      </c>
      <c r="G613">
        <v>373.42</v>
      </c>
      <c r="H613">
        <v>374.28</v>
      </c>
      <c r="I613">
        <v>373.78</v>
      </c>
      <c r="J613">
        <v>374.66</v>
      </c>
    </row>
    <row r="614" spans="1:10" x14ac:dyDescent="0.2">
      <c r="A614">
        <v>2003</v>
      </c>
      <c r="B614">
        <v>1</v>
      </c>
      <c r="C614">
        <v>37636</v>
      </c>
      <c r="D614">
        <v>2003.0410999999999</v>
      </c>
      <c r="E614">
        <v>374.68</v>
      </c>
      <c r="F614">
        <v>374.63</v>
      </c>
      <c r="G614">
        <v>374.57</v>
      </c>
      <c r="H614">
        <v>374.5</v>
      </c>
      <c r="I614">
        <v>374.68</v>
      </c>
      <c r="J614">
        <v>374.63</v>
      </c>
    </row>
    <row r="615" spans="1:10" x14ac:dyDescent="0.2">
      <c r="A615">
        <v>2003</v>
      </c>
      <c r="B615">
        <v>2</v>
      </c>
      <c r="C615">
        <v>37667</v>
      </c>
      <c r="D615">
        <v>2003.126</v>
      </c>
      <c r="E615">
        <v>375.62</v>
      </c>
      <c r="F615">
        <v>374.9</v>
      </c>
      <c r="G615">
        <v>375.46</v>
      </c>
      <c r="H615">
        <v>374.72</v>
      </c>
      <c r="I615">
        <v>375.62</v>
      </c>
      <c r="J615">
        <v>374.9</v>
      </c>
    </row>
    <row r="616" spans="1:10" x14ac:dyDescent="0.2">
      <c r="A616">
        <v>2003</v>
      </c>
      <c r="B616">
        <v>3</v>
      </c>
      <c r="C616">
        <v>37695</v>
      </c>
      <c r="D616">
        <v>2003.2027</v>
      </c>
      <c r="E616">
        <v>376.11</v>
      </c>
      <c r="F616">
        <v>374.64</v>
      </c>
      <c r="G616">
        <v>376.4</v>
      </c>
      <c r="H616">
        <v>374.92</v>
      </c>
      <c r="I616">
        <v>376.11</v>
      </c>
      <c r="J616">
        <v>374.64</v>
      </c>
    </row>
    <row r="617" spans="1:10" x14ac:dyDescent="0.2">
      <c r="A617">
        <v>2003</v>
      </c>
      <c r="B617">
        <v>4</v>
      </c>
      <c r="C617">
        <v>37726</v>
      </c>
      <c r="D617">
        <v>2003.2877000000001</v>
      </c>
      <c r="E617">
        <v>377.65</v>
      </c>
      <c r="F617">
        <v>374.99</v>
      </c>
      <c r="G617">
        <v>377.81</v>
      </c>
      <c r="H617">
        <v>375.13</v>
      </c>
      <c r="I617">
        <v>377.65</v>
      </c>
      <c r="J617">
        <v>374.99</v>
      </c>
    </row>
    <row r="618" spans="1:10" x14ac:dyDescent="0.2">
      <c r="A618">
        <v>2003</v>
      </c>
      <c r="B618">
        <v>5</v>
      </c>
      <c r="C618">
        <v>37756</v>
      </c>
      <c r="D618">
        <v>2003.3698999999999</v>
      </c>
      <c r="E618">
        <v>378.35</v>
      </c>
      <c r="F618">
        <v>375.11</v>
      </c>
      <c r="G618">
        <v>378.57</v>
      </c>
      <c r="H618">
        <v>375.33</v>
      </c>
      <c r="I618">
        <v>378.35</v>
      </c>
      <c r="J618">
        <v>375.11</v>
      </c>
    </row>
    <row r="619" spans="1:10" x14ac:dyDescent="0.2">
      <c r="A619">
        <v>2003</v>
      </c>
      <c r="B619">
        <v>6</v>
      </c>
      <c r="C619">
        <v>37787</v>
      </c>
      <c r="D619">
        <v>2003.4548</v>
      </c>
      <c r="E619">
        <v>378.13</v>
      </c>
      <c r="F619">
        <v>375.68</v>
      </c>
      <c r="G619">
        <v>377.96</v>
      </c>
      <c r="H619">
        <v>375.53</v>
      </c>
      <c r="I619">
        <v>378.13</v>
      </c>
      <c r="J619">
        <v>375.68</v>
      </c>
    </row>
    <row r="620" spans="1:10" x14ac:dyDescent="0.2">
      <c r="A620">
        <v>2003</v>
      </c>
      <c r="B620">
        <v>7</v>
      </c>
      <c r="C620">
        <v>37817</v>
      </c>
      <c r="D620">
        <v>2003.537</v>
      </c>
      <c r="E620">
        <v>376.6</v>
      </c>
      <c r="F620">
        <v>375.83</v>
      </c>
      <c r="G620">
        <v>376.47</v>
      </c>
      <c r="H620">
        <v>375.72</v>
      </c>
      <c r="I620">
        <v>376.6</v>
      </c>
      <c r="J620">
        <v>375.83</v>
      </c>
    </row>
    <row r="621" spans="1:10" x14ac:dyDescent="0.2">
      <c r="A621">
        <v>2003</v>
      </c>
      <c r="B621">
        <v>8</v>
      </c>
      <c r="C621">
        <v>37848</v>
      </c>
      <c r="D621">
        <v>2003.6219000000001</v>
      </c>
      <c r="E621">
        <v>374.48</v>
      </c>
      <c r="F621">
        <v>375.95</v>
      </c>
      <c r="G621">
        <v>374.41</v>
      </c>
      <c r="H621">
        <v>375.92</v>
      </c>
      <c r="I621">
        <v>374.48</v>
      </c>
      <c r="J621">
        <v>375.95</v>
      </c>
    </row>
    <row r="622" spans="1:10" x14ac:dyDescent="0.2">
      <c r="A622">
        <v>2003</v>
      </c>
      <c r="B622">
        <v>9</v>
      </c>
      <c r="C622">
        <v>37879</v>
      </c>
      <c r="D622">
        <v>2003.7067999999999</v>
      </c>
      <c r="E622">
        <v>372.98</v>
      </c>
      <c r="F622">
        <v>376.31</v>
      </c>
      <c r="G622">
        <v>372.74</v>
      </c>
      <c r="H622">
        <v>376.1</v>
      </c>
      <c r="I622">
        <v>372.98</v>
      </c>
      <c r="J622">
        <v>376.31</v>
      </c>
    </row>
    <row r="623" spans="1:10" x14ac:dyDescent="0.2">
      <c r="A623">
        <v>2003</v>
      </c>
      <c r="B623">
        <v>10</v>
      </c>
      <c r="C623">
        <v>37909</v>
      </c>
      <c r="D623">
        <v>2003.789</v>
      </c>
      <c r="E623">
        <v>373</v>
      </c>
      <c r="F623">
        <v>376.45</v>
      </c>
      <c r="G623">
        <v>372.82</v>
      </c>
      <c r="H623">
        <v>376.26</v>
      </c>
      <c r="I623">
        <v>373</v>
      </c>
      <c r="J623">
        <v>376.45</v>
      </c>
    </row>
    <row r="624" spans="1:10" x14ac:dyDescent="0.2">
      <c r="A624">
        <v>2003</v>
      </c>
      <c r="B624">
        <v>11</v>
      </c>
      <c r="C624">
        <v>37940</v>
      </c>
      <c r="D624">
        <v>2003.874</v>
      </c>
      <c r="E624">
        <v>374.35</v>
      </c>
      <c r="F624">
        <v>376.51</v>
      </c>
      <c r="G624">
        <v>374.28</v>
      </c>
      <c r="H624">
        <v>376.42</v>
      </c>
      <c r="I624">
        <v>374.35</v>
      </c>
      <c r="J624">
        <v>376.51</v>
      </c>
    </row>
    <row r="625" spans="1:10" x14ac:dyDescent="0.2">
      <c r="A625">
        <v>2003</v>
      </c>
      <c r="B625">
        <v>12</v>
      </c>
      <c r="C625">
        <v>37970</v>
      </c>
      <c r="D625">
        <v>2003.9562000000001</v>
      </c>
      <c r="E625">
        <v>375.69</v>
      </c>
      <c r="F625">
        <v>376.57</v>
      </c>
      <c r="G625">
        <v>375.7</v>
      </c>
      <c r="H625">
        <v>376.57</v>
      </c>
      <c r="I625">
        <v>375.69</v>
      </c>
      <c r="J625">
        <v>376.57</v>
      </c>
    </row>
    <row r="626" spans="1:10" x14ac:dyDescent="0.2">
      <c r="A626">
        <v>2004</v>
      </c>
      <c r="B626">
        <v>1</v>
      </c>
      <c r="C626">
        <v>38001</v>
      </c>
      <c r="D626">
        <v>2004.0409999999999</v>
      </c>
      <c r="E626">
        <v>376.79</v>
      </c>
      <c r="F626">
        <v>376.74</v>
      </c>
      <c r="G626">
        <v>376.77</v>
      </c>
      <c r="H626">
        <v>376.71</v>
      </c>
      <c r="I626">
        <v>376.79</v>
      </c>
      <c r="J626">
        <v>376.74</v>
      </c>
    </row>
    <row r="627" spans="1:10" x14ac:dyDescent="0.2">
      <c r="A627">
        <v>2004</v>
      </c>
      <c r="B627">
        <v>2</v>
      </c>
      <c r="C627">
        <v>38032</v>
      </c>
      <c r="D627">
        <v>2004.1257000000001</v>
      </c>
      <c r="E627">
        <v>377.37</v>
      </c>
      <c r="F627">
        <v>376.64</v>
      </c>
      <c r="G627">
        <v>377.57</v>
      </c>
      <c r="H627">
        <v>376.84</v>
      </c>
      <c r="I627">
        <v>377.37</v>
      </c>
      <c r="J627">
        <v>376.64</v>
      </c>
    </row>
    <row r="628" spans="1:10" x14ac:dyDescent="0.2">
      <c r="A628">
        <v>2004</v>
      </c>
      <c r="B628">
        <v>3</v>
      </c>
      <c r="C628">
        <v>38061</v>
      </c>
      <c r="D628">
        <v>2004.2049</v>
      </c>
      <c r="E628">
        <v>378.39</v>
      </c>
      <c r="F628">
        <v>376.89</v>
      </c>
      <c r="G628">
        <v>378.47</v>
      </c>
      <c r="H628">
        <v>376.96</v>
      </c>
      <c r="I628">
        <v>378.39</v>
      </c>
      <c r="J628">
        <v>376.89</v>
      </c>
    </row>
    <row r="629" spans="1:10" x14ac:dyDescent="0.2">
      <c r="A629">
        <v>2004</v>
      </c>
      <c r="B629">
        <v>4</v>
      </c>
      <c r="C629">
        <v>38092</v>
      </c>
      <c r="D629">
        <v>2004.2896000000001</v>
      </c>
      <c r="E629">
        <v>380.5</v>
      </c>
      <c r="F629">
        <v>377.8</v>
      </c>
      <c r="G629">
        <v>379.79</v>
      </c>
      <c r="H629">
        <v>377.08</v>
      </c>
      <c r="I629">
        <v>380.5</v>
      </c>
      <c r="J629">
        <v>377.8</v>
      </c>
    </row>
    <row r="630" spans="1:10" x14ac:dyDescent="0.2">
      <c r="A630">
        <v>2004</v>
      </c>
      <c r="B630">
        <v>5</v>
      </c>
      <c r="C630">
        <v>38122</v>
      </c>
      <c r="D630">
        <v>2004.3715999999999</v>
      </c>
      <c r="E630">
        <v>380.62</v>
      </c>
      <c r="F630">
        <v>377.36</v>
      </c>
      <c r="G630">
        <v>380.44</v>
      </c>
      <c r="H630">
        <v>377.19</v>
      </c>
      <c r="I630">
        <v>380.62</v>
      </c>
      <c r="J630">
        <v>377.36</v>
      </c>
    </row>
    <row r="631" spans="1:10" x14ac:dyDescent="0.2">
      <c r="A631">
        <v>2004</v>
      </c>
      <c r="B631">
        <v>6</v>
      </c>
      <c r="C631">
        <v>38153</v>
      </c>
      <c r="D631">
        <v>2004.4563000000001</v>
      </c>
      <c r="E631">
        <v>379.55</v>
      </c>
      <c r="F631">
        <v>377.12</v>
      </c>
      <c r="G631">
        <v>379.72</v>
      </c>
      <c r="H631">
        <v>377.31</v>
      </c>
      <c r="I631">
        <v>379.55</v>
      </c>
      <c r="J631">
        <v>377.12</v>
      </c>
    </row>
    <row r="632" spans="1:10" x14ac:dyDescent="0.2">
      <c r="A632">
        <v>2004</v>
      </c>
      <c r="B632">
        <v>7</v>
      </c>
      <c r="C632">
        <v>38183</v>
      </c>
      <c r="D632">
        <v>2004.5382999999999</v>
      </c>
      <c r="E632">
        <v>377.76</v>
      </c>
      <c r="F632">
        <v>377.02</v>
      </c>
      <c r="G632">
        <v>378.14</v>
      </c>
      <c r="H632">
        <v>377.43</v>
      </c>
      <c r="I632">
        <v>377.76</v>
      </c>
      <c r="J632">
        <v>377.02</v>
      </c>
    </row>
    <row r="633" spans="1:10" x14ac:dyDescent="0.2">
      <c r="A633">
        <v>2004</v>
      </c>
      <c r="B633">
        <v>8</v>
      </c>
      <c r="C633">
        <v>38214</v>
      </c>
      <c r="D633">
        <v>2004.623</v>
      </c>
      <c r="E633">
        <v>375.83</v>
      </c>
      <c r="F633">
        <v>377.33</v>
      </c>
      <c r="G633">
        <v>376.03</v>
      </c>
      <c r="H633">
        <v>377.56</v>
      </c>
      <c r="I633">
        <v>375.83</v>
      </c>
      <c r="J633">
        <v>377.33</v>
      </c>
    </row>
    <row r="634" spans="1:10" x14ac:dyDescent="0.2">
      <c r="A634">
        <v>2004</v>
      </c>
      <c r="B634">
        <v>9</v>
      </c>
      <c r="C634">
        <v>38245</v>
      </c>
      <c r="D634">
        <v>2004.7076999999999</v>
      </c>
      <c r="E634">
        <v>374.05</v>
      </c>
      <c r="F634">
        <v>377.4</v>
      </c>
      <c r="G634">
        <v>374.34</v>
      </c>
      <c r="H634">
        <v>377.71</v>
      </c>
      <c r="I634">
        <v>374.05</v>
      </c>
      <c r="J634">
        <v>377.4</v>
      </c>
    </row>
    <row r="635" spans="1:10" x14ac:dyDescent="0.2">
      <c r="A635">
        <v>2004</v>
      </c>
      <c r="B635">
        <v>10</v>
      </c>
      <c r="C635">
        <v>38275</v>
      </c>
      <c r="D635">
        <v>2004.7896000000001</v>
      </c>
      <c r="E635">
        <v>374.22</v>
      </c>
      <c r="F635">
        <v>377.68</v>
      </c>
      <c r="G635">
        <v>374.43</v>
      </c>
      <c r="H635">
        <v>377.87</v>
      </c>
      <c r="I635">
        <v>374.22</v>
      </c>
      <c r="J635">
        <v>377.68</v>
      </c>
    </row>
    <row r="636" spans="1:10" x14ac:dyDescent="0.2">
      <c r="A636">
        <v>2004</v>
      </c>
      <c r="B636">
        <v>11</v>
      </c>
      <c r="C636">
        <v>38306</v>
      </c>
      <c r="D636">
        <v>2004.8742999999999</v>
      </c>
      <c r="E636">
        <v>375.84</v>
      </c>
      <c r="F636">
        <v>378.01</v>
      </c>
      <c r="G636">
        <v>375.92</v>
      </c>
      <c r="H636">
        <v>378.06</v>
      </c>
      <c r="I636">
        <v>375.84</v>
      </c>
      <c r="J636">
        <v>378.01</v>
      </c>
    </row>
    <row r="637" spans="1:10" x14ac:dyDescent="0.2">
      <c r="A637">
        <v>2004</v>
      </c>
      <c r="B637">
        <v>12</v>
      </c>
      <c r="C637">
        <v>38336</v>
      </c>
      <c r="D637">
        <v>2004.9563000000001</v>
      </c>
      <c r="E637">
        <v>377.44</v>
      </c>
      <c r="F637">
        <v>378.33</v>
      </c>
      <c r="G637">
        <v>377.38</v>
      </c>
      <c r="H637">
        <v>378.24</v>
      </c>
      <c r="I637">
        <v>377.44</v>
      </c>
      <c r="J637">
        <v>378.33</v>
      </c>
    </row>
    <row r="638" spans="1:10" x14ac:dyDescent="0.2">
      <c r="A638">
        <v>2005</v>
      </c>
      <c r="B638">
        <v>1</v>
      </c>
      <c r="C638">
        <v>38367</v>
      </c>
      <c r="D638">
        <v>2005.0410999999999</v>
      </c>
      <c r="E638">
        <v>378.34</v>
      </c>
      <c r="F638">
        <v>378.29</v>
      </c>
      <c r="G638">
        <v>378.51</v>
      </c>
      <c r="H638">
        <v>378.45</v>
      </c>
      <c r="I638">
        <v>378.34</v>
      </c>
      <c r="J638">
        <v>378.29</v>
      </c>
    </row>
    <row r="639" spans="1:10" x14ac:dyDescent="0.2">
      <c r="A639">
        <v>2005</v>
      </c>
      <c r="B639">
        <v>2</v>
      </c>
      <c r="C639">
        <v>38398</v>
      </c>
      <c r="D639">
        <v>2005.126</v>
      </c>
      <c r="E639">
        <v>379.61</v>
      </c>
      <c r="F639">
        <v>378.88</v>
      </c>
      <c r="G639">
        <v>379.4</v>
      </c>
      <c r="H639">
        <v>378.66</v>
      </c>
      <c r="I639">
        <v>379.61</v>
      </c>
      <c r="J639">
        <v>378.88</v>
      </c>
    </row>
    <row r="640" spans="1:10" x14ac:dyDescent="0.2">
      <c r="A640">
        <v>2005</v>
      </c>
      <c r="B640">
        <v>3</v>
      </c>
      <c r="C640">
        <v>38426</v>
      </c>
      <c r="D640">
        <v>2005.2027</v>
      </c>
      <c r="E640">
        <v>380.09</v>
      </c>
      <c r="F640">
        <v>378.61</v>
      </c>
      <c r="G640">
        <v>380.35</v>
      </c>
      <c r="H640">
        <v>378.85</v>
      </c>
      <c r="I640">
        <v>380.09</v>
      </c>
      <c r="J640">
        <v>378.61</v>
      </c>
    </row>
    <row r="641" spans="1:10" x14ac:dyDescent="0.2">
      <c r="A641">
        <v>2005</v>
      </c>
      <c r="B641">
        <v>4</v>
      </c>
      <c r="C641">
        <v>38457</v>
      </c>
      <c r="D641">
        <v>2005.2877000000001</v>
      </c>
      <c r="E641">
        <v>382.05</v>
      </c>
      <c r="F641">
        <v>379.37</v>
      </c>
      <c r="G641">
        <v>381.77</v>
      </c>
      <c r="H641">
        <v>379.07</v>
      </c>
      <c r="I641">
        <v>382.05</v>
      </c>
      <c r="J641">
        <v>379.37</v>
      </c>
    </row>
    <row r="642" spans="1:10" x14ac:dyDescent="0.2">
      <c r="A642">
        <v>2005</v>
      </c>
      <c r="B642">
        <v>5</v>
      </c>
      <c r="C642">
        <v>38487</v>
      </c>
      <c r="D642">
        <v>2005.3698999999999</v>
      </c>
      <c r="E642">
        <v>382.24</v>
      </c>
      <c r="F642">
        <v>378.97</v>
      </c>
      <c r="G642">
        <v>382.55</v>
      </c>
      <c r="H642">
        <v>379.29</v>
      </c>
      <c r="I642">
        <v>382.24</v>
      </c>
      <c r="J642">
        <v>378.97</v>
      </c>
    </row>
    <row r="643" spans="1:10" x14ac:dyDescent="0.2">
      <c r="A643">
        <v>2005</v>
      </c>
      <c r="B643">
        <v>6</v>
      </c>
      <c r="C643">
        <v>38518</v>
      </c>
      <c r="D643">
        <v>2005.4548</v>
      </c>
      <c r="E643">
        <v>382.08</v>
      </c>
      <c r="F643">
        <v>379.61</v>
      </c>
      <c r="G643">
        <v>381.95</v>
      </c>
      <c r="H643">
        <v>379.51</v>
      </c>
      <c r="I643">
        <v>382.08</v>
      </c>
      <c r="J643">
        <v>379.61</v>
      </c>
    </row>
    <row r="644" spans="1:10" x14ac:dyDescent="0.2">
      <c r="A644">
        <v>2005</v>
      </c>
      <c r="B644">
        <v>7</v>
      </c>
      <c r="C644">
        <v>38548</v>
      </c>
      <c r="D644">
        <v>2005.537</v>
      </c>
      <c r="E644">
        <v>380.66</v>
      </c>
      <c r="F644">
        <v>379.88</v>
      </c>
      <c r="G644">
        <v>380.46</v>
      </c>
      <c r="H644">
        <v>379.72</v>
      </c>
      <c r="I644">
        <v>380.66</v>
      </c>
      <c r="J644">
        <v>379.88</v>
      </c>
    </row>
    <row r="645" spans="1:10" x14ac:dyDescent="0.2">
      <c r="A645">
        <v>2005</v>
      </c>
      <c r="B645">
        <v>8</v>
      </c>
      <c r="C645">
        <v>38579</v>
      </c>
      <c r="D645">
        <v>2005.6219000000001</v>
      </c>
      <c r="E645">
        <v>378.67</v>
      </c>
      <c r="F645">
        <v>380.14</v>
      </c>
      <c r="G645">
        <v>378.42</v>
      </c>
      <c r="H645">
        <v>379.93</v>
      </c>
      <c r="I645">
        <v>378.67</v>
      </c>
      <c r="J645">
        <v>380.14</v>
      </c>
    </row>
    <row r="646" spans="1:10" x14ac:dyDescent="0.2">
      <c r="A646">
        <v>2005</v>
      </c>
      <c r="B646">
        <v>9</v>
      </c>
      <c r="C646">
        <v>38610</v>
      </c>
      <c r="D646">
        <v>2005.7067999999999</v>
      </c>
      <c r="E646">
        <v>376.42</v>
      </c>
      <c r="F646">
        <v>379.78</v>
      </c>
      <c r="G646">
        <v>376.77</v>
      </c>
      <c r="H646">
        <v>380.14</v>
      </c>
      <c r="I646">
        <v>376.42</v>
      </c>
      <c r="J646">
        <v>379.78</v>
      </c>
    </row>
    <row r="647" spans="1:10" x14ac:dyDescent="0.2">
      <c r="A647">
        <v>2005</v>
      </c>
      <c r="B647">
        <v>10</v>
      </c>
      <c r="C647">
        <v>38640</v>
      </c>
      <c r="D647">
        <v>2005.789</v>
      </c>
      <c r="E647">
        <v>376.8</v>
      </c>
      <c r="F647">
        <v>380.28</v>
      </c>
      <c r="G647">
        <v>376.88</v>
      </c>
      <c r="H647">
        <v>380.34</v>
      </c>
      <c r="I647">
        <v>376.8</v>
      </c>
      <c r="J647">
        <v>380.28</v>
      </c>
    </row>
    <row r="648" spans="1:10" x14ac:dyDescent="0.2">
      <c r="A648">
        <v>2005</v>
      </c>
      <c r="B648">
        <v>11</v>
      </c>
      <c r="C648">
        <v>38671</v>
      </c>
      <c r="D648">
        <v>2005.874</v>
      </c>
      <c r="E648">
        <v>378.31</v>
      </c>
      <c r="F648">
        <v>380.48</v>
      </c>
      <c r="G648">
        <v>378.39</v>
      </c>
      <c r="H648">
        <v>380.54</v>
      </c>
      <c r="I648">
        <v>378.31</v>
      </c>
      <c r="J648">
        <v>380.48</v>
      </c>
    </row>
    <row r="649" spans="1:10" x14ac:dyDescent="0.2">
      <c r="A649">
        <v>2005</v>
      </c>
      <c r="B649">
        <v>12</v>
      </c>
      <c r="C649">
        <v>38701</v>
      </c>
      <c r="D649">
        <v>2005.9562000000001</v>
      </c>
      <c r="E649">
        <v>379.96</v>
      </c>
      <c r="F649">
        <v>380.85</v>
      </c>
      <c r="G649">
        <v>379.86</v>
      </c>
      <c r="H649">
        <v>380.73</v>
      </c>
      <c r="I649">
        <v>379.96</v>
      </c>
      <c r="J649">
        <v>380.85</v>
      </c>
    </row>
    <row r="650" spans="1:10" x14ac:dyDescent="0.2">
      <c r="A650">
        <v>2006</v>
      </c>
      <c r="B650">
        <v>1</v>
      </c>
      <c r="C650">
        <v>38732</v>
      </c>
      <c r="D650">
        <v>2006.0410999999999</v>
      </c>
      <c r="E650">
        <v>381.37</v>
      </c>
      <c r="F650">
        <v>381.32</v>
      </c>
      <c r="G650">
        <v>380.97</v>
      </c>
      <c r="H650">
        <v>380.91</v>
      </c>
      <c r="I650">
        <v>381.37</v>
      </c>
      <c r="J650">
        <v>381.32</v>
      </c>
    </row>
    <row r="651" spans="1:10" x14ac:dyDescent="0.2">
      <c r="A651">
        <v>2006</v>
      </c>
      <c r="B651">
        <v>2</v>
      </c>
      <c r="C651">
        <v>38763</v>
      </c>
      <c r="D651">
        <v>2006.126</v>
      </c>
      <c r="E651">
        <v>382.02</v>
      </c>
      <c r="F651">
        <v>381.29</v>
      </c>
      <c r="G651">
        <v>381.82</v>
      </c>
      <c r="H651">
        <v>381.08</v>
      </c>
      <c r="I651">
        <v>382.02</v>
      </c>
      <c r="J651">
        <v>381.29</v>
      </c>
    </row>
    <row r="652" spans="1:10" x14ac:dyDescent="0.2">
      <c r="A652">
        <v>2006</v>
      </c>
      <c r="B652">
        <v>3</v>
      </c>
      <c r="C652">
        <v>38791</v>
      </c>
      <c r="D652">
        <v>2006.2027</v>
      </c>
      <c r="E652">
        <v>382.56</v>
      </c>
      <c r="F652">
        <v>381.08</v>
      </c>
      <c r="G652">
        <v>382.73</v>
      </c>
      <c r="H652">
        <v>381.23</v>
      </c>
      <c r="I652">
        <v>382.56</v>
      </c>
      <c r="J652">
        <v>381.08</v>
      </c>
    </row>
    <row r="653" spans="1:10" x14ac:dyDescent="0.2">
      <c r="A653">
        <v>2006</v>
      </c>
      <c r="B653">
        <v>4</v>
      </c>
      <c r="C653">
        <v>38822</v>
      </c>
      <c r="D653">
        <v>2006.2877000000001</v>
      </c>
      <c r="E653">
        <v>384.36</v>
      </c>
      <c r="F653">
        <v>381.68</v>
      </c>
      <c r="G653">
        <v>384.09</v>
      </c>
      <c r="H653">
        <v>381.39</v>
      </c>
      <c r="I653">
        <v>384.36</v>
      </c>
      <c r="J653">
        <v>381.68</v>
      </c>
    </row>
    <row r="654" spans="1:10" x14ac:dyDescent="0.2">
      <c r="A654">
        <v>2006</v>
      </c>
      <c r="B654">
        <v>5</v>
      </c>
      <c r="C654">
        <v>38852</v>
      </c>
      <c r="D654">
        <v>2006.3698999999999</v>
      </c>
      <c r="E654">
        <v>384.92</v>
      </c>
      <c r="F654">
        <v>381.65</v>
      </c>
      <c r="G654">
        <v>384.81</v>
      </c>
      <c r="H654">
        <v>381.53</v>
      </c>
      <c r="I654">
        <v>384.92</v>
      </c>
      <c r="J654">
        <v>381.65</v>
      </c>
    </row>
    <row r="655" spans="1:10" x14ac:dyDescent="0.2">
      <c r="A655">
        <v>2006</v>
      </c>
      <c r="B655">
        <v>6</v>
      </c>
      <c r="C655">
        <v>38883</v>
      </c>
      <c r="D655">
        <v>2006.4548</v>
      </c>
      <c r="E655">
        <v>384.03</v>
      </c>
      <c r="F655">
        <v>381.55</v>
      </c>
      <c r="G655">
        <v>384.13</v>
      </c>
      <c r="H655">
        <v>381.68</v>
      </c>
      <c r="I655">
        <v>384.03</v>
      </c>
      <c r="J655">
        <v>381.55</v>
      </c>
    </row>
    <row r="656" spans="1:10" x14ac:dyDescent="0.2">
      <c r="A656">
        <v>2006</v>
      </c>
      <c r="B656">
        <v>7</v>
      </c>
      <c r="C656">
        <v>38913</v>
      </c>
      <c r="D656">
        <v>2006.537</v>
      </c>
      <c r="E656">
        <v>382.28</v>
      </c>
      <c r="F656">
        <v>381.5</v>
      </c>
      <c r="G656">
        <v>382.57</v>
      </c>
      <c r="H656">
        <v>381.82</v>
      </c>
      <c r="I656">
        <v>382.28</v>
      </c>
      <c r="J656">
        <v>381.5</v>
      </c>
    </row>
    <row r="657" spans="1:10" x14ac:dyDescent="0.2">
      <c r="A657">
        <v>2006</v>
      </c>
      <c r="B657">
        <v>8</v>
      </c>
      <c r="C657">
        <v>38944</v>
      </c>
      <c r="D657">
        <v>2006.6219000000001</v>
      </c>
      <c r="E657">
        <v>380.48</v>
      </c>
      <c r="F657">
        <v>381.95</v>
      </c>
      <c r="G657">
        <v>380.45</v>
      </c>
      <c r="H657">
        <v>381.97</v>
      </c>
      <c r="I657">
        <v>380.48</v>
      </c>
      <c r="J657">
        <v>381.95</v>
      </c>
    </row>
    <row r="658" spans="1:10" x14ac:dyDescent="0.2">
      <c r="A658">
        <v>2006</v>
      </c>
      <c r="B658">
        <v>9</v>
      </c>
      <c r="C658">
        <v>38975</v>
      </c>
      <c r="D658">
        <v>2006.7067999999999</v>
      </c>
      <c r="E658">
        <v>378.81</v>
      </c>
      <c r="F658">
        <v>382.17</v>
      </c>
      <c r="G658">
        <v>378.73</v>
      </c>
      <c r="H658">
        <v>382.12</v>
      </c>
      <c r="I658">
        <v>378.81</v>
      </c>
      <c r="J658">
        <v>382.17</v>
      </c>
    </row>
    <row r="659" spans="1:10" x14ac:dyDescent="0.2">
      <c r="A659">
        <v>2006</v>
      </c>
      <c r="B659">
        <v>10</v>
      </c>
      <c r="C659">
        <v>39005</v>
      </c>
      <c r="D659">
        <v>2006.789</v>
      </c>
      <c r="E659">
        <v>379.06</v>
      </c>
      <c r="F659">
        <v>382.55</v>
      </c>
      <c r="G659">
        <v>378.79</v>
      </c>
      <c r="H659">
        <v>382.26</v>
      </c>
      <c r="I659">
        <v>379.06</v>
      </c>
      <c r="J659">
        <v>382.55</v>
      </c>
    </row>
    <row r="660" spans="1:10" x14ac:dyDescent="0.2">
      <c r="A660">
        <v>2006</v>
      </c>
      <c r="B660">
        <v>11</v>
      </c>
      <c r="C660">
        <v>39036</v>
      </c>
      <c r="D660">
        <v>2006.874</v>
      </c>
      <c r="E660">
        <v>380.14</v>
      </c>
      <c r="F660">
        <v>382.32</v>
      </c>
      <c r="G660">
        <v>380.25</v>
      </c>
      <c r="H660">
        <v>382.41</v>
      </c>
      <c r="I660">
        <v>380.14</v>
      </c>
      <c r="J660">
        <v>382.32</v>
      </c>
    </row>
    <row r="661" spans="1:10" x14ac:dyDescent="0.2">
      <c r="A661">
        <v>2006</v>
      </c>
      <c r="B661">
        <v>12</v>
      </c>
      <c r="C661">
        <v>39066</v>
      </c>
      <c r="D661">
        <v>2006.9562000000001</v>
      </c>
      <c r="E661">
        <v>381.66</v>
      </c>
      <c r="F661">
        <v>382.55</v>
      </c>
      <c r="G661">
        <v>381.69</v>
      </c>
      <c r="H661">
        <v>382.56</v>
      </c>
      <c r="I661">
        <v>381.66</v>
      </c>
      <c r="J661">
        <v>382.55</v>
      </c>
    </row>
    <row r="662" spans="1:10" x14ac:dyDescent="0.2">
      <c r="A662">
        <v>2007</v>
      </c>
      <c r="B662">
        <v>1</v>
      </c>
      <c r="C662">
        <v>39097</v>
      </c>
      <c r="D662">
        <v>2007.0410999999999</v>
      </c>
      <c r="E662">
        <v>382.58</v>
      </c>
      <c r="F662">
        <v>382.53</v>
      </c>
      <c r="G662">
        <v>382.77</v>
      </c>
      <c r="H662">
        <v>382.71</v>
      </c>
      <c r="I662">
        <v>382.58</v>
      </c>
      <c r="J662">
        <v>382.53</v>
      </c>
    </row>
    <row r="663" spans="1:10" x14ac:dyDescent="0.2">
      <c r="A663">
        <v>2007</v>
      </c>
      <c r="B663">
        <v>2</v>
      </c>
      <c r="C663">
        <v>39128</v>
      </c>
      <c r="D663">
        <v>2007.126</v>
      </c>
      <c r="E663">
        <v>383.71</v>
      </c>
      <c r="F663">
        <v>382.98</v>
      </c>
      <c r="G663">
        <v>383.61</v>
      </c>
      <c r="H663">
        <v>382.87</v>
      </c>
      <c r="I663">
        <v>383.71</v>
      </c>
      <c r="J663">
        <v>382.98</v>
      </c>
    </row>
    <row r="664" spans="1:10" x14ac:dyDescent="0.2">
      <c r="A664">
        <v>2007</v>
      </c>
      <c r="B664">
        <v>3</v>
      </c>
      <c r="C664">
        <v>39156</v>
      </c>
      <c r="D664">
        <v>2007.2027</v>
      </c>
      <c r="E664">
        <v>384.34</v>
      </c>
      <c r="F664">
        <v>382.85</v>
      </c>
      <c r="G664">
        <v>384.51</v>
      </c>
      <c r="H664">
        <v>383.01</v>
      </c>
      <c r="I664">
        <v>384.34</v>
      </c>
      <c r="J664">
        <v>382.85</v>
      </c>
    </row>
    <row r="665" spans="1:10" x14ac:dyDescent="0.2">
      <c r="A665">
        <v>2007</v>
      </c>
      <c r="B665">
        <v>4</v>
      </c>
      <c r="C665">
        <v>39187</v>
      </c>
      <c r="D665">
        <v>2007.2877000000001</v>
      </c>
      <c r="E665">
        <v>386.23</v>
      </c>
      <c r="F665">
        <v>383.53</v>
      </c>
      <c r="G665">
        <v>385.88</v>
      </c>
      <c r="H665">
        <v>383.17</v>
      </c>
      <c r="I665">
        <v>386.23</v>
      </c>
      <c r="J665">
        <v>383.53</v>
      </c>
    </row>
    <row r="666" spans="1:10" x14ac:dyDescent="0.2">
      <c r="A666">
        <v>2007</v>
      </c>
      <c r="B666">
        <v>5</v>
      </c>
      <c r="C666">
        <v>39217</v>
      </c>
      <c r="D666">
        <v>2007.3698999999999</v>
      </c>
      <c r="E666">
        <v>386.41</v>
      </c>
      <c r="F666">
        <v>383.13</v>
      </c>
      <c r="G666">
        <v>386.61</v>
      </c>
      <c r="H666">
        <v>383.32</v>
      </c>
      <c r="I666">
        <v>386.41</v>
      </c>
      <c r="J666">
        <v>383.13</v>
      </c>
    </row>
    <row r="667" spans="1:10" x14ac:dyDescent="0.2">
      <c r="A667">
        <v>2007</v>
      </c>
      <c r="B667">
        <v>6</v>
      </c>
      <c r="C667">
        <v>39248</v>
      </c>
      <c r="D667">
        <v>2007.4548</v>
      </c>
      <c r="E667">
        <v>385.87</v>
      </c>
      <c r="F667">
        <v>383.39</v>
      </c>
      <c r="G667">
        <v>385.95</v>
      </c>
      <c r="H667">
        <v>383.49</v>
      </c>
      <c r="I667">
        <v>385.87</v>
      </c>
      <c r="J667">
        <v>383.39</v>
      </c>
    </row>
    <row r="668" spans="1:10" x14ac:dyDescent="0.2">
      <c r="A668">
        <v>2007</v>
      </c>
      <c r="B668">
        <v>7</v>
      </c>
      <c r="C668">
        <v>39278</v>
      </c>
      <c r="D668">
        <v>2007.537</v>
      </c>
      <c r="E668">
        <v>384.44</v>
      </c>
      <c r="F668">
        <v>383.66</v>
      </c>
      <c r="G668">
        <v>384.39</v>
      </c>
      <c r="H668">
        <v>383.64</v>
      </c>
      <c r="I668">
        <v>384.44</v>
      </c>
      <c r="J668">
        <v>383.66</v>
      </c>
    </row>
    <row r="669" spans="1:10" x14ac:dyDescent="0.2">
      <c r="A669">
        <v>2007</v>
      </c>
      <c r="B669">
        <v>8</v>
      </c>
      <c r="C669">
        <v>39309</v>
      </c>
      <c r="D669">
        <v>2007.6219000000001</v>
      </c>
      <c r="E669">
        <v>381.84</v>
      </c>
      <c r="F669">
        <v>383.33</v>
      </c>
      <c r="G669">
        <v>382.29</v>
      </c>
      <c r="H669">
        <v>383.81</v>
      </c>
      <c r="I669">
        <v>381.84</v>
      </c>
      <c r="J669">
        <v>383.33</v>
      </c>
    </row>
    <row r="670" spans="1:10" x14ac:dyDescent="0.2">
      <c r="A670">
        <v>2007</v>
      </c>
      <c r="B670">
        <v>9</v>
      </c>
      <c r="C670">
        <v>39340</v>
      </c>
      <c r="D670">
        <v>2007.7067999999999</v>
      </c>
      <c r="E670">
        <v>380.86</v>
      </c>
      <c r="F670">
        <v>384.24</v>
      </c>
      <c r="G670">
        <v>380.58</v>
      </c>
      <c r="H670">
        <v>383.97</v>
      </c>
      <c r="I670">
        <v>380.86</v>
      </c>
      <c r="J670">
        <v>384.24</v>
      </c>
    </row>
    <row r="671" spans="1:10" x14ac:dyDescent="0.2">
      <c r="A671">
        <v>2007</v>
      </c>
      <c r="B671">
        <v>10</v>
      </c>
      <c r="C671">
        <v>39370</v>
      </c>
      <c r="D671">
        <v>2007.789</v>
      </c>
      <c r="E671">
        <v>380.86</v>
      </c>
      <c r="F671">
        <v>384.36</v>
      </c>
      <c r="G671">
        <v>380.64</v>
      </c>
      <c r="H671">
        <v>384.13</v>
      </c>
      <c r="I671">
        <v>380.86</v>
      </c>
      <c r="J671">
        <v>384.36</v>
      </c>
    </row>
    <row r="672" spans="1:10" x14ac:dyDescent="0.2">
      <c r="A672">
        <v>2007</v>
      </c>
      <c r="B672">
        <v>11</v>
      </c>
      <c r="C672">
        <v>39401</v>
      </c>
      <c r="D672">
        <v>2007.874</v>
      </c>
      <c r="E672">
        <v>382.36</v>
      </c>
      <c r="F672">
        <v>384.54</v>
      </c>
      <c r="G672">
        <v>382.12</v>
      </c>
      <c r="H672">
        <v>384.29</v>
      </c>
      <c r="I672">
        <v>382.36</v>
      </c>
      <c r="J672">
        <v>384.54</v>
      </c>
    </row>
    <row r="673" spans="1:10" x14ac:dyDescent="0.2">
      <c r="A673">
        <v>2007</v>
      </c>
      <c r="B673">
        <v>12</v>
      </c>
      <c r="C673">
        <v>39431</v>
      </c>
      <c r="D673">
        <v>2007.9562000000001</v>
      </c>
      <c r="E673">
        <v>383.61</v>
      </c>
      <c r="F673">
        <v>384.5</v>
      </c>
      <c r="G673">
        <v>383.56</v>
      </c>
      <c r="H673">
        <v>384.43</v>
      </c>
      <c r="I673">
        <v>383.61</v>
      </c>
      <c r="J673">
        <v>384.5</v>
      </c>
    </row>
    <row r="674" spans="1:10" x14ac:dyDescent="0.2">
      <c r="A674">
        <v>2008</v>
      </c>
      <c r="B674">
        <v>1</v>
      </c>
      <c r="C674">
        <v>39462</v>
      </c>
      <c r="D674">
        <v>2008.0409999999999</v>
      </c>
      <c r="E674">
        <v>385.07</v>
      </c>
      <c r="F674">
        <v>385.02</v>
      </c>
      <c r="G674">
        <v>384.64</v>
      </c>
      <c r="H674">
        <v>384.58</v>
      </c>
      <c r="I674">
        <v>385.07</v>
      </c>
      <c r="J674">
        <v>385.02</v>
      </c>
    </row>
    <row r="675" spans="1:10" x14ac:dyDescent="0.2">
      <c r="A675">
        <v>2008</v>
      </c>
      <c r="B675">
        <v>2</v>
      </c>
      <c r="C675">
        <v>39493</v>
      </c>
      <c r="D675">
        <v>2008.1257000000001</v>
      </c>
      <c r="E675">
        <v>385.84</v>
      </c>
      <c r="F675">
        <v>385.11</v>
      </c>
      <c r="G675">
        <v>385.47</v>
      </c>
      <c r="H675">
        <v>384.73</v>
      </c>
      <c r="I675">
        <v>385.84</v>
      </c>
      <c r="J675">
        <v>385.11</v>
      </c>
    </row>
    <row r="676" spans="1:10" x14ac:dyDescent="0.2">
      <c r="A676">
        <v>2008</v>
      </c>
      <c r="B676">
        <v>3</v>
      </c>
      <c r="C676">
        <v>39522</v>
      </c>
      <c r="D676">
        <v>2008.2049</v>
      </c>
      <c r="E676">
        <v>385.83</v>
      </c>
      <c r="F676">
        <v>384.31</v>
      </c>
      <c r="G676">
        <v>386.4</v>
      </c>
      <c r="H676">
        <v>384.86</v>
      </c>
      <c r="I676">
        <v>385.83</v>
      </c>
      <c r="J676">
        <v>384.31</v>
      </c>
    </row>
    <row r="677" spans="1:10" x14ac:dyDescent="0.2">
      <c r="A677">
        <v>2008</v>
      </c>
      <c r="B677">
        <v>4</v>
      </c>
      <c r="C677">
        <v>39553</v>
      </c>
      <c r="D677">
        <v>2008.2896000000001</v>
      </c>
      <c r="E677">
        <v>386.77</v>
      </c>
      <c r="F677">
        <v>384.04</v>
      </c>
      <c r="G677">
        <v>387.76</v>
      </c>
      <c r="H677">
        <v>385.02</v>
      </c>
      <c r="I677">
        <v>386.77</v>
      </c>
      <c r="J677">
        <v>384.04</v>
      </c>
    </row>
    <row r="678" spans="1:10" x14ac:dyDescent="0.2">
      <c r="A678">
        <v>2008</v>
      </c>
      <c r="B678">
        <v>5</v>
      </c>
      <c r="C678">
        <v>39583</v>
      </c>
      <c r="D678">
        <v>2008.3715999999999</v>
      </c>
      <c r="E678">
        <v>388.51</v>
      </c>
      <c r="F678">
        <v>385.22</v>
      </c>
      <c r="G678">
        <v>388.47</v>
      </c>
      <c r="H678">
        <v>385.17</v>
      </c>
      <c r="I678">
        <v>388.51</v>
      </c>
      <c r="J678">
        <v>385.22</v>
      </c>
    </row>
    <row r="679" spans="1:10" x14ac:dyDescent="0.2">
      <c r="A679">
        <v>2008</v>
      </c>
      <c r="B679">
        <v>6</v>
      </c>
      <c r="C679">
        <v>39614</v>
      </c>
      <c r="D679">
        <v>2008.4563000000001</v>
      </c>
      <c r="E679">
        <v>388.05</v>
      </c>
      <c r="F679">
        <v>385.59</v>
      </c>
      <c r="G679">
        <v>387.78</v>
      </c>
      <c r="H679">
        <v>385.34</v>
      </c>
      <c r="I679">
        <v>388.05</v>
      </c>
      <c r="J679">
        <v>385.59</v>
      </c>
    </row>
    <row r="680" spans="1:10" x14ac:dyDescent="0.2">
      <c r="A680">
        <v>2008</v>
      </c>
      <c r="B680">
        <v>7</v>
      </c>
      <c r="C680">
        <v>39644</v>
      </c>
      <c r="D680">
        <v>2008.5382999999999</v>
      </c>
      <c r="E680">
        <v>386.25</v>
      </c>
      <c r="F680">
        <v>385.5</v>
      </c>
      <c r="G680">
        <v>386.23</v>
      </c>
      <c r="H680">
        <v>385.51</v>
      </c>
      <c r="I680">
        <v>386.25</v>
      </c>
      <c r="J680">
        <v>385.5</v>
      </c>
    </row>
    <row r="681" spans="1:10" x14ac:dyDescent="0.2">
      <c r="A681">
        <v>2008</v>
      </c>
      <c r="B681">
        <v>8</v>
      </c>
      <c r="C681">
        <v>39675</v>
      </c>
      <c r="D681">
        <v>2008.623</v>
      </c>
      <c r="E681">
        <v>384.08</v>
      </c>
      <c r="F681">
        <v>385.6</v>
      </c>
      <c r="G681">
        <v>384.12</v>
      </c>
      <c r="H681">
        <v>385.68</v>
      </c>
      <c r="I681">
        <v>384.08</v>
      </c>
      <c r="J681">
        <v>385.6</v>
      </c>
    </row>
    <row r="682" spans="1:10" x14ac:dyDescent="0.2">
      <c r="A682">
        <v>2008</v>
      </c>
      <c r="B682">
        <v>9</v>
      </c>
      <c r="C682">
        <v>39706</v>
      </c>
      <c r="D682">
        <v>2008.7076999999999</v>
      </c>
      <c r="E682">
        <v>383.09</v>
      </c>
      <c r="F682">
        <v>386.48</v>
      </c>
      <c r="G682">
        <v>382.43</v>
      </c>
      <c r="H682">
        <v>385.84</v>
      </c>
      <c r="I682">
        <v>383.09</v>
      </c>
      <c r="J682">
        <v>386.48</v>
      </c>
    </row>
    <row r="683" spans="1:10" x14ac:dyDescent="0.2">
      <c r="A683">
        <v>2008</v>
      </c>
      <c r="B683">
        <v>10</v>
      </c>
      <c r="C683">
        <v>39736</v>
      </c>
      <c r="D683">
        <v>2008.7896000000001</v>
      </c>
      <c r="E683">
        <v>382.78</v>
      </c>
      <c r="F683">
        <v>386.28</v>
      </c>
      <c r="G683">
        <v>382.51</v>
      </c>
      <c r="H683">
        <v>386</v>
      </c>
      <c r="I683">
        <v>382.78</v>
      </c>
      <c r="J683">
        <v>386.28</v>
      </c>
    </row>
    <row r="684" spans="1:10" x14ac:dyDescent="0.2">
      <c r="A684">
        <v>2008</v>
      </c>
      <c r="B684">
        <v>11</v>
      </c>
      <c r="C684">
        <v>39767</v>
      </c>
      <c r="D684">
        <v>2008.8742999999999</v>
      </c>
      <c r="E684">
        <v>384.01</v>
      </c>
      <c r="F684">
        <v>386.2</v>
      </c>
      <c r="G684">
        <v>383.99</v>
      </c>
      <c r="H684">
        <v>386.16</v>
      </c>
      <c r="I684">
        <v>384.01</v>
      </c>
      <c r="J684">
        <v>386.2</v>
      </c>
    </row>
    <row r="685" spans="1:10" x14ac:dyDescent="0.2">
      <c r="A685">
        <v>2008</v>
      </c>
      <c r="B685">
        <v>12</v>
      </c>
      <c r="C685">
        <v>39797</v>
      </c>
      <c r="D685">
        <v>2008.9563000000001</v>
      </c>
      <c r="E685">
        <v>385.11</v>
      </c>
      <c r="F685">
        <v>386</v>
      </c>
      <c r="G685">
        <v>385.43</v>
      </c>
      <c r="H685">
        <v>386.31</v>
      </c>
      <c r="I685">
        <v>385.11</v>
      </c>
      <c r="J685">
        <v>386</v>
      </c>
    </row>
    <row r="686" spans="1:10" x14ac:dyDescent="0.2">
      <c r="A686">
        <v>2009</v>
      </c>
      <c r="B686">
        <v>1</v>
      </c>
      <c r="C686">
        <v>39828</v>
      </c>
      <c r="D686">
        <v>2009.0410999999999</v>
      </c>
      <c r="E686">
        <v>386.65</v>
      </c>
      <c r="F686">
        <v>386.61</v>
      </c>
      <c r="G686">
        <v>386.53</v>
      </c>
      <c r="H686">
        <v>386.46</v>
      </c>
      <c r="I686">
        <v>386.65</v>
      </c>
      <c r="J686">
        <v>386.61</v>
      </c>
    </row>
    <row r="687" spans="1:10" x14ac:dyDescent="0.2">
      <c r="A687">
        <v>2009</v>
      </c>
      <c r="B687">
        <v>2</v>
      </c>
      <c r="C687">
        <v>39859</v>
      </c>
      <c r="D687">
        <v>2009.126</v>
      </c>
      <c r="E687">
        <v>387.12</v>
      </c>
      <c r="F687">
        <v>386.39</v>
      </c>
      <c r="G687">
        <v>387.37</v>
      </c>
      <c r="H687">
        <v>386.62</v>
      </c>
      <c r="I687">
        <v>387.12</v>
      </c>
      <c r="J687">
        <v>386.39</v>
      </c>
    </row>
    <row r="688" spans="1:10" x14ac:dyDescent="0.2">
      <c r="A688">
        <v>2009</v>
      </c>
      <c r="B688">
        <v>3</v>
      </c>
      <c r="C688">
        <v>39887</v>
      </c>
      <c r="D688">
        <v>2009.2027</v>
      </c>
      <c r="E688">
        <v>388.52</v>
      </c>
      <c r="F688">
        <v>387.02</v>
      </c>
      <c r="G688">
        <v>388.28</v>
      </c>
      <c r="H688">
        <v>386.77</v>
      </c>
      <c r="I688">
        <v>388.52</v>
      </c>
      <c r="J688">
        <v>387.02</v>
      </c>
    </row>
    <row r="689" spans="1:10" x14ac:dyDescent="0.2">
      <c r="A689">
        <v>2009</v>
      </c>
      <c r="B689">
        <v>4</v>
      </c>
      <c r="C689">
        <v>39918</v>
      </c>
      <c r="D689">
        <v>2009.2877000000001</v>
      </c>
      <c r="E689">
        <v>389.57</v>
      </c>
      <c r="F689">
        <v>386.86</v>
      </c>
      <c r="G689">
        <v>389.66</v>
      </c>
      <c r="H689">
        <v>386.93</v>
      </c>
      <c r="I689">
        <v>389.57</v>
      </c>
      <c r="J689">
        <v>386.86</v>
      </c>
    </row>
    <row r="690" spans="1:10" x14ac:dyDescent="0.2">
      <c r="A690">
        <v>2009</v>
      </c>
      <c r="B690">
        <v>5</v>
      </c>
      <c r="C690">
        <v>39948</v>
      </c>
      <c r="D690">
        <v>2009.3698999999999</v>
      </c>
      <c r="E690">
        <v>390.17</v>
      </c>
      <c r="F690">
        <v>386.86</v>
      </c>
      <c r="G690">
        <v>390.4</v>
      </c>
      <c r="H690">
        <v>387.1</v>
      </c>
      <c r="I690">
        <v>390.17</v>
      </c>
      <c r="J690">
        <v>386.86</v>
      </c>
    </row>
    <row r="691" spans="1:10" x14ac:dyDescent="0.2">
      <c r="A691">
        <v>2009</v>
      </c>
      <c r="B691">
        <v>6</v>
      </c>
      <c r="C691">
        <v>39979</v>
      </c>
      <c r="D691">
        <v>2009.4548</v>
      </c>
      <c r="E691">
        <v>389.62</v>
      </c>
      <c r="F691">
        <v>387.12</v>
      </c>
      <c r="G691">
        <v>389.75</v>
      </c>
      <c r="H691">
        <v>387.28</v>
      </c>
      <c r="I691">
        <v>389.62</v>
      </c>
      <c r="J691">
        <v>387.12</v>
      </c>
    </row>
    <row r="692" spans="1:10" x14ac:dyDescent="0.2">
      <c r="A692">
        <v>2009</v>
      </c>
      <c r="B692">
        <v>7</v>
      </c>
      <c r="C692">
        <v>40009</v>
      </c>
      <c r="D692">
        <v>2009.537</v>
      </c>
      <c r="E692">
        <v>388.07</v>
      </c>
      <c r="F692">
        <v>387.28</v>
      </c>
      <c r="G692">
        <v>388.22</v>
      </c>
      <c r="H692">
        <v>387.46</v>
      </c>
      <c r="I692">
        <v>388.07</v>
      </c>
      <c r="J692">
        <v>387.28</v>
      </c>
    </row>
    <row r="693" spans="1:10" x14ac:dyDescent="0.2">
      <c r="A693">
        <v>2009</v>
      </c>
      <c r="B693">
        <v>8</v>
      </c>
      <c r="C693">
        <v>40040</v>
      </c>
      <c r="D693">
        <v>2009.6219000000001</v>
      </c>
      <c r="E693">
        <v>386.08</v>
      </c>
      <c r="F693">
        <v>387.57</v>
      </c>
      <c r="G693">
        <v>386.14</v>
      </c>
      <c r="H693">
        <v>387.67</v>
      </c>
      <c r="I693">
        <v>386.08</v>
      </c>
      <c r="J693">
        <v>387.57</v>
      </c>
    </row>
    <row r="694" spans="1:10" x14ac:dyDescent="0.2">
      <c r="A694">
        <v>2009</v>
      </c>
      <c r="B694">
        <v>9</v>
      </c>
      <c r="C694">
        <v>40071</v>
      </c>
      <c r="D694">
        <v>2009.7067999999999</v>
      </c>
      <c r="E694">
        <v>384.65</v>
      </c>
      <c r="F694">
        <v>388.05</v>
      </c>
      <c r="G694">
        <v>384.46</v>
      </c>
      <c r="H694">
        <v>387.88</v>
      </c>
      <c r="I694">
        <v>384.65</v>
      </c>
      <c r="J694">
        <v>388.05</v>
      </c>
    </row>
    <row r="695" spans="1:10" x14ac:dyDescent="0.2">
      <c r="A695">
        <v>2009</v>
      </c>
      <c r="B695">
        <v>10</v>
      </c>
      <c r="C695">
        <v>40101</v>
      </c>
      <c r="D695">
        <v>2009.789</v>
      </c>
      <c r="E695">
        <v>384.33</v>
      </c>
      <c r="F695">
        <v>387.85</v>
      </c>
      <c r="G695">
        <v>384.58</v>
      </c>
      <c r="H695">
        <v>388.09</v>
      </c>
      <c r="I695">
        <v>384.33</v>
      </c>
      <c r="J695">
        <v>387.85</v>
      </c>
    </row>
    <row r="696" spans="1:10" x14ac:dyDescent="0.2">
      <c r="A696">
        <v>2009</v>
      </c>
      <c r="B696">
        <v>11</v>
      </c>
      <c r="C696">
        <v>40132</v>
      </c>
      <c r="D696">
        <v>2009.874</v>
      </c>
      <c r="E696">
        <v>386.05</v>
      </c>
      <c r="F696">
        <v>388.25</v>
      </c>
      <c r="G696">
        <v>386.13</v>
      </c>
      <c r="H696">
        <v>388.31</v>
      </c>
      <c r="I696">
        <v>386.05</v>
      </c>
      <c r="J696">
        <v>388.25</v>
      </c>
    </row>
    <row r="697" spans="1:10" x14ac:dyDescent="0.2">
      <c r="A697">
        <v>2009</v>
      </c>
      <c r="B697">
        <v>12</v>
      </c>
      <c r="C697">
        <v>40162</v>
      </c>
      <c r="D697">
        <v>2009.9562000000001</v>
      </c>
      <c r="E697">
        <v>387.49</v>
      </c>
      <c r="F697">
        <v>388.38</v>
      </c>
      <c r="G697">
        <v>387.65</v>
      </c>
      <c r="H697">
        <v>388.53</v>
      </c>
      <c r="I697">
        <v>387.49</v>
      </c>
      <c r="J697">
        <v>388.38</v>
      </c>
    </row>
    <row r="698" spans="1:10" x14ac:dyDescent="0.2">
      <c r="A698">
        <v>2010</v>
      </c>
      <c r="B698">
        <v>1</v>
      </c>
      <c r="C698">
        <v>40193</v>
      </c>
      <c r="D698">
        <v>2010.0410999999999</v>
      </c>
      <c r="E698">
        <v>388.55</v>
      </c>
      <c r="F698">
        <v>388.5</v>
      </c>
      <c r="G698">
        <v>388.82</v>
      </c>
      <c r="H698">
        <v>388.76</v>
      </c>
      <c r="I698">
        <v>388.55</v>
      </c>
      <c r="J698">
        <v>388.5</v>
      </c>
    </row>
    <row r="699" spans="1:10" x14ac:dyDescent="0.2">
      <c r="A699">
        <v>2010</v>
      </c>
      <c r="B699">
        <v>2</v>
      </c>
      <c r="C699">
        <v>40224</v>
      </c>
      <c r="D699">
        <v>2010.126</v>
      </c>
      <c r="E699">
        <v>390.08</v>
      </c>
      <c r="F699">
        <v>389.34</v>
      </c>
      <c r="G699">
        <v>389.73</v>
      </c>
      <c r="H699">
        <v>388.98</v>
      </c>
      <c r="I699">
        <v>390.08</v>
      </c>
      <c r="J699">
        <v>389.34</v>
      </c>
    </row>
    <row r="700" spans="1:10" x14ac:dyDescent="0.2">
      <c r="A700">
        <v>2010</v>
      </c>
      <c r="B700">
        <v>3</v>
      </c>
      <c r="C700">
        <v>40252</v>
      </c>
      <c r="D700">
        <v>2010.2027</v>
      </c>
      <c r="E700">
        <v>391.01</v>
      </c>
      <c r="F700">
        <v>389.51</v>
      </c>
      <c r="G700">
        <v>390.7</v>
      </c>
      <c r="H700">
        <v>389.18</v>
      </c>
      <c r="I700">
        <v>391.01</v>
      </c>
      <c r="J700">
        <v>389.51</v>
      </c>
    </row>
    <row r="701" spans="1:10" x14ac:dyDescent="0.2">
      <c r="A701">
        <v>2010</v>
      </c>
      <c r="B701">
        <v>4</v>
      </c>
      <c r="C701">
        <v>40283</v>
      </c>
      <c r="D701">
        <v>2010.2877000000001</v>
      </c>
      <c r="E701">
        <v>392.38</v>
      </c>
      <c r="F701">
        <v>389.66</v>
      </c>
      <c r="G701">
        <v>392.12</v>
      </c>
      <c r="H701">
        <v>389.39</v>
      </c>
      <c r="I701">
        <v>392.38</v>
      </c>
      <c r="J701">
        <v>389.66</v>
      </c>
    </row>
    <row r="702" spans="1:10" x14ac:dyDescent="0.2">
      <c r="A702">
        <v>2010</v>
      </c>
      <c r="B702">
        <v>5</v>
      </c>
      <c r="C702">
        <v>40313</v>
      </c>
      <c r="D702">
        <v>2010.3698999999999</v>
      </c>
      <c r="E702">
        <v>393.22</v>
      </c>
      <c r="F702">
        <v>389.9</v>
      </c>
      <c r="G702">
        <v>392.89</v>
      </c>
      <c r="H702">
        <v>389.58</v>
      </c>
      <c r="I702">
        <v>393.22</v>
      </c>
      <c r="J702">
        <v>389.9</v>
      </c>
    </row>
    <row r="703" spans="1:10" x14ac:dyDescent="0.2">
      <c r="A703">
        <v>2010</v>
      </c>
      <c r="B703">
        <v>6</v>
      </c>
      <c r="C703">
        <v>40344</v>
      </c>
      <c r="D703">
        <v>2010.4548</v>
      </c>
      <c r="E703">
        <v>392.24</v>
      </c>
      <c r="F703">
        <v>389.73</v>
      </c>
      <c r="G703">
        <v>392.24</v>
      </c>
      <c r="H703">
        <v>389.76</v>
      </c>
      <c r="I703">
        <v>392.24</v>
      </c>
      <c r="J703">
        <v>389.73</v>
      </c>
    </row>
    <row r="704" spans="1:10" x14ac:dyDescent="0.2">
      <c r="A704">
        <v>2010</v>
      </c>
      <c r="B704">
        <v>7</v>
      </c>
      <c r="C704">
        <v>40374</v>
      </c>
      <c r="D704">
        <v>2010.537</v>
      </c>
      <c r="E704">
        <v>390.33</v>
      </c>
      <c r="F704">
        <v>389.54</v>
      </c>
      <c r="G704">
        <v>390.69</v>
      </c>
      <c r="H704">
        <v>389.93</v>
      </c>
      <c r="I704">
        <v>390.33</v>
      </c>
      <c r="J704">
        <v>389.54</v>
      </c>
    </row>
    <row r="705" spans="1:10" x14ac:dyDescent="0.2">
      <c r="A705">
        <v>2010</v>
      </c>
      <c r="B705">
        <v>8</v>
      </c>
      <c r="C705">
        <v>40405</v>
      </c>
      <c r="D705">
        <v>2010.6219000000001</v>
      </c>
      <c r="E705">
        <v>388.52</v>
      </c>
      <c r="F705">
        <v>390.02</v>
      </c>
      <c r="G705">
        <v>388.57</v>
      </c>
      <c r="H705">
        <v>390.1</v>
      </c>
      <c r="I705">
        <v>388.52</v>
      </c>
      <c r="J705">
        <v>390.02</v>
      </c>
    </row>
    <row r="706" spans="1:10" x14ac:dyDescent="0.2">
      <c r="A706">
        <v>2010</v>
      </c>
      <c r="B706">
        <v>9</v>
      </c>
      <c r="C706">
        <v>40436</v>
      </c>
      <c r="D706">
        <v>2010.7067999999999</v>
      </c>
      <c r="E706">
        <v>386.84</v>
      </c>
      <c r="F706">
        <v>390.25</v>
      </c>
      <c r="G706">
        <v>386.84</v>
      </c>
      <c r="H706">
        <v>390.27</v>
      </c>
      <c r="I706">
        <v>386.84</v>
      </c>
      <c r="J706">
        <v>390.25</v>
      </c>
    </row>
    <row r="707" spans="1:10" x14ac:dyDescent="0.2">
      <c r="A707">
        <v>2010</v>
      </c>
      <c r="B707">
        <v>10</v>
      </c>
      <c r="C707">
        <v>40466</v>
      </c>
      <c r="D707">
        <v>2010.789</v>
      </c>
      <c r="E707">
        <v>387.16</v>
      </c>
      <c r="F707">
        <v>390.69</v>
      </c>
      <c r="G707">
        <v>386.91</v>
      </c>
      <c r="H707">
        <v>390.42</v>
      </c>
      <c r="I707">
        <v>387.16</v>
      </c>
      <c r="J707">
        <v>390.69</v>
      </c>
    </row>
    <row r="708" spans="1:10" x14ac:dyDescent="0.2">
      <c r="A708">
        <v>2010</v>
      </c>
      <c r="B708">
        <v>11</v>
      </c>
      <c r="C708">
        <v>40497</v>
      </c>
      <c r="D708">
        <v>2010.874</v>
      </c>
      <c r="E708">
        <v>388.67</v>
      </c>
      <c r="F708">
        <v>390.88</v>
      </c>
      <c r="G708">
        <v>388.39</v>
      </c>
      <c r="H708">
        <v>390.57</v>
      </c>
      <c r="I708">
        <v>388.67</v>
      </c>
      <c r="J708">
        <v>390.88</v>
      </c>
    </row>
    <row r="709" spans="1:10" x14ac:dyDescent="0.2">
      <c r="A709">
        <v>2010</v>
      </c>
      <c r="B709">
        <v>12</v>
      </c>
      <c r="C709">
        <v>40527</v>
      </c>
      <c r="D709">
        <v>2010.9562000000001</v>
      </c>
      <c r="E709">
        <v>389.81</v>
      </c>
      <c r="F709">
        <v>390.71</v>
      </c>
      <c r="G709">
        <v>389.83</v>
      </c>
      <c r="H709">
        <v>390.71</v>
      </c>
      <c r="I709">
        <v>389.81</v>
      </c>
      <c r="J709">
        <v>390.71</v>
      </c>
    </row>
    <row r="710" spans="1:10" x14ac:dyDescent="0.2">
      <c r="A710">
        <v>2011</v>
      </c>
      <c r="B710">
        <v>1</v>
      </c>
      <c r="C710">
        <v>40558</v>
      </c>
      <c r="D710">
        <v>2011.0410999999999</v>
      </c>
      <c r="E710">
        <v>391.3</v>
      </c>
      <c r="F710">
        <v>391.25</v>
      </c>
      <c r="G710">
        <v>390.9</v>
      </c>
      <c r="H710">
        <v>390.84</v>
      </c>
      <c r="I710">
        <v>391.3</v>
      </c>
      <c r="J710">
        <v>391.25</v>
      </c>
    </row>
    <row r="711" spans="1:10" x14ac:dyDescent="0.2">
      <c r="A711">
        <v>2011</v>
      </c>
      <c r="B711">
        <v>2</v>
      </c>
      <c r="C711">
        <v>40589</v>
      </c>
      <c r="D711">
        <v>2011.126</v>
      </c>
      <c r="E711">
        <v>391.92</v>
      </c>
      <c r="F711">
        <v>391.18</v>
      </c>
      <c r="G711">
        <v>391.72</v>
      </c>
      <c r="H711">
        <v>390.97</v>
      </c>
      <c r="I711">
        <v>391.92</v>
      </c>
      <c r="J711">
        <v>391.18</v>
      </c>
    </row>
    <row r="712" spans="1:10" x14ac:dyDescent="0.2">
      <c r="A712">
        <v>2011</v>
      </c>
      <c r="B712">
        <v>3</v>
      </c>
      <c r="C712">
        <v>40617</v>
      </c>
      <c r="D712">
        <v>2011.2027</v>
      </c>
      <c r="E712">
        <v>392.45</v>
      </c>
      <c r="F712">
        <v>390.95</v>
      </c>
      <c r="G712">
        <v>392.61</v>
      </c>
      <c r="H712">
        <v>391.09</v>
      </c>
      <c r="I712">
        <v>392.45</v>
      </c>
      <c r="J712">
        <v>390.95</v>
      </c>
    </row>
    <row r="713" spans="1:10" x14ac:dyDescent="0.2">
      <c r="A713">
        <v>2011</v>
      </c>
      <c r="B713">
        <v>4</v>
      </c>
      <c r="C713">
        <v>40648</v>
      </c>
      <c r="D713">
        <v>2011.2877000000001</v>
      </c>
      <c r="E713">
        <v>393.37</v>
      </c>
      <c r="F713">
        <v>390.64</v>
      </c>
      <c r="G713">
        <v>393.97</v>
      </c>
      <c r="H713">
        <v>391.22</v>
      </c>
      <c r="I713">
        <v>393.37</v>
      </c>
      <c r="J713">
        <v>390.64</v>
      </c>
    </row>
    <row r="714" spans="1:10" x14ac:dyDescent="0.2">
      <c r="A714">
        <v>2011</v>
      </c>
      <c r="B714">
        <v>5</v>
      </c>
      <c r="C714">
        <v>40678</v>
      </c>
      <c r="D714">
        <v>2011.3698999999999</v>
      </c>
      <c r="E714">
        <v>394.28</v>
      </c>
      <c r="F714">
        <v>390.96</v>
      </c>
      <c r="G714">
        <v>394.69</v>
      </c>
      <c r="H714">
        <v>391.36</v>
      </c>
      <c r="I714">
        <v>394.28</v>
      </c>
      <c r="J714">
        <v>390.96</v>
      </c>
    </row>
    <row r="715" spans="1:10" x14ac:dyDescent="0.2">
      <c r="A715">
        <v>2011</v>
      </c>
      <c r="B715">
        <v>6</v>
      </c>
      <c r="C715">
        <v>40709</v>
      </c>
      <c r="D715">
        <v>2011.4548</v>
      </c>
      <c r="E715">
        <v>393.69</v>
      </c>
      <c r="F715">
        <v>391.18</v>
      </c>
      <c r="G715">
        <v>394.01</v>
      </c>
      <c r="H715">
        <v>391.52</v>
      </c>
      <c r="I715">
        <v>393.69</v>
      </c>
      <c r="J715">
        <v>391.18</v>
      </c>
    </row>
    <row r="716" spans="1:10" x14ac:dyDescent="0.2">
      <c r="A716">
        <v>2011</v>
      </c>
      <c r="B716">
        <v>7</v>
      </c>
      <c r="C716">
        <v>40739</v>
      </c>
      <c r="D716">
        <v>2011.537</v>
      </c>
      <c r="E716">
        <v>392.59</v>
      </c>
      <c r="F716">
        <v>391.8</v>
      </c>
      <c r="G716">
        <v>392.45</v>
      </c>
      <c r="H716">
        <v>391.69</v>
      </c>
      <c r="I716">
        <v>392.59</v>
      </c>
      <c r="J716">
        <v>391.8</v>
      </c>
    </row>
    <row r="717" spans="1:10" x14ac:dyDescent="0.2">
      <c r="A717">
        <v>2011</v>
      </c>
      <c r="B717">
        <v>8</v>
      </c>
      <c r="C717">
        <v>40770</v>
      </c>
      <c r="D717">
        <v>2011.6219000000001</v>
      </c>
      <c r="E717">
        <v>390.21</v>
      </c>
      <c r="F717">
        <v>391.71</v>
      </c>
      <c r="G717">
        <v>390.32</v>
      </c>
      <c r="H717">
        <v>391.86</v>
      </c>
      <c r="I717">
        <v>390.21</v>
      </c>
      <c r="J717">
        <v>391.71</v>
      </c>
    </row>
    <row r="718" spans="1:10" x14ac:dyDescent="0.2">
      <c r="A718">
        <v>2011</v>
      </c>
      <c r="B718">
        <v>9</v>
      </c>
      <c r="C718">
        <v>40801</v>
      </c>
      <c r="D718">
        <v>2011.7067999999999</v>
      </c>
      <c r="E718">
        <v>389</v>
      </c>
      <c r="F718">
        <v>392.42</v>
      </c>
      <c r="G718">
        <v>388.61</v>
      </c>
      <c r="H718">
        <v>392.04</v>
      </c>
      <c r="I718">
        <v>389</v>
      </c>
      <c r="J718">
        <v>392.42</v>
      </c>
    </row>
    <row r="719" spans="1:10" x14ac:dyDescent="0.2">
      <c r="A719">
        <v>2011</v>
      </c>
      <c r="B719">
        <v>10</v>
      </c>
      <c r="C719">
        <v>40831</v>
      </c>
      <c r="D719">
        <v>2011.789</v>
      </c>
      <c r="E719">
        <v>388.93</v>
      </c>
      <c r="F719">
        <v>392.47</v>
      </c>
      <c r="G719">
        <v>388.69</v>
      </c>
      <c r="H719">
        <v>392.22</v>
      </c>
      <c r="I719">
        <v>388.93</v>
      </c>
      <c r="J719">
        <v>392.47</v>
      </c>
    </row>
    <row r="720" spans="1:10" x14ac:dyDescent="0.2">
      <c r="A720">
        <v>2011</v>
      </c>
      <c r="B720">
        <v>11</v>
      </c>
      <c r="C720">
        <v>40862</v>
      </c>
      <c r="D720">
        <v>2011.874</v>
      </c>
      <c r="E720">
        <v>390.24</v>
      </c>
      <c r="F720">
        <v>392.46</v>
      </c>
      <c r="G720">
        <v>390.21</v>
      </c>
      <c r="H720">
        <v>392.4</v>
      </c>
      <c r="I720">
        <v>390.24</v>
      </c>
      <c r="J720">
        <v>392.46</v>
      </c>
    </row>
    <row r="721" spans="1:10" x14ac:dyDescent="0.2">
      <c r="A721">
        <v>2011</v>
      </c>
      <c r="B721">
        <v>12</v>
      </c>
      <c r="C721">
        <v>40892</v>
      </c>
      <c r="D721">
        <v>2011.9562000000001</v>
      </c>
      <c r="E721">
        <v>391.8</v>
      </c>
      <c r="F721">
        <v>392.71</v>
      </c>
      <c r="G721">
        <v>391.7</v>
      </c>
      <c r="H721">
        <v>392.58</v>
      </c>
      <c r="I721">
        <v>391.8</v>
      </c>
      <c r="J721">
        <v>392.71</v>
      </c>
    </row>
    <row r="722" spans="1:10" x14ac:dyDescent="0.2">
      <c r="A722">
        <v>2012</v>
      </c>
      <c r="B722">
        <v>1</v>
      </c>
      <c r="C722">
        <v>40923</v>
      </c>
      <c r="D722">
        <v>2012.0409999999999</v>
      </c>
      <c r="E722">
        <v>393.07</v>
      </c>
      <c r="F722">
        <v>393.02</v>
      </c>
      <c r="G722">
        <v>392.83</v>
      </c>
      <c r="H722">
        <v>392.77</v>
      </c>
      <c r="I722">
        <v>393.07</v>
      </c>
      <c r="J722">
        <v>393.02</v>
      </c>
    </row>
    <row r="723" spans="1:10" x14ac:dyDescent="0.2">
      <c r="A723">
        <v>2012</v>
      </c>
      <c r="B723">
        <v>2</v>
      </c>
      <c r="C723">
        <v>40954</v>
      </c>
      <c r="D723">
        <v>2012.1257000000001</v>
      </c>
      <c r="E723">
        <v>393.35</v>
      </c>
      <c r="F723">
        <v>392.61</v>
      </c>
      <c r="G723">
        <v>393.7</v>
      </c>
      <c r="H723">
        <v>392.95</v>
      </c>
      <c r="I723">
        <v>393.35</v>
      </c>
      <c r="J723">
        <v>392.61</v>
      </c>
    </row>
    <row r="724" spans="1:10" x14ac:dyDescent="0.2">
      <c r="A724">
        <v>2012</v>
      </c>
      <c r="B724">
        <v>3</v>
      </c>
      <c r="C724">
        <v>40983</v>
      </c>
      <c r="D724">
        <v>2012.2049</v>
      </c>
      <c r="E724">
        <v>394.36</v>
      </c>
      <c r="F724">
        <v>392.82</v>
      </c>
      <c r="G724">
        <v>394.69</v>
      </c>
      <c r="H724">
        <v>393.13</v>
      </c>
      <c r="I724">
        <v>394.36</v>
      </c>
      <c r="J724">
        <v>392.82</v>
      </c>
    </row>
    <row r="725" spans="1:10" x14ac:dyDescent="0.2">
      <c r="A725">
        <v>2012</v>
      </c>
      <c r="B725">
        <v>4</v>
      </c>
      <c r="C725">
        <v>41014</v>
      </c>
      <c r="D725">
        <v>2012.2896000000001</v>
      </c>
      <c r="E725">
        <v>396.43</v>
      </c>
      <c r="F725">
        <v>393.67</v>
      </c>
      <c r="G725">
        <v>396.12</v>
      </c>
      <c r="H725">
        <v>393.34</v>
      </c>
      <c r="I725">
        <v>396.43</v>
      </c>
      <c r="J725">
        <v>393.67</v>
      </c>
    </row>
    <row r="726" spans="1:10" x14ac:dyDescent="0.2">
      <c r="A726">
        <v>2012</v>
      </c>
      <c r="B726">
        <v>5</v>
      </c>
      <c r="C726">
        <v>41044</v>
      </c>
      <c r="D726">
        <v>2012.3715999999999</v>
      </c>
      <c r="E726">
        <v>396.87</v>
      </c>
      <c r="F726">
        <v>393.53</v>
      </c>
      <c r="G726">
        <v>396.87</v>
      </c>
      <c r="H726">
        <v>393.54</v>
      </c>
      <c r="I726">
        <v>396.87</v>
      </c>
      <c r="J726">
        <v>393.53</v>
      </c>
    </row>
    <row r="727" spans="1:10" x14ac:dyDescent="0.2">
      <c r="A727">
        <v>2012</v>
      </c>
      <c r="B727">
        <v>6</v>
      </c>
      <c r="C727">
        <v>41075</v>
      </c>
      <c r="D727">
        <v>2012.4563000000001</v>
      </c>
      <c r="E727">
        <v>395.88</v>
      </c>
      <c r="F727">
        <v>393.38</v>
      </c>
      <c r="G727">
        <v>396.23</v>
      </c>
      <c r="H727">
        <v>393.75</v>
      </c>
      <c r="I727">
        <v>395.88</v>
      </c>
      <c r="J727">
        <v>393.38</v>
      </c>
    </row>
    <row r="728" spans="1:10" x14ac:dyDescent="0.2">
      <c r="A728">
        <v>2012</v>
      </c>
      <c r="B728">
        <v>7</v>
      </c>
      <c r="C728">
        <v>41105</v>
      </c>
      <c r="D728">
        <v>2012.5382999999999</v>
      </c>
      <c r="E728">
        <v>394.52</v>
      </c>
      <c r="F728">
        <v>393.76</v>
      </c>
      <c r="G728">
        <v>394.7</v>
      </c>
      <c r="H728">
        <v>393.97</v>
      </c>
      <c r="I728">
        <v>394.52</v>
      </c>
      <c r="J728">
        <v>393.76</v>
      </c>
    </row>
    <row r="729" spans="1:10" x14ac:dyDescent="0.2">
      <c r="A729">
        <v>2012</v>
      </c>
      <c r="B729">
        <v>8</v>
      </c>
      <c r="C729">
        <v>41136</v>
      </c>
      <c r="D729">
        <v>2012.623</v>
      </c>
      <c r="E729">
        <v>392.54</v>
      </c>
      <c r="F729">
        <v>394.07</v>
      </c>
      <c r="G729">
        <v>392.64</v>
      </c>
      <c r="H729">
        <v>394.21</v>
      </c>
      <c r="I729">
        <v>392.54</v>
      </c>
      <c r="J729">
        <v>394.07</v>
      </c>
    </row>
    <row r="730" spans="1:10" x14ac:dyDescent="0.2">
      <c r="A730">
        <v>2012</v>
      </c>
      <c r="B730">
        <v>9</v>
      </c>
      <c r="C730">
        <v>41167</v>
      </c>
      <c r="D730">
        <v>2012.7076999999999</v>
      </c>
      <c r="E730">
        <v>391.13</v>
      </c>
      <c r="F730">
        <v>394.57</v>
      </c>
      <c r="G730">
        <v>390.99</v>
      </c>
      <c r="H730">
        <v>394.45</v>
      </c>
      <c r="I730">
        <v>391.13</v>
      </c>
      <c r="J730">
        <v>394.57</v>
      </c>
    </row>
    <row r="731" spans="1:10" x14ac:dyDescent="0.2">
      <c r="A731">
        <v>2012</v>
      </c>
      <c r="B731">
        <v>10</v>
      </c>
      <c r="C731">
        <v>41197</v>
      </c>
      <c r="D731">
        <v>2012.7896000000001</v>
      </c>
      <c r="E731">
        <v>391.01</v>
      </c>
      <c r="F731">
        <v>394.56</v>
      </c>
      <c r="G731">
        <v>391.16</v>
      </c>
      <c r="H731">
        <v>394.69</v>
      </c>
      <c r="I731">
        <v>391.01</v>
      </c>
      <c r="J731">
        <v>394.56</v>
      </c>
    </row>
    <row r="732" spans="1:10" x14ac:dyDescent="0.2">
      <c r="A732">
        <v>2012</v>
      </c>
      <c r="B732">
        <v>11</v>
      </c>
      <c r="C732">
        <v>41228</v>
      </c>
      <c r="D732">
        <v>2012.8742999999999</v>
      </c>
      <c r="E732">
        <v>392.95</v>
      </c>
      <c r="F732">
        <v>395.17</v>
      </c>
      <c r="G732">
        <v>392.74</v>
      </c>
      <c r="H732">
        <v>394.93</v>
      </c>
      <c r="I732">
        <v>392.95</v>
      </c>
      <c r="J732">
        <v>395.17</v>
      </c>
    </row>
    <row r="733" spans="1:10" x14ac:dyDescent="0.2">
      <c r="A733">
        <v>2012</v>
      </c>
      <c r="B733">
        <v>12</v>
      </c>
      <c r="C733">
        <v>41258</v>
      </c>
      <c r="D733">
        <v>2012.9563000000001</v>
      </c>
      <c r="E733">
        <v>394.33</v>
      </c>
      <c r="F733">
        <v>395.24</v>
      </c>
      <c r="G733">
        <v>394.27</v>
      </c>
      <c r="H733">
        <v>395.16</v>
      </c>
      <c r="I733">
        <v>394.33</v>
      </c>
      <c r="J733">
        <v>395.24</v>
      </c>
    </row>
    <row r="734" spans="1:10" x14ac:dyDescent="0.2">
      <c r="A734">
        <v>2013</v>
      </c>
      <c r="B734">
        <v>1</v>
      </c>
      <c r="C734">
        <v>41289</v>
      </c>
      <c r="D734">
        <v>2013.0410999999999</v>
      </c>
      <c r="E734">
        <v>395.61</v>
      </c>
      <c r="F734">
        <v>395.55</v>
      </c>
      <c r="G734">
        <v>395.46</v>
      </c>
      <c r="H734">
        <v>395.39</v>
      </c>
      <c r="I734">
        <v>395.61</v>
      </c>
      <c r="J734">
        <v>395.55</v>
      </c>
    </row>
    <row r="735" spans="1:10" x14ac:dyDescent="0.2">
      <c r="A735">
        <v>2013</v>
      </c>
      <c r="B735">
        <v>2</v>
      </c>
      <c r="C735">
        <v>41320</v>
      </c>
      <c r="D735">
        <v>2013.126</v>
      </c>
      <c r="E735">
        <v>396.85</v>
      </c>
      <c r="F735">
        <v>396.1</v>
      </c>
      <c r="G735">
        <v>396.38</v>
      </c>
      <c r="H735">
        <v>395.62</v>
      </c>
      <c r="I735">
        <v>396.85</v>
      </c>
      <c r="J735">
        <v>396.1</v>
      </c>
    </row>
    <row r="736" spans="1:10" x14ac:dyDescent="0.2">
      <c r="A736">
        <v>2013</v>
      </c>
      <c r="B736">
        <v>3</v>
      </c>
      <c r="C736">
        <v>41348</v>
      </c>
      <c r="D736">
        <v>2013.2027</v>
      </c>
      <c r="E736">
        <v>397.26</v>
      </c>
      <c r="F736">
        <v>395.74</v>
      </c>
      <c r="G736">
        <v>397.35</v>
      </c>
      <c r="H736">
        <v>395.82</v>
      </c>
      <c r="I736">
        <v>397.26</v>
      </c>
      <c r="J736">
        <v>395.74</v>
      </c>
    </row>
    <row r="737" spans="1:10" x14ac:dyDescent="0.2">
      <c r="A737">
        <v>2013</v>
      </c>
      <c r="B737">
        <v>4</v>
      </c>
      <c r="C737">
        <v>41379</v>
      </c>
      <c r="D737">
        <v>2013.2877000000001</v>
      </c>
      <c r="E737">
        <v>398.35</v>
      </c>
      <c r="F737">
        <v>395.61</v>
      </c>
      <c r="G737">
        <v>398.79</v>
      </c>
      <c r="H737">
        <v>396.03</v>
      </c>
      <c r="I737">
        <v>398.35</v>
      </c>
      <c r="J737">
        <v>395.61</v>
      </c>
    </row>
    <row r="738" spans="1:10" x14ac:dyDescent="0.2">
      <c r="A738">
        <v>2013</v>
      </c>
      <c r="B738">
        <v>5</v>
      </c>
      <c r="C738">
        <v>41409</v>
      </c>
      <c r="D738">
        <v>2013.3698999999999</v>
      </c>
      <c r="E738">
        <v>399.98</v>
      </c>
      <c r="F738">
        <v>396.63</v>
      </c>
      <c r="G738">
        <v>399.58</v>
      </c>
      <c r="H738">
        <v>396.23</v>
      </c>
      <c r="I738">
        <v>399.98</v>
      </c>
      <c r="J738">
        <v>396.63</v>
      </c>
    </row>
    <row r="739" spans="1:10" x14ac:dyDescent="0.2">
      <c r="A739">
        <v>2013</v>
      </c>
      <c r="B739">
        <v>6</v>
      </c>
      <c r="C739">
        <v>41440</v>
      </c>
      <c r="D739">
        <v>2013.4548</v>
      </c>
      <c r="E739">
        <v>398.87</v>
      </c>
      <c r="F739">
        <v>396.34</v>
      </c>
      <c r="G739">
        <v>398.94</v>
      </c>
      <c r="H739">
        <v>396.44</v>
      </c>
      <c r="I739">
        <v>398.87</v>
      </c>
      <c r="J739">
        <v>396.34</v>
      </c>
    </row>
    <row r="740" spans="1:10" x14ac:dyDescent="0.2">
      <c r="A740">
        <v>2013</v>
      </c>
      <c r="B740">
        <v>7</v>
      </c>
      <c r="C740">
        <v>41470</v>
      </c>
      <c r="D740">
        <v>2013.537</v>
      </c>
      <c r="E740">
        <v>397.37</v>
      </c>
      <c r="F740">
        <v>396.57</v>
      </c>
      <c r="G740">
        <v>397.39</v>
      </c>
      <c r="H740">
        <v>396.63</v>
      </c>
      <c r="I740">
        <v>397.37</v>
      </c>
      <c r="J740">
        <v>396.57</v>
      </c>
    </row>
    <row r="741" spans="1:10" x14ac:dyDescent="0.2">
      <c r="A741">
        <v>2013</v>
      </c>
      <c r="B741">
        <v>8</v>
      </c>
      <c r="C741">
        <v>41501</v>
      </c>
      <c r="D741">
        <v>2013.6219000000001</v>
      </c>
      <c r="E741">
        <v>395.41</v>
      </c>
      <c r="F741">
        <v>396.92</v>
      </c>
      <c r="G741">
        <v>395.27</v>
      </c>
      <c r="H741">
        <v>396.82</v>
      </c>
      <c r="I741">
        <v>395.41</v>
      </c>
      <c r="J741">
        <v>396.92</v>
      </c>
    </row>
    <row r="742" spans="1:10" x14ac:dyDescent="0.2">
      <c r="A742">
        <v>2013</v>
      </c>
      <c r="B742">
        <v>9</v>
      </c>
      <c r="C742">
        <v>41532</v>
      </c>
      <c r="D742">
        <v>2013.7067999999999</v>
      </c>
      <c r="E742">
        <v>393.39</v>
      </c>
      <c r="F742">
        <v>396.83</v>
      </c>
      <c r="G742">
        <v>393.55</v>
      </c>
      <c r="H742">
        <v>397.01</v>
      </c>
      <c r="I742">
        <v>393.39</v>
      </c>
      <c r="J742">
        <v>396.83</v>
      </c>
    </row>
    <row r="743" spans="1:10" x14ac:dyDescent="0.2">
      <c r="A743">
        <v>2013</v>
      </c>
      <c r="B743">
        <v>10</v>
      </c>
      <c r="C743">
        <v>41562</v>
      </c>
      <c r="D743">
        <v>2013.789</v>
      </c>
      <c r="E743">
        <v>393.7</v>
      </c>
      <c r="F743">
        <v>397.26</v>
      </c>
      <c r="G743">
        <v>393.64</v>
      </c>
      <c r="H743">
        <v>397.19</v>
      </c>
      <c r="I743">
        <v>393.7</v>
      </c>
      <c r="J743">
        <v>397.26</v>
      </c>
    </row>
    <row r="744" spans="1:10" x14ac:dyDescent="0.2">
      <c r="A744">
        <v>2013</v>
      </c>
      <c r="B744">
        <v>11</v>
      </c>
      <c r="C744">
        <v>41593</v>
      </c>
      <c r="D744">
        <v>2013.874</v>
      </c>
      <c r="E744">
        <v>395.19</v>
      </c>
      <c r="F744">
        <v>397.42</v>
      </c>
      <c r="G744">
        <v>395.17</v>
      </c>
      <c r="H744">
        <v>397.37</v>
      </c>
      <c r="I744">
        <v>395.19</v>
      </c>
      <c r="J744">
        <v>397.42</v>
      </c>
    </row>
    <row r="745" spans="1:10" x14ac:dyDescent="0.2">
      <c r="A745">
        <v>2013</v>
      </c>
      <c r="B745">
        <v>12</v>
      </c>
      <c r="C745">
        <v>41623</v>
      </c>
      <c r="D745">
        <v>2013.9562000000001</v>
      </c>
      <c r="E745">
        <v>396.82</v>
      </c>
      <c r="F745">
        <v>397.73</v>
      </c>
      <c r="G745">
        <v>396.65</v>
      </c>
      <c r="H745">
        <v>397.54</v>
      </c>
      <c r="I745">
        <v>396.82</v>
      </c>
      <c r="J745">
        <v>397.73</v>
      </c>
    </row>
    <row r="746" spans="1:10" x14ac:dyDescent="0.2">
      <c r="A746">
        <v>2014</v>
      </c>
      <c r="B746">
        <v>1</v>
      </c>
      <c r="C746">
        <v>41654</v>
      </c>
      <c r="D746">
        <v>2014.0410999999999</v>
      </c>
      <c r="E746">
        <v>397.93</v>
      </c>
      <c r="F746">
        <v>397.87</v>
      </c>
      <c r="G746">
        <v>397.77</v>
      </c>
      <c r="H746">
        <v>397.71</v>
      </c>
      <c r="I746">
        <v>397.93</v>
      </c>
      <c r="J746">
        <v>397.87</v>
      </c>
    </row>
    <row r="747" spans="1:10" x14ac:dyDescent="0.2">
      <c r="A747">
        <v>2014</v>
      </c>
      <c r="B747">
        <v>2</v>
      </c>
      <c r="C747">
        <v>41685</v>
      </c>
      <c r="D747">
        <v>2014.126</v>
      </c>
      <c r="E747">
        <v>398.1</v>
      </c>
      <c r="F747">
        <v>397.35</v>
      </c>
      <c r="G747">
        <v>398.64</v>
      </c>
      <c r="H747">
        <v>397.88</v>
      </c>
      <c r="I747">
        <v>398.1</v>
      </c>
      <c r="J747">
        <v>397.35</v>
      </c>
    </row>
    <row r="748" spans="1:10" x14ac:dyDescent="0.2">
      <c r="A748">
        <v>2014</v>
      </c>
      <c r="B748">
        <v>3</v>
      </c>
      <c r="C748">
        <v>41713</v>
      </c>
      <c r="D748">
        <v>2014.2027</v>
      </c>
      <c r="E748">
        <v>399.47</v>
      </c>
      <c r="F748">
        <v>397.95</v>
      </c>
      <c r="G748">
        <v>399.57</v>
      </c>
      <c r="H748">
        <v>398.03</v>
      </c>
      <c r="I748">
        <v>399.47</v>
      </c>
      <c r="J748">
        <v>397.95</v>
      </c>
    </row>
    <row r="749" spans="1:10" x14ac:dyDescent="0.2">
      <c r="A749">
        <v>2014</v>
      </c>
      <c r="B749">
        <v>4</v>
      </c>
      <c r="C749">
        <v>41744</v>
      </c>
      <c r="D749">
        <v>2014.2877000000001</v>
      </c>
      <c r="E749">
        <v>401.33</v>
      </c>
      <c r="F749">
        <v>398.57</v>
      </c>
      <c r="G749">
        <v>400.97</v>
      </c>
      <c r="H749">
        <v>398.2</v>
      </c>
      <c r="I749">
        <v>401.33</v>
      </c>
      <c r="J749">
        <v>398.57</v>
      </c>
    </row>
    <row r="750" spans="1:10" x14ac:dyDescent="0.2">
      <c r="A750">
        <v>2014</v>
      </c>
      <c r="B750">
        <v>5</v>
      </c>
      <c r="C750">
        <v>41774</v>
      </c>
      <c r="D750">
        <v>2014.3698999999999</v>
      </c>
      <c r="E750">
        <v>401.88</v>
      </c>
      <c r="F750">
        <v>398.53</v>
      </c>
      <c r="G750">
        <v>401.71</v>
      </c>
      <c r="H750">
        <v>398.35</v>
      </c>
      <c r="I750">
        <v>401.88</v>
      </c>
      <c r="J750">
        <v>398.53</v>
      </c>
    </row>
    <row r="751" spans="1:10" x14ac:dyDescent="0.2">
      <c r="A751">
        <v>2014</v>
      </c>
      <c r="B751">
        <v>6</v>
      </c>
      <c r="C751">
        <v>41805</v>
      </c>
      <c r="D751">
        <v>2014.4548</v>
      </c>
      <c r="E751">
        <v>401.31</v>
      </c>
      <c r="F751">
        <v>398.77</v>
      </c>
      <c r="G751">
        <v>401.03</v>
      </c>
      <c r="H751">
        <v>398.51</v>
      </c>
      <c r="I751">
        <v>401.31</v>
      </c>
      <c r="J751">
        <v>398.77</v>
      </c>
    </row>
    <row r="752" spans="1:10" x14ac:dyDescent="0.2">
      <c r="A752">
        <v>2014</v>
      </c>
      <c r="B752">
        <v>7</v>
      </c>
      <c r="C752">
        <v>41835</v>
      </c>
      <c r="D752">
        <v>2014.537</v>
      </c>
      <c r="E752">
        <v>399.07</v>
      </c>
      <c r="F752">
        <v>398.27</v>
      </c>
      <c r="G752">
        <v>399.44</v>
      </c>
      <c r="H752">
        <v>398.67</v>
      </c>
      <c r="I752">
        <v>399.07</v>
      </c>
      <c r="J752">
        <v>398.27</v>
      </c>
    </row>
    <row r="753" spans="1:10" x14ac:dyDescent="0.2">
      <c r="A753">
        <v>2014</v>
      </c>
      <c r="B753">
        <v>8</v>
      </c>
      <c r="C753">
        <v>41866</v>
      </c>
      <c r="D753">
        <v>2014.6219000000001</v>
      </c>
      <c r="E753">
        <v>397.21</v>
      </c>
      <c r="F753">
        <v>398.72</v>
      </c>
      <c r="G753">
        <v>397.28</v>
      </c>
      <c r="H753">
        <v>398.83</v>
      </c>
      <c r="I753">
        <v>397.21</v>
      </c>
      <c r="J753">
        <v>398.72</v>
      </c>
    </row>
    <row r="754" spans="1:10" x14ac:dyDescent="0.2">
      <c r="A754">
        <v>2014</v>
      </c>
      <c r="B754">
        <v>9</v>
      </c>
      <c r="C754">
        <v>41897</v>
      </c>
      <c r="D754">
        <v>2014.7067999999999</v>
      </c>
      <c r="E754">
        <v>395.4</v>
      </c>
      <c r="F754">
        <v>398.85</v>
      </c>
      <c r="G754">
        <v>395.53</v>
      </c>
      <c r="H754">
        <v>399</v>
      </c>
      <c r="I754">
        <v>395.4</v>
      </c>
      <c r="J754">
        <v>398.85</v>
      </c>
    </row>
    <row r="755" spans="1:10" x14ac:dyDescent="0.2">
      <c r="A755">
        <v>2014</v>
      </c>
      <c r="B755">
        <v>10</v>
      </c>
      <c r="C755">
        <v>41927</v>
      </c>
      <c r="D755">
        <v>2014.789</v>
      </c>
      <c r="E755">
        <v>395.65</v>
      </c>
      <c r="F755">
        <v>399.22</v>
      </c>
      <c r="G755">
        <v>395.61</v>
      </c>
      <c r="H755">
        <v>399.17</v>
      </c>
      <c r="I755">
        <v>395.65</v>
      </c>
      <c r="J755">
        <v>399.22</v>
      </c>
    </row>
    <row r="756" spans="1:10" x14ac:dyDescent="0.2">
      <c r="A756">
        <v>2014</v>
      </c>
      <c r="B756">
        <v>11</v>
      </c>
      <c r="C756">
        <v>41958</v>
      </c>
      <c r="D756">
        <v>2014.874</v>
      </c>
      <c r="E756">
        <v>397.23</v>
      </c>
      <c r="F756">
        <v>399.46</v>
      </c>
      <c r="G756">
        <v>397.13</v>
      </c>
      <c r="H756">
        <v>399.34</v>
      </c>
      <c r="I756">
        <v>397.23</v>
      </c>
      <c r="J756">
        <v>399.46</v>
      </c>
    </row>
    <row r="757" spans="1:10" x14ac:dyDescent="0.2">
      <c r="A757">
        <v>2014</v>
      </c>
      <c r="B757">
        <v>12</v>
      </c>
      <c r="C757">
        <v>41988</v>
      </c>
      <c r="D757">
        <v>2014.9562000000001</v>
      </c>
      <c r="E757">
        <v>398.79</v>
      </c>
      <c r="F757">
        <v>399.7</v>
      </c>
      <c r="G757">
        <v>398.62</v>
      </c>
      <c r="H757">
        <v>399.51</v>
      </c>
      <c r="I757">
        <v>398.79</v>
      </c>
      <c r="J757">
        <v>399.7</v>
      </c>
    </row>
    <row r="758" spans="1:10" x14ac:dyDescent="0.2">
      <c r="A758">
        <v>2015</v>
      </c>
      <c r="B758">
        <v>1</v>
      </c>
      <c r="C758">
        <v>42019</v>
      </c>
      <c r="D758">
        <v>2015.0410999999999</v>
      </c>
      <c r="E758">
        <v>399.85</v>
      </c>
      <c r="F758">
        <v>399.8</v>
      </c>
      <c r="G758">
        <v>399.76</v>
      </c>
      <c r="H758">
        <v>399.7</v>
      </c>
      <c r="I758">
        <v>399.85</v>
      </c>
      <c r="J758">
        <v>399.8</v>
      </c>
    </row>
    <row r="759" spans="1:10" x14ac:dyDescent="0.2">
      <c r="A759">
        <v>2015</v>
      </c>
      <c r="B759">
        <v>2</v>
      </c>
      <c r="C759">
        <v>42050</v>
      </c>
      <c r="D759">
        <v>2015.126</v>
      </c>
      <c r="E759">
        <v>400.31</v>
      </c>
      <c r="F759">
        <v>399.56</v>
      </c>
      <c r="G759">
        <v>400.65</v>
      </c>
      <c r="H759">
        <v>399.89</v>
      </c>
      <c r="I759">
        <v>400.31</v>
      </c>
      <c r="J759">
        <v>399.56</v>
      </c>
    </row>
    <row r="760" spans="1:10" x14ac:dyDescent="0.2">
      <c r="A760">
        <v>2015</v>
      </c>
      <c r="B760">
        <v>3</v>
      </c>
      <c r="C760">
        <v>42078</v>
      </c>
      <c r="D760">
        <v>2015.2027</v>
      </c>
      <c r="E760">
        <v>401.51</v>
      </c>
      <c r="F760">
        <v>399.99</v>
      </c>
      <c r="G760">
        <v>401.61</v>
      </c>
      <c r="H760">
        <v>400.07</v>
      </c>
      <c r="I760">
        <v>401.51</v>
      </c>
      <c r="J760">
        <v>399.99</v>
      </c>
    </row>
    <row r="761" spans="1:10" x14ac:dyDescent="0.2">
      <c r="A761">
        <v>2015</v>
      </c>
      <c r="B761">
        <v>4</v>
      </c>
      <c r="C761">
        <v>42109</v>
      </c>
      <c r="D761">
        <v>2015.2877000000001</v>
      </c>
      <c r="E761">
        <v>403.45</v>
      </c>
      <c r="F761">
        <v>400.69</v>
      </c>
      <c r="G761">
        <v>403.06</v>
      </c>
      <c r="H761">
        <v>400.28</v>
      </c>
      <c r="I761">
        <v>403.45</v>
      </c>
      <c r="J761">
        <v>400.69</v>
      </c>
    </row>
    <row r="762" spans="1:10" x14ac:dyDescent="0.2">
      <c r="A762">
        <v>2015</v>
      </c>
      <c r="B762">
        <v>5</v>
      </c>
      <c r="C762">
        <v>42139</v>
      </c>
      <c r="D762">
        <v>2015.3698999999999</v>
      </c>
      <c r="E762">
        <v>404.1</v>
      </c>
      <c r="F762">
        <v>400.74</v>
      </c>
      <c r="G762">
        <v>403.85</v>
      </c>
      <c r="H762">
        <v>400.49</v>
      </c>
      <c r="I762">
        <v>404.1</v>
      </c>
      <c r="J762">
        <v>400.74</v>
      </c>
    </row>
    <row r="763" spans="1:10" x14ac:dyDescent="0.2">
      <c r="A763">
        <v>2015</v>
      </c>
      <c r="B763">
        <v>6</v>
      </c>
      <c r="C763">
        <v>42170</v>
      </c>
      <c r="D763">
        <v>2015.4548</v>
      </c>
      <c r="E763">
        <v>402.88</v>
      </c>
      <c r="F763">
        <v>400.33</v>
      </c>
      <c r="G763">
        <v>403.25</v>
      </c>
      <c r="H763">
        <v>400.73</v>
      </c>
      <c r="I763">
        <v>402.88</v>
      </c>
      <c r="J763">
        <v>400.33</v>
      </c>
    </row>
    <row r="764" spans="1:10" x14ac:dyDescent="0.2">
      <c r="A764">
        <v>2015</v>
      </c>
      <c r="B764">
        <v>7</v>
      </c>
      <c r="C764">
        <v>42200</v>
      </c>
      <c r="D764">
        <v>2015.537</v>
      </c>
      <c r="E764">
        <v>401.61</v>
      </c>
      <c r="F764">
        <v>400.81</v>
      </c>
      <c r="G764">
        <v>401.74</v>
      </c>
      <c r="H764">
        <v>400.97</v>
      </c>
      <c r="I764">
        <v>401.61</v>
      </c>
      <c r="J764">
        <v>400.81</v>
      </c>
    </row>
    <row r="765" spans="1:10" x14ac:dyDescent="0.2">
      <c r="A765">
        <v>2015</v>
      </c>
      <c r="B765">
        <v>8</v>
      </c>
      <c r="C765">
        <v>42231</v>
      </c>
      <c r="D765">
        <v>2015.6219000000001</v>
      </c>
      <c r="E765">
        <v>399</v>
      </c>
      <c r="F765">
        <v>400.52</v>
      </c>
      <c r="G765">
        <v>399.69</v>
      </c>
      <c r="H765">
        <v>401.25</v>
      </c>
      <c r="I765">
        <v>399</v>
      </c>
      <c r="J765">
        <v>400.52</v>
      </c>
    </row>
    <row r="766" spans="1:10" x14ac:dyDescent="0.2">
      <c r="A766">
        <v>2015</v>
      </c>
      <c r="B766">
        <v>9</v>
      </c>
      <c r="C766">
        <v>42262</v>
      </c>
      <c r="D766">
        <v>2015.7067999999999</v>
      </c>
      <c r="E766">
        <v>397.5</v>
      </c>
      <c r="F766">
        <v>400.95</v>
      </c>
      <c r="G766">
        <v>398.07</v>
      </c>
      <c r="H766">
        <v>401.54</v>
      </c>
      <c r="I766">
        <v>397.5</v>
      </c>
      <c r="J766">
        <v>400.95</v>
      </c>
    </row>
    <row r="767" spans="1:10" x14ac:dyDescent="0.2">
      <c r="A767">
        <v>2015</v>
      </c>
      <c r="B767">
        <v>10</v>
      </c>
      <c r="C767">
        <v>42292</v>
      </c>
      <c r="D767">
        <v>2015.789</v>
      </c>
      <c r="E767">
        <v>398.28</v>
      </c>
      <c r="F767">
        <v>401.87</v>
      </c>
      <c r="G767">
        <v>398.28</v>
      </c>
      <c r="H767">
        <v>401.85</v>
      </c>
      <c r="I767">
        <v>398.28</v>
      </c>
      <c r="J767">
        <v>401.87</v>
      </c>
    </row>
    <row r="768" spans="1:10" x14ac:dyDescent="0.2">
      <c r="A768">
        <v>2015</v>
      </c>
      <c r="B768">
        <v>11</v>
      </c>
      <c r="C768">
        <v>42323</v>
      </c>
      <c r="D768">
        <v>2015.874</v>
      </c>
      <c r="E768">
        <v>400.24</v>
      </c>
      <c r="F768">
        <v>402.48</v>
      </c>
      <c r="G768">
        <v>399.95</v>
      </c>
      <c r="H768">
        <v>402.17</v>
      </c>
      <c r="I768">
        <v>400.24</v>
      </c>
      <c r="J768">
        <v>402.48</v>
      </c>
    </row>
    <row r="769" spans="1:10" x14ac:dyDescent="0.2">
      <c r="A769">
        <v>2015</v>
      </c>
      <c r="B769">
        <v>12</v>
      </c>
      <c r="C769">
        <v>42353</v>
      </c>
      <c r="D769">
        <v>2015.9562000000001</v>
      </c>
      <c r="E769">
        <v>401.89</v>
      </c>
      <c r="F769">
        <v>402.81</v>
      </c>
      <c r="G769">
        <v>401.59</v>
      </c>
      <c r="H769">
        <v>402.48</v>
      </c>
      <c r="I769">
        <v>401.89</v>
      </c>
      <c r="J769">
        <v>402.81</v>
      </c>
    </row>
    <row r="770" spans="1:10" x14ac:dyDescent="0.2">
      <c r="A770">
        <v>2016</v>
      </c>
      <c r="B770">
        <v>1</v>
      </c>
      <c r="C770">
        <v>42384</v>
      </c>
      <c r="D770">
        <v>2016.0409999999999</v>
      </c>
      <c r="E770">
        <v>402.65</v>
      </c>
      <c r="F770">
        <v>402.6</v>
      </c>
      <c r="G770">
        <v>402.86</v>
      </c>
      <c r="H770">
        <v>402.8</v>
      </c>
      <c r="I770">
        <v>402.65</v>
      </c>
      <c r="J770">
        <v>402.6</v>
      </c>
    </row>
    <row r="771" spans="1:10" x14ac:dyDescent="0.2">
      <c r="A771">
        <v>2016</v>
      </c>
      <c r="B771">
        <v>2</v>
      </c>
      <c r="C771">
        <v>42415</v>
      </c>
      <c r="D771">
        <v>2016.1257000000001</v>
      </c>
      <c r="E771">
        <v>404.16</v>
      </c>
      <c r="F771">
        <v>403.41</v>
      </c>
      <c r="G771">
        <v>403.87</v>
      </c>
      <c r="H771">
        <v>403.11</v>
      </c>
      <c r="I771">
        <v>404.16</v>
      </c>
      <c r="J771">
        <v>403.41</v>
      </c>
    </row>
    <row r="772" spans="1:10" x14ac:dyDescent="0.2">
      <c r="A772">
        <v>2016</v>
      </c>
      <c r="B772">
        <v>3</v>
      </c>
      <c r="C772">
        <v>42444</v>
      </c>
      <c r="D772">
        <v>2016.2049</v>
      </c>
      <c r="E772">
        <v>404.85</v>
      </c>
      <c r="F772">
        <v>403.3</v>
      </c>
      <c r="G772">
        <v>404.96</v>
      </c>
      <c r="H772">
        <v>403.39</v>
      </c>
      <c r="I772">
        <v>404.85</v>
      </c>
      <c r="J772">
        <v>403.3</v>
      </c>
    </row>
    <row r="773" spans="1:10" x14ac:dyDescent="0.2">
      <c r="A773">
        <v>2016</v>
      </c>
      <c r="B773">
        <v>4</v>
      </c>
      <c r="C773">
        <v>42475</v>
      </c>
      <c r="D773">
        <v>2016.2896000000001</v>
      </c>
      <c r="E773">
        <v>407.57</v>
      </c>
      <c r="F773">
        <v>404.77</v>
      </c>
      <c r="G773">
        <v>406.48</v>
      </c>
      <c r="H773">
        <v>403.67</v>
      </c>
      <c r="I773">
        <v>407.57</v>
      </c>
      <c r="J773">
        <v>404.77</v>
      </c>
    </row>
    <row r="774" spans="1:10" x14ac:dyDescent="0.2">
      <c r="A774">
        <v>2016</v>
      </c>
      <c r="B774">
        <v>5</v>
      </c>
      <c r="C774">
        <v>42505</v>
      </c>
      <c r="D774">
        <v>2016.3715999999999</v>
      </c>
      <c r="E774">
        <v>407.66</v>
      </c>
      <c r="F774">
        <v>404.28</v>
      </c>
      <c r="G774">
        <v>407.29</v>
      </c>
      <c r="H774">
        <v>403.92</v>
      </c>
      <c r="I774">
        <v>407.66</v>
      </c>
      <c r="J774">
        <v>404.28</v>
      </c>
    </row>
    <row r="775" spans="1:10" x14ac:dyDescent="0.2">
      <c r="A775">
        <v>2016</v>
      </c>
      <c r="B775">
        <v>6</v>
      </c>
      <c r="C775">
        <v>42536</v>
      </c>
      <c r="D775">
        <v>2016.4563000000001</v>
      </c>
      <c r="E775">
        <v>407</v>
      </c>
      <c r="F775">
        <v>404.48</v>
      </c>
      <c r="G775">
        <v>406.66</v>
      </c>
      <c r="H775">
        <v>404.16</v>
      </c>
      <c r="I775">
        <v>407</v>
      </c>
      <c r="J775">
        <v>404.48</v>
      </c>
    </row>
    <row r="776" spans="1:10" x14ac:dyDescent="0.2">
      <c r="A776">
        <v>2016</v>
      </c>
      <c r="B776">
        <v>7</v>
      </c>
      <c r="C776">
        <v>42566</v>
      </c>
      <c r="D776">
        <v>2016.5382999999999</v>
      </c>
      <c r="E776">
        <v>404.5</v>
      </c>
      <c r="F776">
        <v>403.73</v>
      </c>
      <c r="G776">
        <v>405.12</v>
      </c>
      <c r="H776">
        <v>404.38</v>
      </c>
      <c r="I776">
        <v>404.5</v>
      </c>
      <c r="J776">
        <v>403.73</v>
      </c>
    </row>
    <row r="777" spans="1:10" x14ac:dyDescent="0.2">
      <c r="A777">
        <v>2016</v>
      </c>
      <c r="B777">
        <v>8</v>
      </c>
      <c r="C777">
        <v>42597</v>
      </c>
      <c r="D777">
        <v>2016.623</v>
      </c>
      <c r="E777">
        <v>402.24</v>
      </c>
      <c r="F777">
        <v>403.79</v>
      </c>
      <c r="G777">
        <v>403.01</v>
      </c>
      <c r="H777">
        <v>404.6</v>
      </c>
      <c r="I777">
        <v>402.24</v>
      </c>
      <c r="J777">
        <v>403.79</v>
      </c>
    </row>
    <row r="778" spans="1:10" x14ac:dyDescent="0.2">
      <c r="A778">
        <v>2016</v>
      </c>
      <c r="B778">
        <v>9</v>
      </c>
      <c r="C778">
        <v>42628</v>
      </c>
      <c r="D778">
        <v>2016.7076999999999</v>
      </c>
      <c r="E778">
        <v>401.01</v>
      </c>
      <c r="F778">
        <v>404.49</v>
      </c>
      <c r="G778">
        <v>401.32</v>
      </c>
      <c r="H778">
        <v>404.82</v>
      </c>
      <c r="I778">
        <v>401.01</v>
      </c>
      <c r="J778">
        <v>404.49</v>
      </c>
    </row>
    <row r="779" spans="1:10" x14ac:dyDescent="0.2">
      <c r="A779">
        <v>2016</v>
      </c>
      <c r="B779">
        <v>10</v>
      </c>
      <c r="C779">
        <v>42658</v>
      </c>
      <c r="D779">
        <v>2016.7896000000001</v>
      </c>
      <c r="E779">
        <v>401.5</v>
      </c>
      <c r="F779">
        <v>405.09</v>
      </c>
      <c r="G779">
        <v>401.46</v>
      </c>
      <c r="H779">
        <v>405.03</v>
      </c>
      <c r="I779">
        <v>401.5</v>
      </c>
      <c r="J779">
        <v>405.09</v>
      </c>
    </row>
    <row r="780" spans="1:10" x14ac:dyDescent="0.2">
      <c r="A780">
        <v>2016</v>
      </c>
      <c r="B780">
        <v>11</v>
      </c>
      <c r="C780">
        <v>42689</v>
      </c>
      <c r="D780">
        <v>2016.8742999999999</v>
      </c>
      <c r="E780">
        <v>403.64</v>
      </c>
      <c r="F780">
        <v>405.88</v>
      </c>
      <c r="G780">
        <v>403.02</v>
      </c>
      <c r="H780">
        <v>405.24</v>
      </c>
      <c r="I780">
        <v>403.64</v>
      </c>
      <c r="J780">
        <v>405.88</v>
      </c>
    </row>
    <row r="781" spans="1:10" x14ac:dyDescent="0.2">
      <c r="A781">
        <v>2016</v>
      </c>
      <c r="B781">
        <v>12</v>
      </c>
      <c r="C781">
        <v>42719</v>
      </c>
      <c r="D781">
        <v>2016.9563000000001</v>
      </c>
      <c r="E781">
        <v>404.55</v>
      </c>
      <c r="F781">
        <v>405.47</v>
      </c>
      <c r="G781">
        <v>404.54</v>
      </c>
      <c r="H781">
        <v>405.44</v>
      </c>
      <c r="I781">
        <v>404.55</v>
      </c>
      <c r="J781">
        <v>405.47</v>
      </c>
    </row>
    <row r="782" spans="1:10" x14ac:dyDescent="0.2">
      <c r="A782">
        <v>2017</v>
      </c>
      <c r="B782">
        <v>1</v>
      </c>
      <c r="C782">
        <v>42750</v>
      </c>
      <c r="D782">
        <v>2017.0410999999999</v>
      </c>
      <c r="E782">
        <v>406.07</v>
      </c>
      <c r="F782">
        <v>406.02</v>
      </c>
      <c r="G782">
        <v>405.69</v>
      </c>
      <c r="H782">
        <v>405.63</v>
      </c>
      <c r="I782">
        <v>406.07</v>
      </c>
      <c r="J782">
        <v>406.02</v>
      </c>
    </row>
    <row r="783" spans="1:10" x14ac:dyDescent="0.2">
      <c r="A783">
        <v>2017</v>
      </c>
      <c r="B783">
        <v>2</v>
      </c>
      <c r="C783">
        <v>42781</v>
      </c>
      <c r="D783">
        <v>2017.126</v>
      </c>
      <c r="E783">
        <v>406.64</v>
      </c>
      <c r="F783">
        <v>405.89</v>
      </c>
      <c r="G783">
        <v>406.57</v>
      </c>
      <c r="H783">
        <v>405.81</v>
      </c>
      <c r="I783">
        <v>406.64</v>
      </c>
      <c r="J783">
        <v>405.89</v>
      </c>
    </row>
    <row r="784" spans="1:10" x14ac:dyDescent="0.2">
      <c r="A784">
        <v>2017</v>
      </c>
      <c r="B784">
        <v>3</v>
      </c>
      <c r="C784">
        <v>42809</v>
      </c>
      <c r="D784">
        <v>2017.2027</v>
      </c>
      <c r="E784">
        <v>407.06</v>
      </c>
      <c r="F784">
        <v>405.52</v>
      </c>
      <c r="G784">
        <v>407.51</v>
      </c>
      <c r="H784">
        <v>405.96</v>
      </c>
      <c r="I784">
        <v>407.06</v>
      </c>
      <c r="J784">
        <v>405.52</v>
      </c>
    </row>
    <row r="785" spans="1:12" x14ac:dyDescent="0.2">
      <c r="A785">
        <v>2017</v>
      </c>
      <c r="B785">
        <v>4</v>
      </c>
      <c r="C785">
        <v>42840</v>
      </c>
      <c r="D785">
        <v>2017.2877000000001</v>
      </c>
      <c r="E785">
        <v>408.95</v>
      </c>
      <c r="F785">
        <v>406.17</v>
      </c>
      <c r="G785">
        <v>408.93</v>
      </c>
      <c r="H785">
        <v>406.13</v>
      </c>
      <c r="I785">
        <v>408.95</v>
      </c>
      <c r="J785">
        <v>406.17</v>
      </c>
    </row>
    <row r="786" spans="1:12" x14ac:dyDescent="0.2">
      <c r="A786">
        <v>2017</v>
      </c>
      <c r="B786">
        <v>5</v>
      </c>
      <c r="C786">
        <v>42870</v>
      </c>
      <c r="D786">
        <v>2017.3698999999999</v>
      </c>
      <c r="E786">
        <v>409.91</v>
      </c>
      <c r="F786">
        <v>406.52</v>
      </c>
      <c r="G786">
        <v>409.67</v>
      </c>
      <c r="H786">
        <v>406.29</v>
      </c>
      <c r="I786">
        <v>409.91</v>
      </c>
      <c r="J786">
        <v>406.52</v>
      </c>
    </row>
    <row r="787" spans="1:12" x14ac:dyDescent="0.2">
      <c r="A787">
        <v>2017</v>
      </c>
      <c r="B787">
        <v>6</v>
      </c>
      <c r="C787">
        <v>42901</v>
      </c>
      <c r="D787">
        <v>2017.4548</v>
      </c>
      <c r="E787">
        <v>409.12</v>
      </c>
      <c r="F787">
        <v>406.56</v>
      </c>
      <c r="G787">
        <v>408.98</v>
      </c>
      <c r="H787">
        <v>406.45</v>
      </c>
      <c r="I787">
        <v>409.12</v>
      </c>
      <c r="J787">
        <v>406.56</v>
      </c>
    </row>
    <row r="788" spans="1:12" x14ac:dyDescent="0.2">
      <c r="A788">
        <v>2017</v>
      </c>
      <c r="B788">
        <v>7</v>
      </c>
      <c r="C788">
        <v>42931</v>
      </c>
      <c r="D788">
        <v>2017.537</v>
      </c>
      <c r="E788">
        <v>407.2</v>
      </c>
      <c r="F788">
        <v>406.39</v>
      </c>
      <c r="G788">
        <v>407.38</v>
      </c>
      <c r="H788">
        <v>406.6</v>
      </c>
      <c r="I788">
        <v>407.2</v>
      </c>
      <c r="J788">
        <v>406.39</v>
      </c>
    </row>
    <row r="789" spans="1:12" x14ac:dyDescent="0.2">
      <c r="A789">
        <v>2017</v>
      </c>
      <c r="B789">
        <v>8</v>
      </c>
      <c r="C789">
        <v>42962</v>
      </c>
      <c r="D789">
        <v>2017.6219000000001</v>
      </c>
      <c r="E789">
        <v>405.24</v>
      </c>
      <c r="F789">
        <v>406.77</v>
      </c>
      <c r="G789">
        <v>405.19</v>
      </c>
      <c r="H789">
        <v>406.76</v>
      </c>
      <c r="I789">
        <v>405.24</v>
      </c>
      <c r="J789">
        <v>406.77</v>
      </c>
    </row>
    <row r="790" spans="1:12" x14ac:dyDescent="0.2">
      <c r="A790">
        <v>2017</v>
      </c>
      <c r="B790">
        <v>9</v>
      </c>
      <c r="C790">
        <v>42993</v>
      </c>
      <c r="D790">
        <v>2017.7067999999999</v>
      </c>
      <c r="E790">
        <v>403.27</v>
      </c>
      <c r="F790">
        <v>406.75</v>
      </c>
      <c r="G790">
        <v>403.42</v>
      </c>
      <c r="H790">
        <v>406.91</v>
      </c>
      <c r="I790">
        <v>403.27</v>
      </c>
      <c r="J790">
        <v>406.75</v>
      </c>
    </row>
    <row r="791" spans="1:12" x14ac:dyDescent="0.2">
      <c r="A791">
        <v>2017</v>
      </c>
      <c r="B791">
        <v>10</v>
      </c>
      <c r="C791">
        <v>43023</v>
      </c>
      <c r="D791">
        <v>2017.789</v>
      </c>
      <c r="E791">
        <v>403.64</v>
      </c>
      <c r="F791">
        <v>407.24</v>
      </c>
      <c r="G791">
        <v>403.47</v>
      </c>
      <c r="H791">
        <v>407.06</v>
      </c>
      <c r="I791">
        <v>403.64</v>
      </c>
      <c r="J791">
        <v>407.24</v>
      </c>
    </row>
    <row r="792" spans="1:12" x14ac:dyDescent="0.2">
      <c r="A792">
        <v>2017</v>
      </c>
      <c r="B792">
        <v>11</v>
      </c>
      <c r="C792">
        <v>43054</v>
      </c>
      <c r="D792">
        <v>2017.874</v>
      </c>
      <c r="E792">
        <v>405.17</v>
      </c>
      <c r="F792">
        <v>407.43</v>
      </c>
      <c r="G792">
        <v>404.99</v>
      </c>
      <c r="H792">
        <v>407.22</v>
      </c>
      <c r="I792">
        <v>405.17</v>
      </c>
      <c r="J792">
        <v>407.43</v>
      </c>
    </row>
    <row r="793" spans="1:12" x14ac:dyDescent="0.2">
      <c r="A793">
        <v>2017</v>
      </c>
      <c r="B793">
        <v>12</v>
      </c>
      <c r="C793">
        <v>43084</v>
      </c>
      <c r="D793">
        <v>2017.9562000000001</v>
      </c>
      <c r="E793">
        <v>406.75</v>
      </c>
      <c r="F793">
        <v>407.67</v>
      </c>
      <c r="G793">
        <v>406.46</v>
      </c>
      <c r="H793">
        <v>407.36</v>
      </c>
      <c r="I793">
        <v>406.75</v>
      </c>
      <c r="J793">
        <v>407.67</v>
      </c>
    </row>
    <row r="794" spans="1:12" x14ac:dyDescent="0.2">
      <c r="A794">
        <v>2018</v>
      </c>
      <c r="B794">
        <v>1</v>
      </c>
      <c r="C794">
        <v>43115</v>
      </c>
      <c r="D794">
        <v>2018.0410999999999</v>
      </c>
      <c r="E794">
        <v>408.05</v>
      </c>
      <c r="F794">
        <v>408</v>
      </c>
      <c r="G794">
        <v>407.58</v>
      </c>
      <c r="H794">
        <v>407.52</v>
      </c>
      <c r="I794">
        <v>408.05</v>
      </c>
      <c r="J794">
        <v>408</v>
      </c>
      <c r="L794">
        <f>AVERAGE(H793:H794)</f>
        <v>407.44</v>
      </c>
    </row>
    <row r="795" spans="1:12" x14ac:dyDescent="0.2">
      <c r="A795">
        <v>2018</v>
      </c>
      <c r="B795">
        <v>2</v>
      </c>
      <c r="C795">
        <v>43146</v>
      </c>
      <c r="D795">
        <v>2018.126</v>
      </c>
      <c r="E795">
        <v>408.34</v>
      </c>
      <c r="F795">
        <v>407.59</v>
      </c>
      <c r="G795">
        <v>408.44</v>
      </c>
      <c r="H795">
        <v>407.67</v>
      </c>
      <c r="I795">
        <v>408.34</v>
      </c>
      <c r="J795">
        <v>407.59</v>
      </c>
    </row>
    <row r="796" spans="1:12" x14ac:dyDescent="0.2">
      <c r="A796">
        <v>2018</v>
      </c>
      <c r="B796">
        <v>3</v>
      </c>
      <c r="C796">
        <v>43174</v>
      </c>
      <c r="D796">
        <v>2018.2027</v>
      </c>
      <c r="E796">
        <v>409.25</v>
      </c>
      <c r="F796">
        <v>407.72</v>
      </c>
      <c r="G796">
        <v>409.38</v>
      </c>
      <c r="H796">
        <v>407.82</v>
      </c>
      <c r="I796">
        <v>409.25</v>
      </c>
      <c r="J796">
        <v>407.72</v>
      </c>
    </row>
    <row r="797" spans="1:12" x14ac:dyDescent="0.2">
      <c r="A797">
        <v>2018</v>
      </c>
      <c r="B797">
        <v>4</v>
      </c>
      <c r="C797">
        <v>43205</v>
      </c>
      <c r="D797">
        <v>2018.2877000000001</v>
      </c>
      <c r="E797">
        <v>410.3</v>
      </c>
      <c r="F797">
        <v>407.52</v>
      </c>
      <c r="G797">
        <v>410.81</v>
      </c>
      <c r="H797">
        <v>408</v>
      </c>
      <c r="I797">
        <v>410.3</v>
      </c>
      <c r="J797">
        <v>407.52</v>
      </c>
    </row>
    <row r="798" spans="1:12" x14ac:dyDescent="0.2">
      <c r="A798">
        <v>2018</v>
      </c>
      <c r="B798">
        <v>5</v>
      </c>
      <c r="C798">
        <v>43235</v>
      </c>
      <c r="D798">
        <v>2018.3698999999999</v>
      </c>
      <c r="E798">
        <v>411.3</v>
      </c>
      <c r="F798">
        <v>407.91</v>
      </c>
      <c r="G798">
        <v>411.59</v>
      </c>
      <c r="H798">
        <v>408.2</v>
      </c>
      <c r="I798">
        <v>411.3</v>
      </c>
      <c r="J798">
        <v>407.91</v>
      </c>
    </row>
    <row r="799" spans="1:12" x14ac:dyDescent="0.2">
      <c r="A799">
        <v>2018</v>
      </c>
      <c r="B799">
        <v>6</v>
      </c>
      <c r="C799">
        <v>43266</v>
      </c>
      <c r="D799">
        <v>2018.4548</v>
      </c>
      <c r="E799">
        <v>410.88</v>
      </c>
      <c r="F799">
        <v>408.31</v>
      </c>
      <c r="G799">
        <v>410.96</v>
      </c>
      <c r="H799">
        <v>408.42</v>
      </c>
      <c r="I799">
        <v>410.88</v>
      </c>
      <c r="J799">
        <v>408.31</v>
      </c>
    </row>
    <row r="800" spans="1:12" x14ac:dyDescent="0.2">
      <c r="A800">
        <v>2018</v>
      </c>
      <c r="B800">
        <v>7</v>
      </c>
      <c r="C800">
        <v>43296</v>
      </c>
      <c r="D800">
        <v>2018.537</v>
      </c>
      <c r="E800">
        <v>408.9</v>
      </c>
      <c r="F800">
        <v>408.09</v>
      </c>
      <c r="G800">
        <v>409.42</v>
      </c>
      <c r="H800">
        <v>408.65</v>
      </c>
      <c r="I800">
        <v>408.9</v>
      </c>
      <c r="J800">
        <v>408.09</v>
      </c>
    </row>
    <row r="801" spans="1:12" x14ac:dyDescent="0.2">
      <c r="A801">
        <v>2018</v>
      </c>
      <c r="B801">
        <v>8</v>
      </c>
      <c r="C801">
        <v>43327</v>
      </c>
      <c r="D801">
        <v>2018.6219000000001</v>
      </c>
      <c r="E801">
        <v>407.1</v>
      </c>
      <c r="F801">
        <v>408.63</v>
      </c>
      <c r="G801">
        <v>407.34</v>
      </c>
      <c r="H801">
        <v>408.91</v>
      </c>
      <c r="I801">
        <v>407.1</v>
      </c>
      <c r="J801">
        <v>408.63</v>
      </c>
    </row>
    <row r="802" spans="1:12" x14ac:dyDescent="0.2">
      <c r="A802">
        <v>2018</v>
      </c>
      <c r="B802">
        <v>9</v>
      </c>
      <c r="C802">
        <v>43358</v>
      </c>
      <c r="D802">
        <v>2018.7067999999999</v>
      </c>
      <c r="E802">
        <v>405.59</v>
      </c>
      <c r="F802">
        <v>409.08</v>
      </c>
      <c r="G802">
        <v>405.67</v>
      </c>
      <c r="H802">
        <v>409.18</v>
      </c>
      <c r="I802">
        <v>405.59</v>
      </c>
      <c r="J802">
        <v>409.08</v>
      </c>
    </row>
    <row r="803" spans="1:12" x14ac:dyDescent="0.2">
      <c r="A803">
        <v>2018</v>
      </c>
      <c r="B803">
        <v>10</v>
      </c>
      <c r="C803">
        <v>43388</v>
      </c>
      <c r="D803">
        <v>2018.789</v>
      </c>
      <c r="E803">
        <v>405.99</v>
      </c>
      <c r="F803">
        <v>409.61</v>
      </c>
      <c r="G803">
        <v>405.85</v>
      </c>
      <c r="H803">
        <v>409.45</v>
      </c>
      <c r="I803">
        <v>405.99</v>
      </c>
      <c r="J803">
        <v>409.61</v>
      </c>
    </row>
    <row r="804" spans="1:12" x14ac:dyDescent="0.2">
      <c r="A804">
        <v>2018</v>
      </c>
      <c r="B804">
        <v>11</v>
      </c>
      <c r="C804">
        <v>43419</v>
      </c>
      <c r="D804">
        <v>2018.874</v>
      </c>
      <c r="E804">
        <v>408.12</v>
      </c>
      <c r="F804">
        <v>410.38</v>
      </c>
      <c r="G804">
        <v>407.49</v>
      </c>
      <c r="H804">
        <v>409.72</v>
      </c>
      <c r="I804">
        <v>408.12</v>
      </c>
      <c r="J804">
        <v>410.38</v>
      </c>
    </row>
    <row r="805" spans="1:12" x14ac:dyDescent="0.2">
      <c r="A805">
        <v>2018</v>
      </c>
      <c r="B805">
        <v>12</v>
      </c>
      <c r="C805">
        <v>43449</v>
      </c>
      <c r="D805">
        <v>2018.9562000000001</v>
      </c>
      <c r="E805">
        <v>409.23</v>
      </c>
      <c r="F805">
        <v>410.15</v>
      </c>
      <c r="G805">
        <v>409.08</v>
      </c>
      <c r="H805">
        <v>409.98</v>
      </c>
      <c r="I805">
        <v>409.23</v>
      </c>
      <c r="J805">
        <v>410.15</v>
      </c>
    </row>
    <row r="806" spans="1:12" x14ac:dyDescent="0.2">
      <c r="A806">
        <v>2019</v>
      </c>
      <c r="B806">
        <v>1</v>
      </c>
      <c r="C806">
        <v>43480</v>
      </c>
      <c r="D806">
        <v>2019.0410999999999</v>
      </c>
      <c r="E806">
        <v>410.92</v>
      </c>
      <c r="F806">
        <v>410.87</v>
      </c>
      <c r="G806">
        <v>410.31</v>
      </c>
      <c r="H806">
        <v>410.24</v>
      </c>
      <c r="I806">
        <v>410.92</v>
      </c>
      <c r="J806">
        <v>410.87</v>
      </c>
      <c r="L806">
        <f>AVERAGE(H805:H806)</f>
        <v>410.11</v>
      </c>
    </row>
    <row r="807" spans="1:12" x14ac:dyDescent="0.2">
      <c r="A807">
        <v>2019</v>
      </c>
      <c r="B807">
        <v>2</v>
      </c>
      <c r="C807">
        <v>43511</v>
      </c>
      <c r="D807">
        <v>2019.126</v>
      </c>
      <c r="E807">
        <v>411.66</v>
      </c>
      <c r="F807">
        <v>410.9</v>
      </c>
      <c r="G807">
        <v>411.26</v>
      </c>
      <c r="H807">
        <v>410.48</v>
      </c>
      <c r="I807">
        <v>411.66</v>
      </c>
      <c r="J807">
        <v>410.9</v>
      </c>
    </row>
    <row r="808" spans="1:12" x14ac:dyDescent="0.2">
      <c r="A808">
        <v>2019</v>
      </c>
      <c r="B808">
        <v>3</v>
      </c>
      <c r="C808">
        <v>43539</v>
      </c>
      <c r="D808">
        <v>2019.2027</v>
      </c>
      <c r="E808">
        <v>412</v>
      </c>
      <c r="F808">
        <v>410.46</v>
      </c>
      <c r="G808">
        <v>412.25</v>
      </c>
      <c r="H808">
        <v>410.7</v>
      </c>
      <c r="I808">
        <v>412</v>
      </c>
      <c r="J808">
        <v>410.46</v>
      </c>
    </row>
    <row r="809" spans="1:12" x14ac:dyDescent="0.2">
      <c r="A809">
        <v>2019</v>
      </c>
      <c r="B809">
        <v>4</v>
      </c>
      <c r="C809">
        <v>43570</v>
      </c>
      <c r="D809">
        <v>2019.2877000000001</v>
      </c>
      <c r="E809">
        <v>413.52</v>
      </c>
      <c r="F809">
        <v>410.73</v>
      </c>
      <c r="G809">
        <v>413.73</v>
      </c>
      <c r="H809">
        <v>410.92</v>
      </c>
      <c r="I809">
        <v>413.52</v>
      </c>
      <c r="J809">
        <v>410.73</v>
      </c>
    </row>
    <row r="810" spans="1:12" x14ac:dyDescent="0.2">
      <c r="A810">
        <v>2019</v>
      </c>
      <c r="B810">
        <v>5</v>
      </c>
      <c r="C810">
        <v>43600</v>
      </c>
      <c r="D810">
        <v>2019.3698999999999</v>
      </c>
      <c r="E810">
        <v>414.83</v>
      </c>
      <c r="F810">
        <v>411.43</v>
      </c>
      <c r="G810">
        <v>414.54</v>
      </c>
      <c r="H810">
        <v>411.14</v>
      </c>
      <c r="I810">
        <v>414.83</v>
      </c>
      <c r="J810">
        <v>411.43</v>
      </c>
    </row>
    <row r="811" spans="1:12" x14ac:dyDescent="0.2">
      <c r="A811">
        <v>2019</v>
      </c>
      <c r="B811">
        <v>6</v>
      </c>
      <c r="C811">
        <v>43631</v>
      </c>
      <c r="D811">
        <v>2019.4548</v>
      </c>
      <c r="E811">
        <v>413.96</v>
      </c>
      <c r="F811">
        <v>411.39</v>
      </c>
      <c r="G811">
        <v>413.91</v>
      </c>
      <c r="H811">
        <v>411.36</v>
      </c>
      <c r="I811">
        <v>413.96</v>
      </c>
      <c r="J811">
        <v>411.39</v>
      </c>
    </row>
    <row r="812" spans="1:12" x14ac:dyDescent="0.2">
      <c r="A812">
        <v>2019</v>
      </c>
      <c r="B812">
        <v>7</v>
      </c>
      <c r="C812">
        <v>43661</v>
      </c>
      <c r="D812">
        <v>2019.537</v>
      </c>
      <c r="E812">
        <v>411.85</v>
      </c>
      <c r="F812">
        <v>411.04</v>
      </c>
      <c r="G812">
        <v>412.34</v>
      </c>
      <c r="H812">
        <v>411.57</v>
      </c>
      <c r="I812">
        <v>411.85</v>
      </c>
      <c r="J812">
        <v>411.04</v>
      </c>
    </row>
    <row r="813" spans="1:12" x14ac:dyDescent="0.2">
      <c r="A813">
        <v>2019</v>
      </c>
      <c r="B813">
        <v>8</v>
      </c>
      <c r="C813">
        <v>43692</v>
      </c>
      <c r="D813">
        <v>2019.6219000000001</v>
      </c>
      <c r="E813">
        <v>410.08</v>
      </c>
      <c r="F813">
        <v>411.62</v>
      </c>
      <c r="G813">
        <v>410.21</v>
      </c>
      <c r="H813">
        <v>411.79</v>
      </c>
      <c r="I813">
        <v>410.08</v>
      </c>
      <c r="J813">
        <v>411.62</v>
      </c>
    </row>
    <row r="814" spans="1:12" x14ac:dyDescent="0.2">
      <c r="A814">
        <v>2019</v>
      </c>
      <c r="B814">
        <v>9</v>
      </c>
      <c r="C814">
        <v>43723</v>
      </c>
      <c r="D814">
        <v>2019.7067999999999</v>
      </c>
      <c r="E814">
        <v>408.55</v>
      </c>
      <c r="F814">
        <v>412.05</v>
      </c>
      <c r="G814">
        <v>408.49</v>
      </c>
      <c r="H814">
        <v>412.01</v>
      </c>
      <c r="I814">
        <v>408.55</v>
      </c>
      <c r="J814">
        <v>412.05</v>
      </c>
    </row>
    <row r="815" spans="1:12" x14ac:dyDescent="0.2">
      <c r="A815">
        <v>2019</v>
      </c>
      <c r="B815">
        <v>10</v>
      </c>
      <c r="C815">
        <v>43753</v>
      </c>
      <c r="D815">
        <v>2019.789</v>
      </c>
      <c r="E815">
        <v>408.43</v>
      </c>
      <c r="F815">
        <v>412.06</v>
      </c>
      <c r="G815">
        <v>408.61</v>
      </c>
      <c r="H815">
        <v>412.22</v>
      </c>
      <c r="I815">
        <v>408.43</v>
      </c>
      <c r="J815">
        <v>412.06</v>
      </c>
    </row>
    <row r="816" spans="1:12" x14ac:dyDescent="0.2">
      <c r="A816">
        <v>2019</v>
      </c>
      <c r="B816">
        <v>11</v>
      </c>
      <c r="C816">
        <v>43784</v>
      </c>
      <c r="D816">
        <v>2019.874</v>
      </c>
      <c r="E816">
        <v>410.29</v>
      </c>
      <c r="F816">
        <v>412.55</v>
      </c>
      <c r="G816">
        <v>410.2</v>
      </c>
      <c r="H816">
        <v>412.44</v>
      </c>
      <c r="I816">
        <v>410.29</v>
      </c>
      <c r="J816">
        <v>412.55</v>
      </c>
    </row>
    <row r="817" spans="1:12" x14ac:dyDescent="0.2">
      <c r="A817">
        <v>2019</v>
      </c>
      <c r="B817">
        <v>12</v>
      </c>
      <c r="C817">
        <v>43814</v>
      </c>
      <c r="D817">
        <v>2019.9562000000001</v>
      </c>
      <c r="E817">
        <v>411.85</v>
      </c>
      <c r="F817">
        <v>412.78</v>
      </c>
      <c r="G817">
        <v>411.74</v>
      </c>
      <c r="H817">
        <v>412.65</v>
      </c>
      <c r="I817">
        <v>411.85</v>
      </c>
      <c r="J817">
        <v>412.78</v>
      </c>
    </row>
    <row r="818" spans="1:12" x14ac:dyDescent="0.2">
      <c r="A818">
        <v>2020</v>
      </c>
      <c r="B818">
        <v>1</v>
      </c>
      <c r="C818">
        <v>43845</v>
      </c>
      <c r="D818">
        <v>2020.0409999999999</v>
      </c>
      <c r="E818">
        <v>413.37</v>
      </c>
      <c r="F818">
        <v>413.32</v>
      </c>
      <c r="G818">
        <v>412.92</v>
      </c>
      <c r="H818">
        <v>412.86</v>
      </c>
      <c r="I818">
        <v>413.37</v>
      </c>
      <c r="J818">
        <v>413.32</v>
      </c>
      <c r="L818">
        <f>AVERAGE(H817:H818)</f>
        <v>412.755</v>
      </c>
    </row>
    <row r="819" spans="1:12" x14ac:dyDescent="0.2">
      <c r="A819">
        <v>2020</v>
      </c>
      <c r="B819">
        <v>2</v>
      </c>
      <c r="C819">
        <v>43876</v>
      </c>
      <c r="D819">
        <v>2020.1257000000001</v>
      </c>
      <c r="E819">
        <v>414.09</v>
      </c>
      <c r="F819">
        <v>413.33</v>
      </c>
      <c r="G819">
        <v>413.84</v>
      </c>
      <c r="H819">
        <v>413.07</v>
      </c>
      <c r="I819">
        <v>414.09</v>
      </c>
      <c r="J819">
        <v>413.33</v>
      </c>
    </row>
    <row r="820" spans="1:12" x14ac:dyDescent="0.2">
      <c r="A820">
        <v>2020</v>
      </c>
      <c r="B820">
        <v>3</v>
      </c>
      <c r="C820">
        <v>43905</v>
      </c>
      <c r="D820">
        <v>2020.2049</v>
      </c>
      <c r="E820">
        <v>414.51</v>
      </c>
      <c r="F820">
        <v>412.94</v>
      </c>
      <c r="G820">
        <v>414.85</v>
      </c>
      <c r="H820">
        <v>413.26</v>
      </c>
      <c r="I820">
        <v>414.51</v>
      </c>
      <c r="J820">
        <v>412.94</v>
      </c>
    </row>
    <row r="821" spans="1:12" x14ac:dyDescent="0.2">
      <c r="A821">
        <v>2020</v>
      </c>
      <c r="B821">
        <v>4</v>
      </c>
      <c r="C821">
        <v>43936</v>
      </c>
      <c r="D821">
        <v>2020.2896000000001</v>
      </c>
      <c r="E821">
        <v>416.18</v>
      </c>
      <c r="F821">
        <v>413.35</v>
      </c>
      <c r="G821">
        <v>416.31</v>
      </c>
      <c r="H821">
        <v>413.47</v>
      </c>
      <c r="I821">
        <v>416.18</v>
      </c>
      <c r="J821">
        <v>413.35</v>
      </c>
    </row>
    <row r="822" spans="1:12" x14ac:dyDescent="0.2">
      <c r="A822">
        <v>2020</v>
      </c>
      <c r="B822">
        <v>5</v>
      </c>
      <c r="C822">
        <v>43966</v>
      </c>
      <c r="D822">
        <v>2020.3715999999999</v>
      </c>
      <c r="E822">
        <v>417.16</v>
      </c>
      <c r="F822">
        <v>413.75</v>
      </c>
      <c r="G822">
        <v>417.08</v>
      </c>
      <c r="H822">
        <v>413.67</v>
      </c>
      <c r="I822">
        <v>417.16</v>
      </c>
      <c r="J822">
        <v>413.75</v>
      </c>
    </row>
    <row r="823" spans="1:12" x14ac:dyDescent="0.2">
      <c r="A823">
        <v>2020</v>
      </c>
      <c r="B823">
        <v>6</v>
      </c>
      <c r="C823">
        <v>43997</v>
      </c>
      <c r="D823">
        <v>2020.4563000000001</v>
      </c>
      <c r="E823">
        <v>416.3</v>
      </c>
      <c r="F823">
        <v>413.75</v>
      </c>
      <c r="G823">
        <v>416.42</v>
      </c>
      <c r="H823">
        <v>413.89</v>
      </c>
      <c r="I823">
        <v>416.3</v>
      </c>
      <c r="J823">
        <v>413.75</v>
      </c>
    </row>
    <row r="824" spans="1:12" x14ac:dyDescent="0.2">
      <c r="A824">
        <v>2020</v>
      </c>
      <c r="B824">
        <v>7</v>
      </c>
      <c r="C824">
        <v>44027</v>
      </c>
      <c r="D824">
        <v>2020.5382999999999</v>
      </c>
      <c r="E824">
        <v>414.49</v>
      </c>
      <c r="F824">
        <v>413.71</v>
      </c>
      <c r="G824">
        <v>414.85</v>
      </c>
      <c r="H824">
        <v>414.1</v>
      </c>
      <c r="I824">
        <v>414.49</v>
      </c>
      <c r="J824">
        <v>413.71</v>
      </c>
    </row>
    <row r="825" spans="1:12" x14ac:dyDescent="0.2">
      <c r="A825">
        <v>2020</v>
      </c>
      <c r="B825">
        <v>8</v>
      </c>
      <c r="C825">
        <v>44058</v>
      </c>
      <c r="D825">
        <v>2020.623</v>
      </c>
      <c r="E825">
        <v>412.59</v>
      </c>
      <c r="F825">
        <v>414.16</v>
      </c>
      <c r="G825">
        <v>412.72</v>
      </c>
      <c r="H825">
        <v>414.33</v>
      </c>
      <c r="I825">
        <v>412.59</v>
      </c>
      <c r="J825">
        <v>414.16</v>
      </c>
    </row>
    <row r="826" spans="1:12" x14ac:dyDescent="0.2">
      <c r="A826">
        <v>2020</v>
      </c>
      <c r="B826">
        <v>9</v>
      </c>
      <c r="C826">
        <v>44089</v>
      </c>
      <c r="D826">
        <v>2020.7076999999999</v>
      </c>
      <c r="E826">
        <v>411.25</v>
      </c>
      <c r="F826">
        <v>414.77</v>
      </c>
      <c r="G826">
        <v>411.03</v>
      </c>
      <c r="H826">
        <v>414.57</v>
      </c>
      <c r="I826">
        <v>411.25</v>
      </c>
      <c r="J826">
        <v>414.77</v>
      </c>
    </row>
    <row r="827" spans="1:12" x14ac:dyDescent="0.2">
      <c r="A827">
        <v>2020</v>
      </c>
      <c r="B827">
        <v>10</v>
      </c>
      <c r="C827">
        <v>44119</v>
      </c>
      <c r="D827">
        <v>2020.7896000000001</v>
      </c>
      <c r="E827">
        <v>411.22</v>
      </c>
      <c r="F827">
        <v>414.85</v>
      </c>
      <c r="G827">
        <v>411.18</v>
      </c>
      <c r="H827">
        <v>414.8</v>
      </c>
      <c r="I827">
        <v>411.22</v>
      </c>
      <c r="J827">
        <v>414.85</v>
      </c>
    </row>
    <row r="828" spans="1:12" x14ac:dyDescent="0.2">
      <c r="A828">
        <v>2020</v>
      </c>
      <c r="B828">
        <v>11</v>
      </c>
      <c r="C828">
        <v>44150</v>
      </c>
      <c r="D828">
        <v>2020.8742999999999</v>
      </c>
      <c r="E828">
        <v>412.95</v>
      </c>
      <c r="F828">
        <v>415.21</v>
      </c>
      <c r="G828">
        <v>-99.99</v>
      </c>
      <c r="H828">
        <v>-99.99</v>
      </c>
      <c r="I828">
        <v>412.95</v>
      </c>
      <c r="J828">
        <v>415.21</v>
      </c>
    </row>
    <row r="829" spans="1:12" x14ac:dyDescent="0.2">
      <c r="A829">
        <v>2020</v>
      </c>
      <c r="B829">
        <v>12</v>
      </c>
      <c r="C829">
        <v>44180</v>
      </c>
      <c r="D829">
        <v>2020.9563000000001</v>
      </c>
      <c r="E829">
        <v>-99.99</v>
      </c>
      <c r="F829">
        <v>-99.99</v>
      </c>
      <c r="G829">
        <v>-99.99</v>
      </c>
      <c r="H829">
        <v>-99.99</v>
      </c>
      <c r="I829">
        <v>-99.99</v>
      </c>
      <c r="J829">
        <v>-99.99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L828"/>
  <sheetViews>
    <sheetView workbookViewId="0">
      <selection activeCell="A2" sqref="A2:XFD2"/>
    </sheetView>
  </sheetViews>
  <sheetFormatPr baseColWidth="10" defaultRowHeight="16" x14ac:dyDescent="0.2"/>
  <sheetData>
    <row r="1" spans="1:1" x14ac:dyDescent="0.2">
      <c r="A1" t="s">
        <v>0</v>
      </c>
    </row>
    <row r="2" spans="1:1" ht="23" customHeight="1" x14ac:dyDescent="0.2">
      <c r="A2" s="27" t="s">
        <v>64</v>
      </c>
    </row>
    <row r="3" spans="1:1" x14ac:dyDescent="0.2">
      <c r="A3" t="s">
        <v>65</v>
      </c>
    </row>
    <row r="4" spans="1:1" x14ac:dyDescent="0.2">
      <c r="A4" t="s">
        <v>66</v>
      </c>
    </row>
    <row r="5" spans="1:1" x14ac:dyDescent="0.2">
      <c r="A5" t="s">
        <v>67</v>
      </c>
    </row>
    <row r="6" spans="1:1" x14ac:dyDescent="0.2">
      <c r="A6" t="s">
        <v>68</v>
      </c>
    </row>
    <row r="7" spans="1:1" x14ac:dyDescent="0.2">
      <c r="A7" t="s">
        <v>1</v>
      </c>
    </row>
    <row r="8" spans="1:1" x14ac:dyDescent="0.2">
      <c r="A8" t="s">
        <v>2</v>
      </c>
    </row>
    <row r="9" spans="1:1" x14ac:dyDescent="0.2">
      <c r="A9" t="s">
        <v>3</v>
      </c>
    </row>
    <row r="10" spans="1:1" x14ac:dyDescent="0.2">
      <c r="A10" t="s">
        <v>4</v>
      </c>
    </row>
    <row r="11" spans="1:1" x14ac:dyDescent="0.2">
      <c r="A11" t="s">
        <v>5</v>
      </c>
    </row>
    <row r="12" spans="1:1" x14ac:dyDescent="0.2">
      <c r="A12" t="s">
        <v>6</v>
      </c>
    </row>
    <row r="13" spans="1:1" x14ac:dyDescent="0.2">
      <c r="A13" t="s">
        <v>1</v>
      </c>
    </row>
    <row r="14" spans="1:1" x14ac:dyDescent="0.2">
      <c r="A14" t="s">
        <v>7</v>
      </c>
    </row>
    <row r="15" spans="1:1" x14ac:dyDescent="0.2">
      <c r="A15" t="s">
        <v>1</v>
      </c>
    </row>
    <row r="16" spans="1:1" x14ac:dyDescent="0.2">
      <c r="A16" t="s">
        <v>8</v>
      </c>
    </row>
    <row r="17" spans="1:1" x14ac:dyDescent="0.2">
      <c r="A17" t="s">
        <v>9</v>
      </c>
    </row>
    <row r="18" spans="1:1" x14ac:dyDescent="0.2">
      <c r="A18" t="s">
        <v>10</v>
      </c>
    </row>
    <row r="19" spans="1:1" x14ac:dyDescent="0.2">
      <c r="A19" t="s">
        <v>1</v>
      </c>
    </row>
    <row r="20" spans="1:1" x14ac:dyDescent="0.2">
      <c r="A20" t="s">
        <v>69</v>
      </c>
    </row>
    <row r="21" spans="1:1" x14ac:dyDescent="0.2">
      <c r="A21" t="s">
        <v>1</v>
      </c>
    </row>
    <row r="22" spans="1:1" x14ac:dyDescent="0.2">
      <c r="A22" t="s">
        <v>0</v>
      </c>
    </row>
    <row r="23" spans="1:1" x14ac:dyDescent="0.2">
      <c r="A23" t="s">
        <v>1</v>
      </c>
    </row>
    <row r="24" spans="1:1" x14ac:dyDescent="0.2">
      <c r="A24" t="s">
        <v>11</v>
      </c>
    </row>
    <row r="25" spans="1:1" x14ac:dyDescent="0.2">
      <c r="A25" t="s">
        <v>1</v>
      </c>
    </row>
    <row r="26" spans="1:1" x14ac:dyDescent="0.2">
      <c r="A26" t="s">
        <v>12</v>
      </c>
    </row>
    <row r="27" spans="1:1" x14ac:dyDescent="0.2">
      <c r="A27" t="s">
        <v>13</v>
      </c>
    </row>
    <row r="28" spans="1:1" x14ac:dyDescent="0.2">
      <c r="A28" t="s">
        <v>14</v>
      </c>
    </row>
    <row r="29" spans="1:1" x14ac:dyDescent="0.2">
      <c r="A29" t="s">
        <v>15</v>
      </c>
    </row>
    <row r="30" spans="1:1" x14ac:dyDescent="0.2">
      <c r="A30" t="s">
        <v>1</v>
      </c>
    </row>
    <row r="31" spans="1:1" x14ac:dyDescent="0.2">
      <c r="A31" t="s">
        <v>16</v>
      </c>
    </row>
    <row r="32" spans="1:1" x14ac:dyDescent="0.2">
      <c r="A32" t="s">
        <v>1</v>
      </c>
    </row>
    <row r="33" spans="1:4" x14ac:dyDescent="0.2">
      <c r="A33" t="s">
        <v>12</v>
      </c>
    </row>
    <row r="34" spans="1:4" x14ac:dyDescent="0.2">
      <c r="A34" t="s">
        <v>17</v>
      </c>
    </row>
    <row r="35" spans="1:4" x14ac:dyDescent="0.2">
      <c r="A35" t="s">
        <v>18</v>
      </c>
    </row>
    <row r="36" spans="1:4" x14ac:dyDescent="0.2">
      <c r="A36" t="s">
        <v>19</v>
      </c>
      <c r="B36" t="s">
        <v>20</v>
      </c>
      <c r="C36" t="s">
        <v>21</v>
      </c>
      <c r="D36" t="s">
        <v>22</v>
      </c>
    </row>
    <row r="37" spans="1:4" x14ac:dyDescent="0.2">
      <c r="A37" t="s">
        <v>23</v>
      </c>
    </row>
    <row r="38" spans="1:4" x14ac:dyDescent="0.2">
      <c r="A38" t="s">
        <v>24</v>
      </c>
    </row>
    <row r="39" spans="1:4" x14ac:dyDescent="0.2">
      <c r="A39" t="s">
        <v>1</v>
      </c>
    </row>
    <row r="40" spans="1:4" x14ac:dyDescent="0.2">
      <c r="A40" t="s">
        <v>0</v>
      </c>
    </row>
    <row r="41" spans="1:4" x14ac:dyDescent="0.2">
      <c r="A41" t="s">
        <v>1</v>
      </c>
    </row>
    <row r="42" spans="1:4" x14ac:dyDescent="0.2">
      <c r="A42" t="s">
        <v>25</v>
      </c>
    </row>
    <row r="43" spans="1:4" x14ac:dyDescent="0.2">
      <c r="A43" t="s">
        <v>26</v>
      </c>
    </row>
    <row r="44" spans="1:4" x14ac:dyDescent="0.2">
      <c r="A44" t="s">
        <v>27</v>
      </c>
    </row>
    <row r="45" spans="1:4" x14ac:dyDescent="0.2">
      <c r="A45" t="s">
        <v>28</v>
      </c>
    </row>
    <row r="46" spans="1:4" x14ac:dyDescent="0.2">
      <c r="A46" t="s">
        <v>29</v>
      </c>
    </row>
    <row r="47" spans="1:4" x14ac:dyDescent="0.2">
      <c r="A47" t="s">
        <v>30</v>
      </c>
    </row>
    <row r="48" spans="1:4" x14ac:dyDescent="0.2">
      <c r="A48" t="s">
        <v>31</v>
      </c>
    </row>
    <row r="49" spans="1:12" x14ac:dyDescent="0.2">
      <c r="A49" t="s">
        <v>32</v>
      </c>
    </row>
    <row r="50" spans="1:12" x14ac:dyDescent="0.2">
      <c r="A50" t="s">
        <v>33</v>
      </c>
    </row>
    <row r="51" spans="1:12" x14ac:dyDescent="0.2">
      <c r="A51" t="s">
        <v>34</v>
      </c>
    </row>
    <row r="52" spans="1:12" x14ac:dyDescent="0.2">
      <c r="A52" t="s">
        <v>35</v>
      </c>
    </row>
    <row r="53" spans="1:12" x14ac:dyDescent="0.2">
      <c r="A53" t="s">
        <v>36</v>
      </c>
    </row>
    <row r="54" spans="1:12" x14ac:dyDescent="0.2">
      <c r="A54" t="s">
        <v>37</v>
      </c>
    </row>
    <row r="55" spans="1:12" x14ac:dyDescent="0.2">
      <c r="A55" t="s">
        <v>1</v>
      </c>
    </row>
    <row r="56" spans="1:12" x14ac:dyDescent="0.2">
      <c r="A56" t="s">
        <v>38</v>
      </c>
    </row>
    <row r="57" spans="1:12" x14ac:dyDescent="0.2">
      <c r="A57" t="s">
        <v>1</v>
      </c>
    </row>
    <row r="58" spans="1:12" x14ac:dyDescent="0.2">
      <c r="A58" t="s">
        <v>39</v>
      </c>
      <c r="B58" t="s">
        <v>40</v>
      </c>
      <c r="C58" t="s">
        <v>41</v>
      </c>
      <c r="D58" t="s">
        <v>42</v>
      </c>
      <c r="E58" t="s">
        <v>43</v>
      </c>
      <c r="F58" t="s">
        <v>44</v>
      </c>
      <c r="G58" t="s">
        <v>45</v>
      </c>
      <c r="H58" t="s">
        <v>46</v>
      </c>
      <c r="I58" t="s">
        <v>47</v>
      </c>
      <c r="J58" t="s">
        <v>48</v>
      </c>
    </row>
    <row r="59" spans="1:12" x14ac:dyDescent="0.2">
      <c r="A59" t="s">
        <v>49</v>
      </c>
      <c r="B59" t="s">
        <v>50</v>
      </c>
      <c r="C59" t="s">
        <v>51</v>
      </c>
      <c r="D59" t="s">
        <v>52</v>
      </c>
      <c r="E59" t="s">
        <v>51</v>
      </c>
      <c r="F59" t="s">
        <v>53</v>
      </c>
      <c r="G59" t="s">
        <v>54</v>
      </c>
      <c r="H59" t="s">
        <v>55</v>
      </c>
      <c r="I59" t="s">
        <v>56</v>
      </c>
      <c r="J59" t="s">
        <v>57</v>
      </c>
      <c r="L59" t="s">
        <v>81</v>
      </c>
    </row>
    <row r="60" spans="1:12" x14ac:dyDescent="0.2">
      <c r="A60" t="s">
        <v>49</v>
      </c>
      <c r="B60" t="s">
        <v>50</v>
      </c>
      <c r="C60" t="s">
        <v>58</v>
      </c>
      <c r="D60" t="s">
        <v>52</v>
      </c>
      <c r="E60" t="s">
        <v>59</v>
      </c>
      <c r="F60" t="s">
        <v>60</v>
      </c>
      <c r="G60" t="s">
        <v>61</v>
      </c>
      <c r="H60" t="s">
        <v>62</v>
      </c>
      <c r="I60" t="s">
        <v>63</v>
      </c>
      <c r="J60" t="s">
        <v>62</v>
      </c>
    </row>
    <row r="61" spans="1:12" x14ac:dyDescent="0.2">
      <c r="A61">
        <v>1957</v>
      </c>
      <c r="B61">
        <v>1</v>
      </c>
      <c r="C61">
        <v>20835</v>
      </c>
      <c r="D61">
        <v>1957.0410999999999</v>
      </c>
      <c r="E61">
        <v>-99.99</v>
      </c>
      <c r="F61">
        <v>-99.99</v>
      </c>
      <c r="G61">
        <v>312.75</v>
      </c>
      <c r="H61">
        <v>312.83</v>
      </c>
      <c r="I61">
        <v>312.75</v>
      </c>
      <c r="J61">
        <v>312.83</v>
      </c>
      <c r="L61">
        <f>(J62-J61)</f>
        <v>0.12999999999999545</v>
      </c>
    </row>
    <row r="62" spans="1:12" x14ac:dyDescent="0.2">
      <c r="A62">
        <v>1957</v>
      </c>
      <c r="B62">
        <v>2</v>
      </c>
      <c r="C62">
        <v>20866</v>
      </c>
      <c r="D62">
        <v>1957.126</v>
      </c>
      <c r="E62">
        <v>-99.99</v>
      </c>
      <c r="F62">
        <v>-99.99</v>
      </c>
      <c r="G62">
        <v>312.62</v>
      </c>
      <c r="H62">
        <v>312.95999999999998</v>
      </c>
      <c r="I62">
        <v>312.62</v>
      </c>
      <c r="J62">
        <v>312.95999999999998</v>
      </c>
      <c r="L62">
        <f t="shared" ref="L62:L125" si="0">(J63-J62)</f>
        <v>0.11000000000001364</v>
      </c>
    </row>
    <row r="63" spans="1:12" x14ac:dyDescent="0.2">
      <c r="A63">
        <v>1957</v>
      </c>
      <c r="B63">
        <v>3</v>
      </c>
      <c r="C63">
        <v>20894</v>
      </c>
      <c r="D63">
        <v>1957.2027</v>
      </c>
      <c r="E63">
        <v>-99.99</v>
      </c>
      <c r="F63">
        <v>-99.99</v>
      </c>
      <c r="G63">
        <v>312.60000000000002</v>
      </c>
      <c r="H63">
        <v>313.07</v>
      </c>
      <c r="I63">
        <v>312.60000000000002</v>
      </c>
      <c r="J63">
        <v>313.07</v>
      </c>
      <c r="L63">
        <f t="shared" si="0"/>
        <v>0.12999999999999545</v>
      </c>
    </row>
    <row r="64" spans="1:12" x14ac:dyDescent="0.2">
      <c r="A64">
        <v>1957</v>
      </c>
      <c r="B64">
        <v>4</v>
      </c>
      <c r="C64">
        <v>20925</v>
      </c>
      <c r="D64">
        <v>1957.2877000000001</v>
      </c>
      <c r="E64">
        <v>-99.99</v>
      </c>
      <c r="F64">
        <v>-99.99</v>
      </c>
      <c r="G64">
        <v>312.75</v>
      </c>
      <c r="H64">
        <v>313.2</v>
      </c>
      <c r="I64">
        <v>312.75</v>
      </c>
      <c r="J64">
        <v>313.2</v>
      </c>
      <c r="L64">
        <f t="shared" si="0"/>
        <v>0.12000000000000455</v>
      </c>
    </row>
    <row r="65" spans="1:12" x14ac:dyDescent="0.2">
      <c r="A65">
        <v>1957</v>
      </c>
      <c r="B65">
        <v>5</v>
      </c>
      <c r="C65">
        <v>20955</v>
      </c>
      <c r="D65">
        <v>1957.3698999999999</v>
      </c>
      <c r="E65">
        <v>-99.99</v>
      </c>
      <c r="F65">
        <v>-99.99</v>
      </c>
      <c r="G65">
        <v>312.97000000000003</v>
      </c>
      <c r="H65">
        <v>313.32</v>
      </c>
      <c r="I65">
        <v>312.97000000000003</v>
      </c>
      <c r="J65">
        <v>313.32</v>
      </c>
      <c r="L65">
        <f t="shared" si="0"/>
        <v>-0.31999999999999318</v>
      </c>
    </row>
    <row r="66" spans="1:12" x14ac:dyDescent="0.2">
      <c r="A66">
        <v>1957</v>
      </c>
      <c r="B66">
        <v>6</v>
      </c>
      <c r="C66">
        <v>20986</v>
      </c>
      <c r="D66">
        <v>1957.4548</v>
      </c>
      <c r="E66">
        <v>312.79000000000002</v>
      </c>
      <c r="F66">
        <v>313</v>
      </c>
      <c r="G66">
        <v>313.24</v>
      </c>
      <c r="H66">
        <v>313.45</v>
      </c>
      <c r="I66">
        <v>312.79000000000002</v>
      </c>
      <c r="J66">
        <v>313</v>
      </c>
      <c r="L66">
        <f t="shared" si="0"/>
        <v>0.57999999999998408</v>
      </c>
    </row>
    <row r="67" spans="1:12" x14ac:dyDescent="0.2">
      <c r="A67">
        <v>1957</v>
      </c>
      <c r="B67">
        <v>7</v>
      </c>
      <c r="C67">
        <v>21016</v>
      </c>
      <c r="D67">
        <v>1957.537</v>
      </c>
      <c r="E67">
        <v>-99.99</v>
      </c>
      <c r="F67">
        <v>-99.99</v>
      </c>
      <c r="G67">
        <v>313.63</v>
      </c>
      <c r="H67">
        <v>313.58</v>
      </c>
      <c r="I67">
        <v>313.63</v>
      </c>
      <c r="J67">
        <v>313.58</v>
      </c>
      <c r="L67">
        <f t="shared" si="0"/>
        <v>0.12000000000000455</v>
      </c>
    </row>
    <row r="68" spans="1:12" x14ac:dyDescent="0.2">
      <c r="A68">
        <v>1957</v>
      </c>
      <c r="B68">
        <v>8</v>
      </c>
      <c r="C68">
        <v>21047</v>
      </c>
      <c r="D68">
        <v>1957.6219000000001</v>
      </c>
      <c r="E68">
        <v>-99.99</v>
      </c>
      <c r="F68">
        <v>-99.99</v>
      </c>
      <c r="G68">
        <v>314.06</v>
      </c>
      <c r="H68">
        <v>313.7</v>
      </c>
      <c r="I68">
        <v>314.06</v>
      </c>
      <c r="J68">
        <v>313.7</v>
      </c>
      <c r="L68">
        <f t="shared" si="0"/>
        <v>0.12999999999999545</v>
      </c>
    </row>
    <row r="69" spans="1:12" x14ac:dyDescent="0.2">
      <c r="A69">
        <v>1957</v>
      </c>
      <c r="B69">
        <v>9</v>
      </c>
      <c r="C69">
        <v>21078</v>
      </c>
      <c r="D69">
        <v>1957.7067999999999</v>
      </c>
      <c r="E69">
        <v>-99.99</v>
      </c>
      <c r="F69">
        <v>-99.99</v>
      </c>
      <c r="G69">
        <v>314.33999999999997</v>
      </c>
      <c r="H69">
        <v>313.83</v>
      </c>
      <c r="I69">
        <v>314.33999999999997</v>
      </c>
      <c r="J69">
        <v>313.83</v>
      </c>
      <c r="L69">
        <f t="shared" si="0"/>
        <v>0.12000000000000455</v>
      </c>
    </row>
    <row r="70" spans="1:12" x14ac:dyDescent="0.2">
      <c r="A70">
        <v>1957</v>
      </c>
      <c r="B70">
        <v>10</v>
      </c>
      <c r="C70">
        <v>21108</v>
      </c>
      <c r="D70">
        <v>1957.789</v>
      </c>
      <c r="E70">
        <v>-99.99</v>
      </c>
      <c r="F70">
        <v>-99.99</v>
      </c>
      <c r="G70">
        <v>314.43</v>
      </c>
      <c r="H70">
        <v>313.95</v>
      </c>
      <c r="I70">
        <v>314.43</v>
      </c>
      <c r="J70">
        <v>313.95</v>
      </c>
      <c r="L70">
        <f t="shared" si="0"/>
        <v>0.12000000000000455</v>
      </c>
    </row>
    <row r="71" spans="1:12" x14ac:dyDescent="0.2">
      <c r="A71">
        <v>1957</v>
      </c>
      <c r="B71">
        <v>11</v>
      </c>
      <c r="C71">
        <v>21139</v>
      </c>
      <c r="D71">
        <v>1957.874</v>
      </c>
      <c r="E71">
        <v>-99.99</v>
      </c>
      <c r="F71">
        <v>-99.99</v>
      </c>
      <c r="G71">
        <v>314.39999999999998</v>
      </c>
      <c r="H71">
        <v>314.07</v>
      </c>
      <c r="I71">
        <v>314.39999999999998</v>
      </c>
      <c r="J71">
        <v>314.07</v>
      </c>
      <c r="L71">
        <f t="shared" si="0"/>
        <v>0.25999999999999091</v>
      </c>
    </row>
    <row r="72" spans="1:12" x14ac:dyDescent="0.2">
      <c r="A72">
        <v>1957</v>
      </c>
      <c r="B72">
        <v>12</v>
      </c>
      <c r="C72">
        <v>21169</v>
      </c>
      <c r="D72">
        <v>1957.9562000000001</v>
      </c>
      <c r="E72">
        <v>314.48</v>
      </c>
      <c r="F72">
        <v>314.33</v>
      </c>
      <c r="G72">
        <v>314.32</v>
      </c>
      <c r="H72">
        <v>314.18</v>
      </c>
      <c r="I72">
        <v>314.48</v>
      </c>
      <c r="J72">
        <v>314.33</v>
      </c>
      <c r="L72">
        <f t="shared" si="0"/>
        <v>-3.999999999996362E-2</v>
      </c>
    </row>
    <row r="73" spans="1:12" x14ac:dyDescent="0.2">
      <c r="A73">
        <v>1958</v>
      </c>
      <c r="B73">
        <v>1</v>
      </c>
      <c r="C73">
        <v>21200</v>
      </c>
      <c r="D73">
        <v>1958.0410999999999</v>
      </c>
      <c r="E73">
        <v>-99.99</v>
      </c>
      <c r="F73">
        <v>-99.99</v>
      </c>
      <c r="G73">
        <v>314.20999999999998</v>
      </c>
      <c r="H73">
        <v>314.29000000000002</v>
      </c>
      <c r="I73">
        <v>314.20999999999998</v>
      </c>
      <c r="J73">
        <v>314.29000000000002</v>
      </c>
      <c r="L73">
        <f t="shared" si="0"/>
        <v>9.9999999999965894E-2</v>
      </c>
    </row>
    <row r="74" spans="1:12" x14ac:dyDescent="0.2">
      <c r="A74">
        <v>1958</v>
      </c>
      <c r="B74">
        <v>2</v>
      </c>
      <c r="C74">
        <v>21231</v>
      </c>
      <c r="D74">
        <v>1958.126</v>
      </c>
      <c r="E74">
        <v>-99.99</v>
      </c>
      <c r="F74">
        <v>-99.99</v>
      </c>
      <c r="G74">
        <v>314.06</v>
      </c>
      <c r="H74">
        <v>314.39</v>
      </c>
      <c r="I74">
        <v>314.06</v>
      </c>
      <c r="J74">
        <v>314.39</v>
      </c>
      <c r="L74">
        <f t="shared" si="0"/>
        <v>0.38999999999998636</v>
      </c>
    </row>
    <row r="75" spans="1:12" x14ac:dyDescent="0.2">
      <c r="A75">
        <v>1958</v>
      </c>
      <c r="B75">
        <v>3</v>
      </c>
      <c r="C75">
        <v>21259</v>
      </c>
      <c r="D75">
        <v>1958.2027</v>
      </c>
      <c r="E75">
        <v>314.3</v>
      </c>
      <c r="F75">
        <v>314.77999999999997</v>
      </c>
      <c r="G75">
        <v>314.01</v>
      </c>
      <c r="H75">
        <v>314.48</v>
      </c>
      <c r="I75">
        <v>314.3</v>
      </c>
      <c r="J75">
        <v>314.77999999999997</v>
      </c>
      <c r="L75">
        <f t="shared" si="0"/>
        <v>-0.19999999999998863</v>
      </c>
    </row>
    <row r="76" spans="1:12" x14ac:dyDescent="0.2">
      <c r="A76">
        <v>1958</v>
      </c>
      <c r="B76">
        <v>4</v>
      </c>
      <c r="C76">
        <v>21290</v>
      </c>
      <c r="D76">
        <v>1958.2877000000001</v>
      </c>
      <c r="E76">
        <v>-99.99</v>
      </c>
      <c r="F76">
        <v>-99.99</v>
      </c>
      <c r="G76">
        <v>314.13</v>
      </c>
      <c r="H76">
        <v>314.58</v>
      </c>
      <c r="I76">
        <v>314.13</v>
      </c>
      <c r="J76">
        <v>314.58</v>
      </c>
      <c r="L76">
        <f t="shared" si="0"/>
        <v>9.0000000000031832E-2</v>
      </c>
    </row>
    <row r="77" spans="1:12" x14ac:dyDescent="0.2">
      <c r="A77">
        <v>1958</v>
      </c>
      <c r="B77">
        <v>5</v>
      </c>
      <c r="C77">
        <v>21320</v>
      </c>
      <c r="D77">
        <v>1958.3698999999999</v>
      </c>
      <c r="E77">
        <v>-99.99</v>
      </c>
      <c r="F77">
        <v>-99.99</v>
      </c>
      <c r="G77">
        <v>314.31</v>
      </c>
      <c r="H77">
        <v>314.67</v>
      </c>
      <c r="I77">
        <v>314.31</v>
      </c>
      <c r="J77">
        <v>314.67</v>
      </c>
      <c r="L77">
        <f t="shared" si="0"/>
        <v>6.0000000000002274E-2</v>
      </c>
    </row>
    <row r="78" spans="1:12" x14ac:dyDescent="0.2">
      <c r="A78">
        <v>1958</v>
      </c>
      <c r="B78">
        <v>6</v>
      </c>
      <c r="C78">
        <v>21351</v>
      </c>
      <c r="D78">
        <v>1958.4548</v>
      </c>
      <c r="E78">
        <v>314.51</v>
      </c>
      <c r="F78">
        <v>314.73</v>
      </c>
      <c r="G78">
        <v>314.52999999999997</v>
      </c>
      <c r="H78">
        <v>314.75</v>
      </c>
      <c r="I78">
        <v>314.51</v>
      </c>
      <c r="J78">
        <v>314.73</v>
      </c>
      <c r="L78">
        <f t="shared" si="0"/>
        <v>9.9999999999965894E-2</v>
      </c>
    </row>
    <row r="79" spans="1:12" x14ac:dyDescent="0.2">
      <c r="A79">
        <v>1958</v>
      </c>
      <c r="B79">
        <v>7</v>
      </c>
      <c r="C79">
        <v>21381</v>
      </c>
      <c r="D79">
        <v>1958.537</v>
      </c>
      <c r="E79">
        <v>-99.99</v>
      </c>
      <c r="F79">
        <v>-99.99</v>
      </c>
      <c r="G79">
        <v>314.88</v>
      </c>
      <c r="H79">
        <v>314.83</v>
      </c>
      <c r="I79">
        <v>314.88</v>
      </c>
      <c r="J79">
        <v>314.83</v>
      </c>
      <c r="L79">
        <f t="shared" si="0"/>
        <v>8.0000000000040927E-2</v>
      </c>
    </row>
    <row r="80" spans="1:12" x14ac:dyDescent="0.2">
      <c r="A80">
        <v>1958</v>
      </c>
      <c r="B80">
        <v>8</v>
      </c>
      <c r="C80">
        <v>21412</v>
      </c>
      <c r="D80">
        <v>1958.6219000000001</v>
      </c>
      <c r="E80">
        <v>-99.99</v>
      </c>
      <c r="F80">
        <v>-99.99</v>
      </c>
      <c r="G80">
        <v>315.27</v>
      </c>
      <c r="H80">
        <v>314.91000000000003</v>
      </c>
      <c r="I80">
        <v>315.27</v>
      </c>
      <c r="J80">
        <v>314.91000000000003</v>
      </c>
      <c r="L80">
        <f t="shared" si="0"/>
        <v>-9.0000000000031832E-2</v>
      </c>
    </row>
    <row r="81" spans="1:12" x14ac:dyDescent="0.2">
      <c r="A81">
        <v>1958</v>
      </c>
      <c r="B81">
        <v>9</v>
      </c>
      <c r="C81">
        <v>21443</v>
      </c>
      <c r="D81">
        <v>1958.7067999999999</v>
      </c>
      <c r="E81">
        <v>315.33</v>
      </c>
      <c r="F81">
        <v>314.82</v>
      </c>
      <c r="G81">
        <v>315.49</v>
      </c>
      <c r="H81">
        <v>314.98</v>
      </c>
      <c r="I81">
        <v>315.33</v>
      </c>
      <c r="J81">
        <v>314.82</v>
      </c>
      <c r="L81">
        <f t="shared" si="0"/>
        <v>0.24000000000000909</v>
      </c>
    </row>
    <row r="82" spans="1:12" x14ac:dyDescent="0.2">
      <c r="A82">
        <v>1958</v>
      </c>
      <c r="B82">
        <v>10</v>
      </c>
      <c r="C82">
        <v>21473</v>
      </c>
      <c r="D82">
        <v>1958.789</v>
      </c>
      <c r="E82">
        <v>-99.99</v>
      </c>
      <c r="F82">
        <v>-99.99</v>
      </c>
      <c r="G82">
        <v>315.54000000000002</v>
      </c>
      <c r="H82">
        <v>315.06</v>
      </c>
      <c r="I82">
        <v>315.54000000000002</v>
      </c>
      <c r="J82">
        <v>315.06</v>
      </c>
      <c r="L82">
        <f t="shared" si="0"/>
        <v>6.9999999999993179E-2</v>
      </c>
    </row>
    <row r="83" spans="1:12" x14ac:dyDescent="0.2">
      <c r="A83">
        <v>1958</v>
      </c>
      <c r="B83">
        <v>11</v>
      </c>
      <c r="C83">
        <v>21504</v>
      </c>
      <c r="D83">
        <v>1958.874</v>
      </c>
      <c r="E83">
        <v>-99.99</v>
      </c>
      <c r="F83">
        <v>-99.99</v>
      </c>
      <c r="G83">
        <v>315.45999999999998</v>
      </c>
      <c r="H83">
        <v>315.13</v>
      </c>
      <c r="I83">
        <v>315.45999999999998</v>
      </c>
      <c r="J83">
        <v>315.13</v>
      </c>
      <c r="L83">
        <f t="shared" si="0"/>
        <v>6.9999999999993179E-2</v>
      </c>
    </row>
    <row r="84" spans="1:12" x14ac:dyDescent="0.2">
      <c r="A84">
        <v>1958</v>
      </c>
      <c r="B84">
        <v>12</v>
      </c>
      <c r="C84">
        <v>21534</v>
      </c>
      <c r="D84">
        <v>1958.9562000000001</v>
      </c>
      <c r="E84">
        <v>-99.99</v>
      </c>
      <c r="F84">
        <v>-99.99</v>
      </c>
      <c r="G84">
        <v>315.35000000000002</v>
      </c>
      <c r="H84">
        <v>315.2</v>
      </c>
      <c r="I84">
        <v>315.35000000000002</v>
      </c>
      <c r="J84">
        <v>315.2</v>
      </c>
      <c r="L84">
        <f t="shared" si="0"/>
        <v>-2.9999999999972715E-2</v>
      </c>
    </row>
    <row r="85" spans="1:12" x14ac:dyDescent="0.2">
      <c r="A85">
        <v>1959</v>
      </c>
      <c r="B85">
        <v>1</v>
      </c>
      <c r="C85">
        <v>21565</v>
      </c>
      <c r="D85">
        <v>1959.0410999999999</v>
      </c>
      <c r="E85">
        <v>315.08999999999997</v>
      </c>
      <c r="F85">
        <v>315.17</v>
      </c>
      <c r="G85">
        <v>315.2</v>
      </c>
      <c r="H85">
        <v>315.27999999999997</v>
      </c>
      <c r="I85">
        <v>315.08999999999997</v>
      </c>
      <c r="J85">
        <v>315.17</v>
      </c>
      <c r="L85">
        <f t="shared" si="0"/>
        <v>0.30000000000001137</v>
      </c>
    </row>
    <row r="86" spans="1:12" x14ac:dyDescent="0.2">
      <c r="A86">
        <v>1959</v>
      </c>
      <c r="B86">
        <v>2</v>
      </c>
      <c r="C86">
        <v>21596</v>
      </c>
      <c r="D86">
        <v>1959.126</v>
      </c>
      <c r="E86">
        <v>315.13</v>
      </c>
      <c r="F86">
        <v>315.47000000000003</v>
      </c>
      <c r="G86">
        <v>315.01</v>
      </c>
      <c r="H86">
        <v>315.35000000000002</v>
      </c>
      <c r="I86">
        <v>315.13</v>
      </c>
      <c r="J86">
        <v>315.47000000000003</v>
      </c>
      <c r="L86">
        <f t="shared" si="0"/>
        <v>7.9999999999984084E-2</v>
      </c>
    </row>
    <row r="87" spans="1:12" x14ac:dyDescent="0.2">
      <c r="A87">
        <v>1959</v>
      </c>
      <c r="B87">
        <v>3</v>
      </c>
      <c r="C87">
        <v>21624</v>
      </c>
      <c r="D87">
        <v>1959.2027</v>
      </c>
      <c r="E87">
        <v>315.08</v>
      </c>
      <c r="F87">
        <v>315.55</v>
      </c>
      <c r="G87">
        <v>314.94</v>
      </c>
      <c r="H87">
        <v>315.42</v>
      </c>
      <c r="I87">
        <v>315.08</v>
      </c>
      <c r="J87">
        <v>315.55</v>
      </c>
      <c r="L87">
        <f t="shared" si="0"/>
        <v>-6.0000000000002274E-2</v>
      </c>
    </row>
    <row r="88" spans="1:12" x14ac:dyDescent="0.2">
      <c r="A88">
        <v>1959</v>
      </c>
      <c r="B88">
        <v>4</v>
      </c>
      <c r="C88">
        <v>21655</v>
      </c>
      <c r="D88">
        <v>1959.2877000000001</v>
      </c>
      <c r="E88">
        <v>-99.99</v>
      </c>
      <c r="F88">
        <v>-99.99</v>
      </c>
      <c r="G88">
        <v>315.04000000000002</v>
      </c>
      <c r="H88">
        <v>315.49</v>
      </c>
      <c r="I88">
        <v>315.04000000000002</v>
      </c>
      <c r="J88">
        <v>315.49</v>
      </c>
      <c r="L88">
        <f t="shared" si="0"/>
        <v>6.9999999999993179E-2</v>
      </c>
    </row>
    <row r="89" spans="1:12" x14ac:dyDescent="0.2">
      <c r="A89">
        <v>1959</v>
      </c>
      <c r="B89">
        <v>5</v>
      </c>
      <c r="C89">
        <v>21685</v>
      </c>
      <c r="D89">
        <v>1959.3698999999999</v>
      </c>
      <c r="E89">
        <v>-99.99</v>
      </c>
      <c r="F89">
        <v>-99.99</v>
      </c>
      <c r="G89">
        <v>315.2</v>
      </c>
      <c r="H89">
        <v>315.56</v>
      </c>
      <c r="I89">
        <v>315.2</v>
      </c>
      <c r="J89">
        <v>315.56</v>
      </c>
      <c r="L89">
        <f t="shared" si="0"/>
        <v>6.9999999999993179E-2</v>
      </c>
    </row>
    <row r="90" spans="1:12" x14ac:dyDescent="0.2">
      <c r="A90">
        <v>1959</v>
      </c>
      <c r="B90">
        <v>6</v>
      </c>
      <c r="C90">
        <v>21716</v>
      </c>
      <c r="D90">
        <v>1959.4548</v>
      </c>
      <c r="E90">
        <v>-99.99</v>
      </c>
      <c r="F90">
        <v>-99.99</v>
      </c>
      <c r="G90">
        <v>315.41000000000003</v>
      </c>
      <c r="H90">
        <v>315.63</v>
      </c>
      <c r="I90">
        <v>315.41000000000003</v>
      </c>
      <c r="J90">
        <v>315.63</v>
      </c>
      <c r="L90">
        <f t="shared" si="0"/>
        <v>6.0000000000002274E-2</v>
      </c>
    </row>
    <row r="91" spans="1:12" x14ac:dyDescent="0.2">
      <c r="A91">
        <v>1959</v>
      </c>
      <c r="B91">
        <v>7</v>
      </c>
      <c r="C91">
        <v>21746</v>
      </c>
      <c r="D91">
        <v>1959.537</v>
      </c>
      <c r="E91">
        <v>-99.99</v>
      </c>
      <c r="F91">
        <v>-99.99</v>
      </c>
      <c r="G91">
        <v>315.75</v>
      </c>
      <c r="H91">
        <v>315.69</v>
      </c>
      <c r="I91">
        <v>315.75</v>
      </c>
      <c r="J91">
        <v>315.69</v>
      </c>
      <c r="L91">
        <f t="shared" si="0"/>
        <v>-7.9999999999984084E-2</v>
      </c>
    </row>
    <row r="92" spans="1:12" x14ac:dyDescent="0.2">
      <c r="A92">
        <v>1959</v>
      </c>
      <c r="B92">
        <v>8</v>
      </c>
      <c r="C92">
        <v>21777</v>
      </c>
      <c r="D92">
        <v>1959.6219000000001</v>
      </c>
      <c r="E92">
        <v>315.98</v>
      </c>
      <c r="F92">
        <v>315.61</v>
      </c>
      <c r="G92">
        <v>316.13</v>
      </c>
      <c r="H92">
        <v>315.76</v>
      </c>
      <c r="I92">
        <v>315.98</v>
      </c>
      <c r="J92">
        <v>315.61</v>
      </c>
      <c r="L92">
        <f t="shared" si="0"/>
        <v>0.12000000000000455</v>
      </c>
    </row>
    <row r="93" spans="1:12" x14ac:dyDescent="0.2">
      <c r="A93">
        <v>1959</v>
      </c>
      <c r="B93">
        <v>9</v>
      </c>
      <c r="C93">
        <v>21808</v>
      </c>
      <c r="D93">
        <v>1959.7067999999999</v>
      </c>
      <c r="E93">
        <v>316.24</v>
      </c>
      <c r="F93">
        <v>315.73</v>
      </c>
      <c r="G93">
        <v>316.33999999999997</v>
      </c>
      <c r="H93">
        <v>315.83</v>
      </c>
      <c r="I93">
        <v>316.24</v>
      </c>
      <c r="J93">
        <v>315.73</v>
      </c>
      <c r="L93">
        <f t="shared" si="0"/>
        <v>0.16999999999995907</v>
      </c>
    </row>
    <row r="94" spans="1:12" x14ac:dyDescent="0.2">
      <c r="A94">
        <v>1959</v>
      </c>
      <c r="B94">
        <v>10</v>
      </c>
      <c r="C94">
        <v>21838</v>
      </c>
      <c r="D94">
        <v>1959.789</v>
      </c>
      <c r="E94">
        <v>-99.99</v>
      </c>
      <c r="F94">
        <v>-99.99</v>
      </c>
      <c r="G94">
        <v>316.38</v>
      </c>
      <c r="H94">
        <v>315.89999999999998</v>
      </c>
      <c r="I94">
        <v>316.38</v>
      </c>
      <c r="J94">
        <v>315.89999999999998</v>
      </c>
      <c r="L94">
        <f t="shared" si="0"/>
        <v>8.0000000000040927E-2</v>
      </c>
    </row>
    <row r="95" spans="1:12" x14ac:dyDescent="0.2">
      <c r="A95">
        <v>1959</v>
      </c>
      <c r="B95">
        <v>11</v>
      </c>
      <c r="C95">
        <v>21869</v>
      </c>
      <c r="D95">
        <v>1959.874</v>
      </c>
      <c r="E95">
        <v>316.31</v>
      </c>
      <c r="F95">
        <v>315.98</v>
      </c>
      <c r="G95">
        <v>316.3</v>
      </c>
      <c r="H95">
        <v>315.97000000000003</v>
      </c>
      <c r="I95">
        <v>316.31</v>
      </c>
      <c r="J95">
        <v>315.98</v>
      </c>
      <c r="L95">
        <f t="shared" si="0"/>
        <v>6.0000000000002274E-2</v>
      </c>
    </row>
    <row r="96" spans="1:12" x14ac:dyDescent="0.2">
      <c r="A96">
        <v>1959</v>
      </c>
      <c r="B96">
        <v>12</v>
      </c>
      <c r="C96">
        <v>21899</v>
      </c>
      <c r="D96">
        <v>1959.9562000000001</v>
      </c>
      <c r="E96">
        <v>-99.99</v>
      </c>
      <c r="F96">
        <v>-99.99</v>
      </c>
      <c r="G96">
        <v>316.18</v>
      </c>
      <c r="H96">
        <v>316.04000000000002</v>
      </c>
      <c r="I96">
        <v>316.18</v>
      </c>
      <c r="J96">
        <v>316.04000000000002</v>
      </c>
      <c r="L96">
        <f t="shared" si="0"/>
        <v>6.9999999999993179E-2</v>
      </c>
    </row>
    <row r="97" spans="1:12" x14ac:dyDescent="0.2">
      <c r="A97">
        <v>1960</v>
      </c>
      <c r="B97">
        <v>1</v>
      </c>
      <c r="C97">
        <v>21930</v>
      </c>
      <c r="D97">
        <v>1960.0409999999999</v>
      </c>
      <c r="E97">
        <v>-99.99</v>
      </c>
      <c r="F97">
        <v>-99.99</v>
      </c>
      <c r="G97">
        <v>316.02999999999997</v>
      </c>
      <c r="H97">
        <v>316.11</v>
      </c>
      <c r="I97">
        <v>316.02999999999997</v>
      </c>
      <c r="J97">
        <v>316.11</v>
      </c>
      <c r="L97">
        <f t="shared" si="0"/>
        <v>6.9999999999993179E-2</v>
      </c>
    </row>
    <row r="98" spans="1:12" x14ac:dyDescent="0.2">
      <c r="A98">
        <v>1960</v>
      </c>
      <c r="B98">
        <v>2</v>
      </c>
      <c r="C98">
        <v>21961</v>
      </c>
      <c r="D98">
        <v>1960.1257000000001</v>
      </c>
      <c r="E98">
        <v>-99.99</v>
      </c>
      <c r="F98">
        <v>-99.99</v>
      </c>
      <c r="G98">
        <v>315.83999999999997</v>
      </c>
      <c r="H98">
        <v>316.18</v>
      </c>
      <c r="I98">
        <v>315.83999999999997</v>
      </c>
      <c r="J98">
        <v>316.18</v>
      </c>
      <c r="L98">
        <f t="shared" si="0"/>
        <v>6.0000000000002274E-2</v>
      </c>
    </row>
    <row r="99" spans="1:12" x14ac:dyDescent="0.2">
      <c r="A99">
        <v>1960</v>
      </c>
      <c r="B99">
        <v>3</v>
      </c>
      <c r="C99">
        <v>21990</v>
      </c>
      <c r="D99">
        <v>1960.2049</v>
      </c>
      <c r="E99">
        <v>-99.99</v>
      </c>
      <c r="F99">
        <v>-99.99</v>
      </c>
      <c r="G99">
        <v>315.76</v>
      </c>
      <c r="H99">
        <v>316.24</v>
      </c>
      <c r="I99">
        <v>315.76</v>
      </c>
      <c r="J99">
        <v>316.24</v>
      </c>
      <c r="L99">
        <f t="shared" si="0"/>
        <v>6.9999999999993179E-2</v>
      </c>
    </row>
    <row r="100" spans="1:12" x14ac:dyDescent="0.2">
      <c r="A100">
        <v>1960</v>
      </c>
      <c r="B100">
        <v>4</v>
      </c>
      <c r="C100">
        <v>22021</v>
      </c>
      <c r="D100">
        <v>1960.2896000000001</v>
      </c>
      <c r="E100">
        <v>-99.99</v>
      </c>
      <c r="F100">
        <v>-99.99</v>
      </c>
      <c r="G100">
        <v>315.86</v>
      </c>
      <c r="H100">
        <v>316.31</v>
      </c>
      <c r="I100">
        <v>315.86</v>
      </c>
      <c r="J100">
        <v>316.31</v>
      </c>
      <c r="L100">
        <f t="shared" si="0"/>
        <v>6.0000000000002274E-2</v>
      </c>
    </row>
    <row r="101" spans="1:12" x14ac:dyDescent="0.2">
      <c r="A101">
        <v>1960</v>
      </c>
      <c r="B101">
        <v>5</v>
      </c>
      <c r="C101">
        <v>22051</v>
      </c>
      <c r="D101">
        <v>1960.3715999999999</v>
      </c>
      <c r="E101">
        <v>-99.99</v>
      </c>
      <c r="F101">
        <v>-99.99</v>
      </c>
      <c r="G101">
        <v>316.02</v>
      </c>
      <c r="H101">
        <v>316.37</v>
      </c>
      <c r="I101">
        <v>316.02</v>
      </c>
      <c r="J101">
        <v>316.37</v>
      </c>
      <c r="L101">
        <f t="shared" si="0"/>
        <v>0.25</v>
      </c>
    </row>
    <row r="102" spans="1:12" x14ac:dyDescent="0.2">
      <c r="A102">
        <v>1960</v>
      </c>
      <c r="B102">
        <v>6</v>
      </c>
      <c r="C102">
        <v>22082</v>
      </c>
      <c r="D102">
        <v>1960.4563000000001</v>
      </c>
      <c r="E102">
        <v>316.39999999999998</v>
      </c>
      <c r="F102">
        <v>316.62</v>
      </c>
      <c r="G102">
        <v>316.22000000000003</v>
      </c>
      <c r="H102">
        <v>316.44</v>
      </c>
      <c r="I102">
        <v>316.39999999999998</v>
      </c>
      <c r="J102">
        <v>316.62</v>
      </c>
      <c r="L102">
        <f t="shared" si="0"/>
        <v>5.0000000000011369E-2</v>
      </c>
    </row>
    <row r="103" spans="1:12" x14ac:dyDescent="0.2">
      <c r="A103">
        <v>1960</v>
      </c>
      <c r="B103">
        <v>7</v>
      </c>
      <c r="C103">
        <v>22112</v>
      </c>
      <c r="D103">
        <v>1960.5382999999999</v>
      </c>
      <c r="E103">
        <v>316.73</v>
      </c>
      <c r="F103">
        <v>316.67</v>
      </c>
      <c r="G103">
        <v>316.56</v>
      </c>
      <c r="H103">
        <v>316.5</v>
      </c>
      <c r="I103">
        <v>316.73</v>
      </c>
      <c r="J103">
        <v>316.67</v>
      </c>
      <c r="L103">
        <f t="shared" si="0"/>
        <v>-0.28000000000002956</v>
      </c>
    </row>
    <row r="104" spans="1:12" x14ac:dyDescent="0.2">
      <c r="A104">
        <v>1960</v>
      </c>
      <c r="B104">
        <v>8</v>
      </c>
      <c r="C104">
        <v>22143</v>
      </c>
      <c r="D104">
        <v>1960.623</v>
      </c>
      <c r="E104">
        <v>316.76</v>
      </c>
      <c r="F104">
        <v>316.39</v>
      </c>
      <c r="G104">
        <v>316.93</v>
      </c>
      <c r="H104">
        <v>316.56</v>
      </c>
      <c r="I104">
        <v>316.76</v>
      </c>
      <c r="J104">
        <v>316.39</v>
      </c>
      <c r="L104">
        <f t="shared" si="0"/>
        <v>0.23000000000001819</v>
      </c>
    </row>
    <row r="105" spans="1:12" x14ac:dyDescent="0.2">
      <c r="A105">
        <v>1960</v>
      </c>
      <c r="B105">
        <v>9</v>
      </c>
      <c r="C105">
        <v>22174</v>
      </c>
      <c r="D105">
        <v>1960.7076999999999</v>
      </c>
      <c r="E105">
        <v>-99.99</v>
      </c>
      <c r="F105">
        <v>-99.99</v>
      </c>
      <c r="G105">
        <v>317.13</v>
      </c>
      <c r="H105">
        <v>316.62</v>
      </c>
      <c r="I105">
        <v>317.13</v>
      </c>
      <c r="J105">
        <v>316.62</v>
      </c>
      <c r="L105">
        <f t="shared" si="0"/>
        <v>6.0000000000002274E-2</v>
      </c>
    </row>
    <row r="106" spans="1:12" x14ac:dyDescent="0.2">
      <c r="A106">
        <v>1960</v>
      </c>
      <c r="B106">
        <v>10</v>
      </c>
      <c r="C106">
        <v>22204</v>
      </c>
      <c r="D106">
        <v>1960.7896000000001</v>
      </c>
      <c r="E106">
        <v>-99.99</v>
      </c>
      <c r="F106">
        <v>-99.99</v>
      </c>
      <c r="G106">
        <v>317.16000000000003</v>
      </c>
      <c r="H106">
        <v>316.68</v>
      </c>
      <c r="I106">
        <v>317.16000000000003</v>
      </c>
      <c r="J106">
        <v>316.68</v>
      </c>
      <c r="L106">
        <f t="shared" si="0"/>
        <v>6.0000000000002274E-2</v>
      </c>
    </row>
    <row r="107" spans="1:12" x14ac:dyDescent="0.2">
      <c r="A107">
        <v>1960</v>
      </c>
      <c r="B107">
        <v>11</v>
      </c>
      <c r="C107">
        <v>22235</v>
      </c>
      <c r="D107">
        <v>1960.8742999999999</v>
      </c>
      <c r="E107">
        <v>-99.99</v>
      </c>
      <c r="F107">
        <v>-99.99</v>
      </c>
      <c r="G107">
        <v>317.07</v>
      </c>
      <c r="H107">
        <v>316.74</v>
      </c>
      <c r="I107">
        <v>317.07</v>
      </c>
      <c r="J107">
        <v>316.74</v>
      </c>
      <c r="L107">
        <f t="shared" si="0"/>
        <v>5.0000000000011369E-2</v>
      </c>
    </row>
    <row r="108" spans="1:12" x14ac:dyDescent="0.2">
      <c r="A108">
        <v>1960</v>
      </c>
      <c r="B108">
        <v>12</v>
      </c>
      <c r="C108">
        <v>22265</v>
      </c>
      <c r="D108">
        <v>1960.9563000000001</v>
      </c>
      <c r="E108">
        <v>-99.99</v>
      </c>
      <c r="F108">
        <v>-99.99</v>
      </c>
      <c r="G108">
        <v>316.94</v>
      </c>
      <c r="H108">
        <v>316.79000000000002</v>
      </c>
      <c r="I108">
        <v>316.94</v>
      </c>
      <c r="J108">
        <v>316.79000000000002</v>
      </c>
      <c r="L108">
        <f t="shared" si="0"/>
        <v>4.9999999999954525E-2</v>
      </c>
    </row>
    <row r="109" spans="1:12" x14ac:dyDescent="0.2">
      <c r="A109">
        <v>1961</v>
      </c>
      <c r="B109">
        <v>1</v>
      </c>
      <c r="C109">
        <v>22296</v>
      </c>
      <c r="D109">
        <v>1961.0410999999999</v>
      </c>
      <c r="E109">
        <v>-99.99</v>
      </c>
      <c r="F109">
        <v>-99.99</v>
      </c>
      <c r="G109">
        <v>316.76</v>
      </c>
      <c r="H109">
        <v>316.83999999999997</v>
      </c>
      <c r="I109">
        <v>316.76</v>
      </c>
      <c r="J109">
        <v>316.83999999999997</v>
      </c>
      <c r="L109">
        <f t="shared" si="0"/>
        <v>0.48000000000001819</v>
      </c>
    </row>
    <row r="110" spans="1:12" x14ac:dyDescent="0.2">
      <c r="A110">
        <v>1961</v>
      </c>
      <c r="B110">
        <v>2</v>
      </c>
      <c r="C110">
        <v>22327</v>
      </c>
      <c r="D110">
        <v>1961.126</v>
      </c>
      <c r="E110">
        <v>316.98</v>
      </c>
      <c r="F110">
        <v>317.32</v>
      </c>
      <c r="G110">
        <v>316.56</v>
      </c>
      <c r="H110">
        <v>316.89999999999998</v>
      </c>
      <c r="I110">
        <v>316.98</v>
      </c>
      <c r="J110">
        <v>317.32</v>
      </c>
      <c r="L110">
        <f t="shared" si="0"/>
        <v>-0.37999999999999545</v>
      </c>
    </row>
    <row r="111" spans="1:12" x14ac:dyDescent="0.2">
      <c r="A111">
        <v>1961</v>
      </c>
      <c r="B111">
        <v>3</v>
      </c>
      <c r="C111">
        <v>22355</v>
      </c>
      <c r="D111">
        <v>1961.2027</v>
      </c>
      <c r="E111">
        <v>-99.99</v>
      </c>
      <c r="F111">
        <v>-99.99</v>
      </c>
      <c r="G111">
        <v>316.45999999999998</v>
      </c>
      <c r="H111">
        <v>316.94</v>
      </c>
      <c r="I111">
        <v>316.45999999999998</v>
      </c>
      <c r="J111">
        <v>316.94</v>
      </c>
      <c r="L111">
        <f t="shared" si="0"/>
        <v>5.0000000000011369E-2</v>
      </c>
    </row>
    <row r="112" spans="1:12" x14ac:dyDescent="0.2">
      <c r="A112">
        <v>1961</v>
      </c>
      <c r="B112">
        <v>4</v>
      </c>
      <c r="C112">
        <v>22386</v>
      </c>
      <c r="D112">
        <v>1961.2877000000001</v>
      </c>
      <c r="E112">
        <v>-99.99</v>
      </c>
      <c r="F112">
        <v>-99.99</v>
      </c>
      <c r="G112">
        <v>316.54000000000002</v>
      </c>
      <c r="H112">
        <v>316.99</v>
      </c>
      <c r="I112">
        <v>316.54000000000002</v>
      </c>
      <c r="J112">
        <v>316.99</v>
      </c>
      <c r="L112">
        <f t="shared" si="0"/>
        <v>0.15999999999996817</v>
      </c>
    </row>
    <row r="113" spans="1:12" x14ac:dyDescent="0.2">
      <c r="A113">
        <v>1961</v>
      </c>
      <c r="B113">
        <v>5</v>
      </c>
      <c r="C113">
        <v>22416</v>
      </c>
      <c r="D113">
        <v>1961.3698999999999</v>
      </c>
      <c r="E113">
        <v>316.8</v>
      </c>
      <c r="F113">
        <v>317.14999999999998</v>
      </c>
      <c r="G113">
        <v>316.68</v>
      </c>
      <c r="H113">
        <v>317.04000000000002</v>
      </c>
      <c r="I113">
        <v>316.8</v>
      </c>
      <c r="J113">
        <v>317.14999999999998</v>
      </c>
      <c r="L113">
        <f t="shared" si="0"/>
        <v>-6.9999999999993179E-2</v>
      </c>
    </row>
    <row r="114" spans="1:12" x14ac:dyDescent="0.2">
      <c r="A114">
        <v>1961</v>
      </c>
      <c r="B114">
        <v>6</v>
      </c>
      <c r="C114">
        <v>22447</v>
      </c>
      <c r="D114">
        <v>1961.4548</v>
      </c>
      <c r="E114">
        <v>316.86</v>
      </c>
      <c r="F114">
        <v>317.08</v>
      </c>
      <c r="G114">
        <v>316.87</v>
      </c>
      <c r="H114">
        <v>317.08</v>
      </c>
      <c r="I114">
        <v>316.86</v>
      </c>
      <c r="J114">
        <v>317.08</v>
      </c>
      <c r="L114">
        <f t="shared" si="0"/>
        <v>-0.18999999999999773</v>
      </c>
    </row>
    <row r="115" spans="1:12" x14ac:dyDescent="0.2">
      <c r="A115">
        <v>1961</v>
      </c>
      <c r="B115">
        <v>7</v>
      </c>
      <c r="C115">
        <v>22477</v>
      </c>
      <c r="D115">
        <v>1961.537</v>
      </c>
      <c r="E115">
        <v>316.95</v>
      </c>
      <c r="F115">
        <v>316.89</v>
      </c>
      <c r="G115">
        <v>317.18</v>
      </c>
      <c r="H115">
        <v>317.13</v>
      </c>
      <c r="I115">
        <v>316.95</v>
      </c>
      <c r="J115">
        <v>316.89</v>
      </c>
      <c r="L115">
        <f t="shared" si="0"/>
        <v>0.11000000000001364</v>
      </c>
    </row>
    <row r="116" spans="1:12" x14ac:dyDescent="0.2">
      <c r="A116">
        <v>1961</v>
      </c>
      <c r="B116">
        <v>8</v>
      </c>
      <c r="C116">
        <v>22508</v>
      </c>
      <c r="D116">
        <v>1961.6219000000001</v>
      </c>
      <c r="E116">
        <v>317.37</v>
      </c>
      <c r="F116">
        <v>317</v>
      </c>
      <c r="G116">
        <v>317.54000000000002</v>
      </c>
      <c r="H116">
        <v>317.17</v>
      </c>
      <c r="I116">
        <v>317.37</v>
      </c>
      <c r="J116">
        <v>317</v>
      </c>
      <c r="L116">
        <f t="shared" si="0"/>
        <v>0.16000000000002501</v>
      </c>
    </row>
    <row r="117" spans="1:12" x14ac:dyDescent="0.2">
      <c r="A117">
        <v>1961</v>
      </c>
      <c r="B117">
        <v>9</v>
      </c>
      <c r="C117">
        <v>22539</v>
      </c>
      <c r="D117">
        <v>1961.7067999999999</v>
      </c>
      <c r="E117">
        <v>317.67</v>
      </c>
      <c r="F117">
        <v>317.16000000000003</v>
      </c>
      <c r="G117">
        <v>317.73</v>
      </c>
      <c r="H117">
        <v>317.22000000000003</v>
      </c>
      <c r="I117">
        <v>317.67</v>
      </c>
      <c r="J117">
        <v>317.16000000000003</v>
      </c>
      <c r="L117">
        <f t="shared" si="0"/>
        <v>9.9999999999965894E-2</v>
      </c>
    </row>
    <row r="118" spans="1:12" x14ac:dyDescent="0.2">
      <c r="A118">
        <v>1961</v>
      </c>
      <c r="B118">
        <v>10</v>
      </c>
      <c r="C118">
        <v>22569</v>
      </c>
      <c r="D118">
        <v>1961.789</v>
      </c>
      <c r="E118">
        <v>317.75</v>
      </c>
      <c r="F118">
        <v>317.26</v>
      </c>
      <c r="G118">
        <v>317.75</v>
      </c>
      <c r="H118">
        <v>317.26</v>
      </c>
      <c r="I118">
        <v>317.75</v>
      </c>
      <c r="J118">
        <v>317.26</v>
      </c>
      <c r="L118">
        <f t="shared" si="0"/>
        <v>0.26999999999998181</v>
      </c>
    </row>
    <row r="119" spans="1:12" x14ac:dyDescent="0.2">
      <c r="A119">
        <v>1961</v>
      </c>
      <c r="B119">
        <v>11</v>
      </c>
      <c r="C119">
        <v>22600</v>
      </c>
      <c r="D119">
        <v>1961.874</v>
      </c>
      <c r="E119">
        <v>317.86</v>
      </c>
      <c r="F119">
        <v>317.52999999999997</v>
      </c>
      <c r="G119">
        <v>317.64</v>
      </c>
      <c r="H119">
        <v>317.31</v>
      </c>
      <c r="I119">
        <v>317.86</v>
      </c>
      <c r="J119">
        <v>317.52999999999997</v>
      </c>
      <c r="L119">
        <f t="shared" si="0"/>
        <v>-9.9999999999909051E-3</v>
      </c>
    </row>
    <row r="120" spans="1:12" x14ac:dyDescent="0.2">
      <c r="A120">
        <v>1961</v>
      </c>
      <c r="B120">
        <v>12</v>
      </c>
      <c r="C120">
        <v>22630</v>
      </c>
      <c r="D120">
        <v>1961.9562000000001</v>
      </c>
      <c r="E120">
        <v>317.66000000000003</v>
      </c>
      <c r="F120">
        <v>317.52</v>
      </c>
      <c r="G120">
        <v>317.5</v>
      </c>
      <c r="H120">
        <v>317.35000000000002</v>
      </c>
      <c r="I120">
        <v>317.66000000000003</v>
      </c>
      <c r="J120">
        <v>317.52</v>
      </c>
      <c r="L120">
        <f t="shared" si="0"/>
        <v>9.9999999999909051E-3</v>
      </c>
    </row>
    <row r="121" spans="1:12" x14ac:dyDescent="0.2">
      <c r="A121">
        <v>1962</v>
      </c>
      <c r="B121">
        <v>1</v>
      </c>
      <c r="C121">
        <v>22661</v>
      </c>
      <c r="D121">
        <v>1962.0410999999999</v>
      </c>
      <c r="E121">
        <v>317.45</v>
      </c>
      <c r="F121">
        <v>317.52999999999997</v>
      </c>
      <c r="G121">
        <v>317.31</v>
      </c>
      <c r="H121">
        <v>317.39</v>
      </c>
      <c r="I121">
        <v>317.45</v>
      </c>
      <c r="J121">
        <v>317.52999999999997</v>
      </c>
      <c r="L121">
        <f t="shared" si="0"/>
        <v>7.0000000000050022E-2</v>
      </c>
    </row>
    <row r="122" spans="1:12" x14ac:dyDescent="0.2">
      <c r="A122">
        <v>1962</v>
      </c>
      <c r="B122">
        <v>2</v>
      </c>
      <c r="C122">
        <v>22692</v>
      </c>
      <c r="D122">
        <v>1962.126</v>
      </c>
      <c r="E122">
        <v>317.26</v>
      </c>
      <c r="F122">
        <v>317.60000000000002</v>
      </c>
      <c r="G122">
        <v>317.08999999999997</v>
      </c>
      <c r="H122">
        <v>317.43</v>
      </c>
      <c r="I122">
        <v>317.26</v>
      </c>
      <c r="J122">
        <v>317.60000000000002</v>
      </c>
      <c r="L122">
        <f t="shared" si="0"/>
        <v>-7.0000000000050022E-2</v>
      </c>
    </row>
    <row r="123" spans="1:12" x14ac:dyDescent="0.2">
      <c r="A123">
        <v>1962</v>
      </c>
      <c r="B123">
        <v>3</v>
      </c>
      <c r="C123">
        <v>22720</v>
      </c>
      <c r="D123">
        <v>1962.2027</v>
      </c>
      <c r="E123">
        <v>317.05</v>
      </c>
      <c r="F123">
        <v>317.52999999999997</v>
      </c>
      <c r="G123">
        <v>316.98</v>
      </c>
      <c r="H123">
        <v>317.47000000000003</v>
      </c>
      <c r="I123">
        <v>317.05</v>
      </c>
      <c r="J123">
        <v>317.52999999999997</v>
      </c>
      <c r="L123">
        <f t="shared" si="0"/>
        <v>4.0000000000020464E-2</v>
      </c>
    </row>
    <row r="124" spans="1:12" x14ac:dyDescent="0.2">
      <c r="A124">
        <v>1962</v>
      </c>
      <c r="B124">
        <v>4</v>
      </c>
      <c r="C124">
        <v>22751</v>
      </c>
      <c r="D124">
        <v>1962.2877000000001</v>
      </c>
      <c r="E124">
        <v>317.12</v>
      </c>
      <c r="F124">
        <v>317.57</v>
      </c>
      <c r="G124">
        <v>317.05</v>
      </c>
      <c r="H124">
        <v>317.5</v>
      </c>
      <c r="I124">
        <v>317.12</v>
      </c>
      <c r="J124">
        <v>317.57</v>
      </c>
      <c r="L124">
        <f t="shared" si="0"/>
        <v>-2.9999999999972715E-2</v>
      </c>
    </row>
    <row r="125" spans="1:12" x14ac:dyDescent="0.2">
      <c r="A125">
        <v>1962</v>
      </c>
      <c r="B125">
        <v>5</v>
      </c>
      <c r="C125">
        <v>22781</v>
      </c>
      <c r="D125">
        <v>1962.3698999999999</v>
      </c>
      <c r="E125">
        <v>317.18</v>
      </c>
      <c r="F125">
        <v>317.54000000000002</v>
      </c>
      <c r="G125">
        <v>317.18</v>
      </c>
      <c r="H125">
        <v>317.54000000000002</v>
      </c>
      <c r="I125">
        <v>317.18</v>
      </c>
      <c r="J125">
        <v>317.54000000000002</v>
      </c>
      <c r="L125">
        <f t="shared" si="0"/>
        <v>-6.9999999999993179E-2</v>
      </c>
    </row>
    <row r="126" spans="1:12" x14ac:dyDescent="0.2">
      <c r="A126">
        <v>1962</v>
      </c>
      <c r="B126">
        <v>6</v>
      </c>
      <c r="C126">
        <v>22812</v>
      </c>
      <c r="D126">
        <v>1962.4548</v>
      </c>
      <c r="E126">
        <v>317.25</v>
      </c>
      <c r="F126">
        <v>317.47000000000003</v>
      </c>
      <c r="G126">
        <v>317.37</v>
      </c>
      <c r="H126">
        <v>317.58999999999997</v>
      </c>
      <c r="I126">
        <v>317.25</v>
      </c>
      <c r="J126">
        <v>317.47000000000003</v>
      </c>
      <c r="L126">
        <f t="shared" ref="L126:L189" si="1">(J127-J126)</f>
        <v>-0.24000000000000909</v>
      </c>
    </row>
    <row r="127" spans="1:12" x14ac:dyDescent="0.2">
      <c r="A127">
        <v>1962</v>
      </c>
      <c r="B127">
        <v>7</v>
      </c>
      <c r="C127">
        <v>22842</v>
      </c>
      <c r="D127">
        <v>1962.537</v>
      </c>
      <c r="E127">
        <v>317.27999999999997</v>
      </c>
      <c r="F127">
        <v>317.23</v>
      </c>
      <c r="G127">
        <v>317.69</v>
      </c>
      <c r="H127">
        <v>317.63</v>
      </c>
      <c r="I127">
        <v>317.27999999999997</v>
      </c>
      <c r="J127">
        <v>317.23</v>
      </c>
      <c r="L127">
        <f t="shared" si="1"/>
        <v>4.9999999999954525E-2</v>
      </c>
    </row>
    <row r="128" spans="1:12" x14ac:dyDescent="0.2">
      <c r="A128">
        <v>1962</v>
      </c>
      <c r="B128">
        <v>8</v>
      </c>
      <c r="C128">
        <v>22873</v>
      </c>
      <c r="D128">
        <v>1962.6219000000001</v>
      </c>
      <c r="E128">
        <v>317.64999999999998</v>
      </c>
      <c r="F128">
        <v>317.27999999999997</v>
      </c>
      <c r="G128">
        <v>318.06</v>
      </c>
      <c r="H128">
        <v>317.69</v>
      </c>
      <c r="I128">
        <v>317.64999999999998</v>
      </c>
      <c r="J128">
        <v>317.27999999999997</v>
      </c>
      <c r="L128">
        <f t="shared" si="1"/>
        <v>0.28000000000002956</v>
      </c>
    </row>
    <row r="129" spans="1:12" x14ac:dyDescent="0.2">
      <c r="A129">
        <v>1962</v>
      </c>
      <c r="B129">
        <v>9</v>
      </c>
      <c r="C129">
        <v>22904</v>
      </c>
      <c r="D129">
        <v>1962.7067999999999</v>
      </c>
      <c r="E129">
        <v>318.07</v>
      </c>
      <c r="F129">
        <v>317.56</v>
      </c>
      <c r="G129">
        <v>318.27</v>
      </c>
      <c r="H129">
        <v>317.75</v>
      </c>
      <c r="I129">
        <v>318.07</v>
      </c>
      <c r="J129">
        <v>317.56</v>
      </c>
      <c r="L129">
        <f t="shared" si="1"/>
        <v>0.25999999999999091</v>
      </c>
    </row>
    <row r="130" spans="1:12" x14ac:dyDescent="0.2">
      <c r="A130">
        <v>1962</v>
      </c>
      <c r="B130">
        <v>10</v>
      </c>
      <c r="C130">
        <v>22934</v>
      </c>
      <c r="D130">
        <v>1962.789</v>
      </c>
      <c r="E130">
        <v>-99.99</v>
      </c>
      <c r="F130">
        <v>-99.99</v>
      </c>
      <c r="G130">
        <v>318.3</v>
      </c>
      <c r="H130">
        <v>317.82</v>
      </c>
      <c r="I130">
        <v>318.3</v>
      </c>
      <c r="J130">
        <v>317.82</v>
      </c>
      <c r="L130">
        <f t="shared" si="1"/>
        <v>6.9999999999993179E-2</v>
      </c>
    </row>
    <row r="131" spans="1:12" x14ac:dyDescent="0.2">
      <c r="A131">
        <v>1962</v>
      </c>
      <c r="B131">
        <v>11</v>
      </c>
      <c r="C131">
        <v>22965</v>
      </c>
      <c r="D131">
        <v>1962.874</v>
      </c>
      <c r="E131">
        <v>-99.99</v>
      </c>
      <c r="F131">
        <v>-99.99</v>
      </c>
      <c r="G131">
        <v>318.22000000000003</v>
      </c>
      <c r="H131">
        <v>317.89</v>
      </c>
      <c r="I131">
        <v>318.22000000000003</v>
      </c>
      <c r="J131">
        <v>317.89</v>
      </c>
      <c r="L131">
        <f t="shared" si="1"/>
        <v>0.56000000000000227</v>
      </c>
    </row>
    <row r="132" spans="1:12" x14ac:dyDescent="0.2">
      <c r="A132">
        <v>1962</v>
      </c>
      <c r="B132">
        <v>12</v>
      </c>
      <c r="C132">
        <v>22995</v>
      </c>
      <c r="D132">
        <v>1962.9562000000001</v>
      </c>
      <c r="E132">
        <v>318.60000000000002</v>
      </c>
      <c r="F132">
        <v>318.45</v>
      </c>
      <c r="G132">
        <v>318.11</v>
      </c>
      <c r="H132">
        <v>317.95999999999998</v>
      </c>
      <c r="I132">
        <v>318.60000000000002</v>
      </c>
      <c r="J132">
        <v>318.45</v>
      </c>
      <c r="L132">
        <f t="shared" si="1"/>
        <v>-0.24000000000000909</v>
      </c>
    </row>
    <row r="133" spans="1:12" x14ac:dyDescent="0.2">
      <c r="A133">
        <v>1963</v>
      </c>
      <c r="B133">
        <v>1</v>
      </c>
      <c r="C133">
        <v>23026</v>
      </c>
      <c r="D133">
        <v>1963.0410999999999</v>
      </c>
      <c r="E133">
        <v>318.13</v>
      </c>
      <c r="F133">
        <v>318.20999999999998</v>
      </c>
      <c r="G133">
        <v>317.95</v>
      </c>
      <c r="H133">
        <v>318.02999999999997</v>
      </c>
      <c r="I133">
        <v>318.13</v>
      </c>
      <c r="J133">
        <v>318.20999999999998</v>
      </c>
      <c r="L133">
        <f t="shared" si="1"/>
        <v>-9.9999999999909051E-3</v>
      </c>
    </row>
    <row r="134" spans="1:12" x14ac:dyDescent="0.2">
      <c r="A134">
        <v>1963</v>
      </c>
      <c r="B134">
        <v>2</v>
      </c>
      <c r="C134">
        <v>23057</v>
      </c>
      <c r="D134">
        <v>1963.126</v>
      </c>
      <c r="E134">
        <v>317.86</v>
      </c>
      <c r="F134">
        <v>318.2</v>
      </c>
      <c r="G134">
        <v>317.75</v>
      </c>
      <c r="H134">
        <v>318.10000000000002</v>
      </c>
      <c r="I134">
        <v>317.86</v>
      </c>
      <c r="J134">
        <v>318.2</v>
      </c>
      <c r="L134">
        <f t="shared" si="1"/>
        <v>-0.25</v>
      </c>
    </row>
    <row r="135" spans="1:12" x14ac:dyDescent="0.2">
      <c r="A135">
        <v>1963</v>
      </c>
      <c r="B135">
        <v>3</v>
      </c>
      <c r="C135">
        <v>23085</v>
      </c>
      <c r="D135">
        <v>1963.2027</v>
      </c>
      <c r="E135">
        <v>317.47000000000003</v>
      </c>
      <c r="F135">
        <v>317.95</v>
      </c>
      <c r="G135">
        <v>317.67</v>
      </c>
      <c r="H135">
        <v>318.14999999999998</v>
      </c>
      <c r="I135">
        <v>317.47000000000003</v>
      </c>
      <c r="J135">
        <v>317.95</v>
      </c>
      <c r="L135">
        <f t="shared" si="1"/>
        <v>0.40000000000003411</v>
      </c>
    </row>
    <row r="136" spans="1:12" x14ac:dyDescent="0.2">
      <c r="A136">
        <v>1963</v>
      </c>
      <c r="B136">
        <v>4</v>
      </c>
      <c r="C136">
        <v>23116</v>
      </c>
      <c r="D136">
        <v>1963.2877000000001</v>
      </c>
      <c r="E136">
        <v>317.89999999999998</v>
      </c>
      <c r="F136">
        <v>318.35000000000002</v>
      </c>
      <c r="G136">
        <v>317.76</v>
      </c>
      <c r="H136">
        <v>318.20999999999998</v>
      </c>
      <c r="I136">
        <v>317.89999999999998</v>
      </c>
      <c r="J136">
        <v>318.35000000000002</v>
      </c>
      <c r="L136">
        <f t="shared" si="1"/>
        <v>0.27999999999997272</v>
      </c>
    </row>
    <row r="137" spans="1:12" x14ac:dyDescent="0.2">
      <c r="A137">
        <v>1963</v>
      </c>
      <c r="B137">
        <v>5</v>
      </c>
      <c r="C137">
        <v>23146</v>
      </c>
      <c r="D137">
        <v>1963.3698999999999</v>
      </c>
      <c r="E137">
        <v>318.27</v>
      </c>
      <c r="F137">
        <v>318.63</v>
      </c>
      <c r="G137">
        <v>317.89999999999998</v>
      </c>
      <c r="H137">
        <v>318.26</v>
      </c>
      <c r="I137">
        <v>318.27</v>
      </c>
      <c r="J137">
        <v>318.63</v>
      </c>
      <c r="L137">
        <f t="shared" si="1"/>
        <v>-0.18999999999999773</v>
      </c>
    </row>
    <row r="138" spans="1:12" x14ac:dyDescent="0.2">
      <c r="A138">
        <v>1963</v>
      </c>
      <c r="B138">
        <v>6</v>
      </c>
      <c r="C138">
        <v>23177</v>
      </c>
      <c r="D138">
        <v>1963.4548</v>
      </c>
      <c r="E138">
        <v>318.22000000000003</v>
      </c>
      <c r="F138">
        <v>318.44</v>
      </c>
      <c r="G138">
        <v>318.08999999999997</v>
      </c>
      <c r="H138">
        <v>318.31</v>
      </c>
      <c r="I138">
        <v>318.22000000000003</v>
      </c>
      <c r="J138">
        <v>318.44</v>
      </c>
      <c r="L138">
        <f t="shared" si="1"/>
        <v>-0.23000000000001819</v>
      </c>
    </row>
    <row r="139" spans="1:12" x14ac:dyDescent="0.2">
      <c r="A139">
        <v>1963</v>
      </c>
      <c r="B139">
        <v>7</v>
      </c>
      <c r="C139">
        <v>23207</v>
      </c>
      <c r="D139">
        <v>1963.537</v>
      </c>
      <c r="E139">
        <v>318.27</v>
      </c>
      <c r="F139">
        <v>318.20999999999998</v>
      </c>
      <c r="G139">
        <v>318.41000000000003</v>
      </c>
      <c r="H139">
        <v>318.35000000000002</v>
      </c>
      <c r="I139">
        <v>318.27</v>
      </c>
      <c r="J139">
        <v>318.20999999999998</v>
      </c>
      <c r="L139">
        <f t="shared" si="1"/>
        <v>6.9999999999993179E-2</v>
      </c>
    </row>
    <row r="140" spans="1:12" x14ac:dyDescent="0.2">
      <c r="A140">
        <v>1963</v>
      </c>
      <c r="B140">
        <v>8</v>
      </c>
      <c r="C140">
        <v>23238</v>
      </c>
      <c r="D140">
        <v>1963.6219000000001</v>
      </c>
      <c r="E140">
        <v>318.64999999999998</v>
      </c>
      <c r="F140">
        <v>318.27999999999997</v>
      </c>
      <c r="G140">
        <v>318.75</v>
      </c>
      <c r="H140">
        <v>318.39</v>
      </c>
      <c r="I140">
        <v>318.64999999999998</v>
      </c>
      <c r="J140">
        <v>318.27999999999997</v>
      </c>
      <c r="L140">
        <f t="shared" si="1"/>
        <v>-0.22999999999996135</v>
      </c>
    </row>
    <row r="141" spans="1:12" x14ac:dyDescent="0.2">
      <c r="A141">
        <v>1963</v>
      </c>
      <c r="B141">
        <v>9</v>
      </c>
      <c r="C141">
        <v>23269</v>
      </c>
      <c r="D141">
        <v>1963.7067999999999</v>
      </c>
      <c r="E141">
        <v>318.57</v>
      </c>
      <c r="F141">
        <v>318.05</v>
      </c>
      <c r="G141">
        <v>318.94</v>
      </c>
      <c r="H141">
        <v>318.42</v>
      </c>
      <c r="I141">
        <v>318.57</v>
      </c>
      <c r="J141">
        <v>318.05</v>
      </c>
      <c r="L141">
        <f t="shared" si="1"/>
        <v>0.47999999999996135</v>
      </c>
    </row>
    <row r="142" spans="1:12" x14ac:dyDescent="0.2">
      <c r="A142">
        <v>1963</v>
      </c>
      <c r="B142">
        <v>10</v>
      </c>
      <c r="C142">
        <v>23299</v>
      </c>
      <c r="D142">
        <v>1963.789</v>
      </c>
      <c r="E142">
        <v>319.02</v>
      </c>
      <c r="F142">
        <v>318.52999999999997</v>
      </c>
      <c r="G142">
        <v>318.94</v>
      </c>
      <c r="H142">
        <v>318.45999999999998</v>
      </c>
      <c r="I142">
        <v>319.02</v>
      </c>
      <c r="J142">
        <v>318.52999999999997</v>
      </c>
      <c r="L142">
        <f t="shared" si="1"/>
        <v>-3.999999999996362E-2</v>
      </c>
    </row>
    <row r="143" spans="1:12" x14ac:dyDescent="0.2">
      <c r="A143">
        <v>1963</v>
      </c>
      <c r="B143">
        <v>11</v>
      </c>
      <c r="C143">
        <v>23330</v>
      </c>
      <c r="D143">
        <v>1963.874</v>
      </c>
      <c r="E143">
        <v>-99.99</v>
      </c>
      <c r="F143">
        <v>-99.99</v>
      </c>
      <c r="G143">
        <v>318.82</v>
      </c>
      <c r="H143">
        <v>318.49</v>
      </c>
      <c r="I143">
        <v>318.82</v>
      </c>
      <c r="J143">
        <v>318.49</v>
      </c>
      <c r="L143">
        <f t="shared" si="1"/>
        <v>2.9999999999972715E-2</v>
      </c>
    </row>
    <row r="144" spans="1:12" x14ac:dyDescent="0.2">
      <c r="A144">
        <v>1963</v>
      </c>
      <c r="B144">
        <v>12</v>
      </c>
      <c r="C144">
        <v>23360</v>
      </c>
      <c r="D144">
        <v>1963.9562000000001</v>
      </c>
      <c r="E144">
        <v>-99.99</v>
      </c>
      <c r="F144">
        <v>-99.99</v>
      </c>
      <c r="G144">
        <v>318.66000000000003</v>
      </c>
      <c r="H144">
        <v>318.52</v>
      </c>
      <c r="I144">
        <v>318.66000000000003</v>
      </c>
      <c r="J144">
        <v>318.52</v>
      </c>
      <c r="L144">
        <f t="shared" si="1"/>
        <v>2.0000000000038654E-2</v>
      </c>
    </row>
    <row r="145" spans="1:12" x14ac:dyDescent="0.2">
      <c r="A145">
        <v>1964</v>
      </c>
      <c r="B145">
        <v>1</v>
      </c>
      <c r="C145">
        <v>23391</v>
      </c>
      <c r="D145">
        <v>1964.0409999999999</v>
      </c>
      <c r="E145">
        <v>-99.99</v>
      </c>
      <c r="F145">
        <v>-99.99</v>
      </c>
      <c r="G145">
        <v>318.45999999999998</v>
      </c>
      <c r="H145">
        <v>318.54000000000002</v>
      </c>
      <c r="I145">
        <v>318.45999999999998</v>
      </c>
      <c r="J145">
        <v>318.54000000000002</v>
      </c>
      <c r="L145">
        <f t="shared" si="1"/>
        <v>2.9999999999972715E-2</v>
      </c>
    </row>
    <row r="146" spans="1:12" x14ac:dyDescent="0.2">
      <c r="A146">
        <v>1964</v>
      </c>
      <c r="B146">
        <v>2</v>
      </c>
      <c r="C146">
        <v>23422</v>
      </c>
      <c r="D146">
        <v>1964.1257000000001</v>
      </c>
      <c r="E146">
        <v>-99.99</v>
      </c>
      <c r="F146">
        <v>-99.99</v>
      </c>
      <c r="G146">
        <v>318.23</v>
      </c>
      <c r="H146">
        <v>318.57</v>
      </c>
      <c r="I146">
        <v>318.23</v>
      </c>
      <c r="J146">
        <v>318.57</v>
      </c>
      <c r="L146">
        <f t="shared" si="1"/>
        <v>3.0000000000029559E-2</v>
      </c>
    </row>
    <row r="147" spans="1:12" x14ac:dyDescent="0.2">
      <c r="A147">
        <v>1964</v>
      </c>
      <c r="B147">
        <v>3</v>
      </c>
      <c r="C147">
        <v>23451</v>
      </c>
      <c r="D147">
        <v>1964.2049</v>
      </c>
      <c r="E147">
        <v>-99.99</v>
      </c>
      <c r="F147">
        <v>-99.99</v>
      </c>
      <c r="G147">
        <v>318.11</v>
      </c>
      <c r="H147">
        <v>318.60000000000002</v>
      </c>
      <c r="I147">
        <v>318.11</v>
      </c>
      <c r="J147">
        <v>318.60000000000002</v>
      </c>
      <c r="L147">
        <f t="shared" si="1"/>
        <v>2.9999999999972715E-2</v>
      </c>
    </row>
    <row r="148" spans="1:12" x14ac:dyDescent="0.2">
      <c r="A148">
        <v>1964</v>
      </c>
      <c r="B148">
        <v>4</v>
      </c>
      <c r="C148">
        <v>23482</v>
      </c>
      <c r="D148">
        <v>1964.2896000000001</v>
      </c>
      <c r="E148">
        <v>-99.99</v>
      </c>
      <c r="F148">
        <v>-99.99</v>
      </c>
      <c r="G148">
        <v>318.17</v>
      </c>
      <c r="H148">
        <v>318.63</v>
      </c>
      <c r="I148">
        <v>318.17</v>
      </c>
      <c r="J148">
        <v>318.63</v>
      </c>
      <c r="L148">
        <f t="shared" si="1"/>
        <v>1.999999999998181E-2</v>
      </c>
    </row>
    <row r="149" spans="1:12" x14ac:dyDescent="0.2">
      <c r="A149">
        <v>1964</v>
      </c>
      <c r="B149">
        <v>5</v>
      </c>
      <c r="C149">
        <v>23512</v>
      </c>
      <c r="D149">
        <v>1964.3715999999999</v>
      </c>
      <c r="E149">
        <v>-99.99</v>
      </c>
      <c r="F149">
        <v>-99.99</v>
      </c>
      <c r="G149">
        <v>318.29000000000002</v>
      </c>
      <c r="H149">
        <v>318.64999999999998</v>
      </c>
      <c r="I149">
        <v>318.29000000000002</v>
      </c>
      <c r="J149">
        <v>318.64999999999998</v>
      </c>
      <c r="L149">
        <f t="shared" si="1"/>
        <v>3.0000000000029559E-2</v>
      </c>
    </row>
    <row r="150" spans="1:12" x14ac:dyDescent="0.2">
      <c r="A150">
        <v>1964</v>
      </c>
      <c r="B150">
        <v>6</v>
      </c>
      <c r="C150">
        <v>23543</v>
      </c>
      <c r="D150">
        <v>1964.4563000000001</v>
      </c>
      <c r="E150">
        <v>-99.99</v>
      </c>
      <c r="F150">
        <v>-99.99</v>
      </c>
      <c r="G150">
        <v>318.47000000000003</v>
      </c>
      <c r="H150">
        <v>318.68</v>
      </c>
      <c r="I150">
        <v>318.47000000000003</v>
      </c>
      <c r="J150">
        <v>318.68</v>
      </c>
      <c r="L150">
        <f t="shared" si="1"/>
        <v>4.0000000000020464E-2</v>
      </c>
    </row>
    <row r="151" spans="1:12" x14ac:dyDescent="0.2">
      <c r="A151">
        <v>1964</v>
      </c>
      <c r="B151">
        <v>7</v>
      </c>
      <c r="C151">
        <v>23573</v>
      </c>
      <c r="D151">
        <v>1964.5382999999999</v>
      </c>
      <c r="E151">
        <v>-99.99</v>
      </c>
      <c r="F151">
        <v>-99.99</v>
      </c>
      <c r="G151">
        <v>318.77999999999997</v>
      </c>
      <c r="H151">
        <v>318.72000000000003</v>
      </c>
      <c r="I151">
        <v>318.77999999999997</v>
      </c>
      <c r="J151">
        <v>318.72000000000003</v>
      </c>
      <c r="L151">
        <f t="shared" si="1"/>
        <v>2.9999999999972715E-2</v>
      </c>
    </row>
    <row r="152" spans="1:12" x14ac:dyDescent="0.2">
      <c r="A152">
        <v>1964</v>
      </c>
      <c r="B152">
        <v>8</v>
      </c>
      <c r="C152">
        <v>23604</v>
      </c>
      <c r="D152">
        <v>1964.623</v>
      </c>
      <c r="E152">
        <v>-99.99</v>
      </c>
      <c r="F152">
        <v>-99.99</v>
      </c>
      <c r="G152">
        <v>319.12</v>
      </c>
      <c r="H152">
        <v>318.75</v>
      </c>
      <c r="I152">
        <v>319.12</v>
      </c>
      <c r="J152">
        <v>318.75</v>
      </c>
      <c r="L152">
        <f t="shared" si="1"/>
        <v>4.0000000000020464E-2</v>
      </c>
    </row>
    <row r="153" spans="1:12" x14ac:dyDescent="0.2">
      <c r="A153">
        <v>1964</v>
      </c>
      <c r="B153">
        <v>9</v>
      </c>
      <c r="C153">
        <v>23635</v>
      </c>
      <c r="D153">
        <v>1964.7076999999999</v>
      </c>
      <c r="E153">
        <v>-99.99</v>
      </c>
      <c r="F153">
        <v>-99.99</v>
      </c>
      <c r="G153">
        <v>319.31</v>
      </c>
      <c r="H153">
        <v>318.79000000000002</v>
      </c>
      <c r="I153">
        <v>319.31</v>
      </c>
      <c r="J153">
        <v>318.79000000000002</v>
      </c>
      <c r="L153">
        <f t="shared" si="1"/>
        <v>4.9999999999954525E-2</v>
      </c>
    </row>
    <row r="154" spans="1:12" x14ac:dyDescent="0.2">
      <c r="A154">
        <v>1964</v>
      </c>
      <c r="B154">
        <v>10</v>
      </c>
      <c r="C154">
        <v>23665</v>
      </c>
      <c r="D154">
        <v>1964.7896000000001</v>
      </c>
      <c r="E154">
        <v>-99.99</v>
      </c>
      <c r="F154">
        <v>-99.99</v>
      </c>
      <c r="G154">
        <v>319.32</v>
      </c>
      <c r="H154">
        <v>318.83999999999997</v>
      </c>
      <c r="I154">
        <v>319.32</v>
      </c>
      <c r="J154">
        <v>318.83999999999997</v>
      </c>
      <c r="L154">
        <f t="shared" si="1"/>
        <v>5.0000000000011369E-2</v>
      </c>
    </row>
    <row r="155" spans="1:12" x14ac:dyDescent="0.2">
      <c r="A155">
        <v>1964</v>
      </c>
      <c r="B155">
        <v>11</v>
      </c>
      <c r="C155">
        <v>23696</v>
      </c>
      <c r="D155">
        <v>1964.8742999999999</v>
      </c>
      <c r="E155">
        <v>-99.99</v>
      </c>
      <c r="F155">
        <v>-99.99</v>
      </c>
      <c r="G155">
        <v>319.22000000000003</v>
      </c>
      <c r="H155">
        <v>318.89</v>
      </c>
      <c r="I155">
        <v>319.22000000000003</v>
      </c>
      <c r="J155">
        <v>318.89</v>
      </c>
      <c r="L155">
        <f t="shared" si="1"/>
        <v>5.0000000000011369E-2</v>
      </c>
    </row>
    <row r="156" spans="1:12" x14ac:dyDescent="0.2">
      <c r="A156">
        <v>1964</v>
      </c>
      <c r="B156">
        <v>12</v>
      </c>
      <c r="C156">
        <v>23726</v>
      </c>
      <c r="D156">
        <v>1964.9563000000001</v>
      </c>
      <c r="E156">
        <v>-99.99</v>
      </c>
      <c r="F156">
        <v>-99.99</v>
      </c>
      <c r="G156">
        <v>319.08999999999997</v>
      </c>
      <c r="H156">
        <v>318.94</v>
      </c>
      <c r="I156">
        <v>319.08999999999997</v>
      </c>
      <c r="J156">
        <v>318.94</v>
      </c>
      <c r="L156">
        <f t="shared" si="1"/>
        <v>6.0000000000002274E-2</v>
      </c>
    </row>
    <row r="157" spans="1:12" x14ac:dyDescent="0.2">
      <c r="A157">
        <v>1965</v>
      </c>
      <c r="B157">
        <v>1</v>
      </c>
      <c r="C157">
        <v>23757</v>
      </c>
      <c r="D157">
        <v>1965.0410999999999</v>
      </c>
      <c r="E157">
        <v>-99.99</v>
      </c>
      <c r="F157">
        <v>-99.99</v>
      </c>
      <c r="G157">
        <v>318.92</v>
      </c>
      <c r="H157">
        <v>319</v>
      </c>
      <c r="I157">
        <v>318.92</v>
      </c>
      <c r="J157">
        <v>319</v>
      </c>
      <c r="L157">
        <f t="shared" si="1"/>
        <v>1.999999999998181E-2</v>
      </c>
    </row>
    <row r="158" spans="1:12" x14ac:dyDescent="0.2">
      <c r="A158">
        <v>1965</v>
      </c>
      <c r="B158">
        <v>2</v>
      </c>
      <c r="C158">
        <v>23788</v>
      </c>
      <c r="D158">
        <v>1965.126</v>
      </c>
      <c r="E158">
        <v>318.68</v>
      </c>
      <c r="F158">
        <v>319.02</v>
      </c>
      <c r="G158">
        <v>318.73</v>
      </c>
      <c r="H158">
        <v>319.07</v>
      </c>
      <c r="I158">
        <v>318.68</v>
      </c>
      <c r="J158">
        <v>319.02</v>
      </c>
      <c r="L158">
        <f t="shared" si="1"/>
        <v>3.0000000000029559E-2</v>
      </c>
    </row>
    <row r="159" spans="1:12" x14ac:dyDescent="0.2">
      <c r="A159">
        <v>1965</v>
      </c>
      <c r="B159">
        <v>3</v>
      </c>
      <c r="C159">
        <v>23816</v>
      </c>
      <c r="D159">
        <v>1965.2027</v>
      </c>
      <c r="E159">
        <v>318.56</v>
      </c>
      <c r="F159">
        <v>319.05</v>
      </c>
      <c r="G159">
        <v>318.64999999999998</v>
      </c>
      <c r="H159">
        <v>319.14</v>
      </c>
      <c r="I159">
        <v>318.56</v>
      </c>
      <c r="J159">
        <v>319.05</v>
      </c>
      <c r="L159">
        <f t="shared" si="1"/>
        <v>9.9999999999965894E-2</v>
      </c>
    </row>
    <row r="160" spans="1:12" x14ac:dyDescent="0.2">
      <c r="A160">
        <v>1965</v>
      </c>
      <c r="B160">
        <v>4</v>
      </c>
      <c r="C160">
        <v>23847</v>
      </c>
      <c r="D160">
        <v>1965.2877000000001</v>
      </c>
      <c r="E160">
        <v>318.69</v>
      </c>
      <c r="F160">
        <v>319.14999999999998</v>
      </c>
      <c r="G160">
        <v>318.76</v>
      </c>
      <c r="H160">
        <v>319.22000000000003</v>
      </c>
      <c r="I160">
        <v>318.69</v>
      </c>
      <c r="J160">
        <v>319.14999999999998</v>
      </c>
      <c r="L160">
        <f t="shared" si="1"/>
        <v>0.10000000000002274</v>
      </c>
    </row>
    <row r="161" spans="1:12" x14ac:dyDescent="0.2">
      <c r="A161">
        <v>1965</v>
      </c>
      <c r="B161">
        <v>5</v>
      </c>
      <c r="C161">
        <v>23877</v>
      </c>
      <c r="D161">
        <v>1965.3698999999999</v>
      </c>
      <c r="E161">
        <v>318.89</v>
      </c>
      <c r="F161">
        <v>319.25</v>
      </c>
      <c r="G161">
        <v>318.94</v>
      </c>
      <c r="H161">
        <v>319.31</v>
      </c>
      <c r="I161">
        <v>318.89</v>
      </c>
      <c r="J161">
        <v>319.25</v>
      </c>
      <c r="L161">
        <f t="shared" si="1"/>
        <v>0.14999999999997726</v>
      </c>
    </row>
    <row r="162" spans="1:12" x14ac:dyDescent="0.2">
      <c r="A162">
        <v>1965</v>
      </c>
      <c r="B162">
        <v>6</v>
      </c>
      <c r="C162">
        <v>23908</v>
      </c>
      <c r="D162">
        <v>1965.4548</v>
      </c>
      <c r="E162">
        <v>-99.99</v>
      </c>
      <c r="F162">
        <v>-99.99</v>
      </c>
      <c r="G162">
        <v>319.18</v>
      </c>
      <c r="H162">
        <v>319.39999999999998</v>
      </c>
      <c r="I162">
        <v>319.18</v>
      </c>
      <c r="J162">
        <v>319.39999999999998</v>
      </c>
      <c r="L162">
        <f t="shared" si="1"/>
        <v>-6.9999999999993179E-2</v>
      </c>
    </row>
    <row r="163" spans="1:12" x14ac:dyDescent="0.2">
      <c r="A163">
        <v>1965</v>
      </c>
      <c r="B163">
        <v>7</v>
      </c>
      <c r="C163">
        <v>23938</v>
      </c>
      <c r="D163">
        <v>1965.537</v>
      </c>
      <c r="E163">
        <v>319.39</v>
      </c>
      <c r="F163">
        <v>319.33</v>
      </c>
      <c r="G163">
        <v>319.56</v>
      </c>
      <c r="H163">
        <v>319.5</v>
      </c>
      <c r="I163">
        <v>319.39</v>
      </c>
      <c r="J163">
        <v>319.33</v>
      </c>
      <c r="L163">
        <f t="shared" si="1"/>
        <v>-1.999999999998181E-2</v>
      </c>
    </row>
    <row r="164" spans="1:12" x14ac:dyDescent="0.2">
      <c r="A164">
        <v>1965</v>
      </c>
      <c r="B164">
        <v>8</v>
      </c>
      <c r="C164">
        <v>23969</v>
      </c>
      <c r="D164">
        <v>1965.6219000000001</v>
      </c>
      <c r="E164">
        <v>319.68</v>
      </c>
      <c r="F164">
        <v>319.31</v>
      </c>
      <c r="G164">
        <v>319.98</v>
      </c>
      <c r="H164">
        <v>319.61</v>
      </c>
      <c r="I164">
        <v>319.68</v>
      </c>
      <c r="J164">
        <v>319.31</v>
      </c>
      <c r="L164">
        <f t="shared" si="1"/>
        <v>0.42000000000001592</v>
      </c>
    </row>
    <row r="165" spans="1:12" x14ac:dyDescent="0.2">
      <c r="A165">
        <v>1965</v>
      </c>
      <c r="B165">
        <v>9</v>
      </c>
      <c r="C165">
        <v>24000</v>
      </c>
      <c r="D165">
        <v>1965.7067999999999</v>
      </c>
      <c r="E165">
        <v>-99.99</v>
      </c>
      <c r="F165">
        <v>-99.99</v>
      </c>
      <c r="G165">
        <v>320.25</v>
      </c>
      <c r="H165">
        <v>319.73</v>
      </c>
      <c r="I165">
        <v>320.25</v>
      </c>
      <c r="J165">
        <v>319.73</v>
      </c>
      <c r="L165">
        <f t="shared" si="1"/>
        <v>0.1099999999999568</v>
      </c>
    </row>
    <row r="166" spans="1:12" x14ac:dyDescent="0.2">
      <c r="A166">
        <v>1965</v>
      </c>
      <c r="B166">
        <v>10</v>
      </c>
      <c r="C166">
        <v>24030</v>
      </c>
      <c r="D166">
        <v>1965.789</v>
      </c>
      <c r="E166">
        <v>-99.99</v>
      </c>
      <c r="F166">
        <v>-99.99</v>
      </c>
      <c r="G166">
        <v>320.33</v>
      </c>
      <c r="H166">
        <v>319.83999999999997</v>
      </c>
      <c r="I166">
        <v>320.33</v>
      </c>
      <c r="J166">
        <v>319.83999999999997</v>
      </c>
      <c r="L166">
        <f t="shared" si="1"/>
        <v>-9.9999999999909051E-3</v>
      </c>
    </row>
    <row r="167" spans="1:12" x14ac:dyDescent="0.2">
      <c r="A167">
        <v>1965</v>
      </c>
      <c r="B167">
        <v>11</v>
      </c>
      <c r="C167">
        <v>24061</v>
      </c>
      <c r="D167">
        <v>1965.874</v>
      </c>
      <c r="E167">
        <v>320.17</v>
      </c>
      <c r="F167">
        <v>319.83</v>
      </c>
      <c r="G167">
        <v>320.3</v>
      </c>
      <c r="H167">
        <v>319.95999999999998</v>
      </c>
      <c r="I167">
        <v>320.17</v>
      </c>
      <c r="J167">
        <v>319.83</v>
      </c>
      <c r="L167">
        <f t="shared" si="1"/>
        <v>0.28000000000002956</v>
      </c>
    </row>
    <row r="168" spans="1:12" x14ac:dyDescent="0.2">
      <c r="A168">
        <v>1965</v>
      </c>
      <c r="B168">
        <v>12</v>
      </c>
      <c r="C168">
        <v>24091</v>
      </c>
      <c r="D168">
        <v>1965.9562000000001</v>
      </c>
      <c r="E168">
        <v>320.26</v>
      </c>
      <c r="F168">
        <v>320.11</v>
      </c>
      <c r="G168">
        <v>320.22000000000003</v>
      </c>
      <c r="H168">
        <v>320.07</v>
      </c>
      <c r="I168">
        <v>320.26</v>
      </c>
      <c r="J168">
        <v>320.11</v>
      </c>
      <c r="L168">
        <f t="shared" si="1"/>
        <v>0.31999999999999318</v>
      </c>
    </row>
    <row r="169" spans="1:12" x14ac:dyDescent="0.2">
      <c r="A169">
        <v>1966</v>
      </c>
      <c r="B169">
        <v>1</v>
      </c>
      <c r="C169">
        <v>24122</v>
      </c>
      <c r="D169">
        <v>1966.0410999999999</v>
      </c>
      <c r="E169">
        <v>320.35000000000002</v>
      </c>
      <c r="F169">
        <v>320.43</v>
      </c>
      <c r="G169">
        <v>320.11</v>
      </c>
      <c r="H169">
        <v>320.19</v>
      </c>
      <c r="I169">
        <v>320.35000000000002</v>
      </c>
      <c r="J169">
        <v>320.43</v>
      </c>
      <c r="L169">
        <f t="shared" si="1"/>
        <v>-5.0000000000011369E-2</v>
      </c>
    </row>
    <row r="170" spans="1:12" x14ac:dyDescent="0.2">
      <c r="A170">
        <v>1966</v>
      </c>
      <c r="B170">
        <v>2</v>
      </c>
      <c r="C170">
        <v>24153</v>
      </c>
      <c r="D170">
        <v>1966.126</v>
      </c>
      <c r="E170">
        <v>320.04000000000002</v>
      </c>
      <c r="F170">
        <v>320.38</v>
      </c>
      <c r="G170">
        <v>319.95</v>
      </c>
      <c r="H170">
        <v>320.3</v>
      </c>
      <c r="I170">
        <v>320.04000000000002</v>
      </c>
      <c r="J170">
        <v>320.38</v>
      </c>
      <c r="L170">
        <f t="shared" si="1"/>
        <v>0.16000000000002501</v>
      </c>
    </row>
    <row r="171" spans="1:12" x14ac:dyDescent="0.2">
      <c r="A171">
        <v>1966</v>
      </c>
      <c r="B171">
        <v>3</v>
      </c>
      <c r="C171">
        <v>24181</v>
      </c>
      <c r="D171">
        <v>1966.2027</v>
      </c>
      <c r="E171">
        <v>320.05</v>
      </c>
      <c r="F171">
        <v>320.54000000000002</v>
      </c>
      <c r="G171">
        <v>319.91000000000003</v>
      </c>
      <c r="H171">
        <v>320.39</v>
      </c>
      <c r="I171">
        <v>320.05</v>
      </c>
      <c r="J171">
        <v>320.54000000000002</v>
      </c>
      <c r="L171">
        <f t="shared" si="1"/>
        <v>0.22999999999996135</v>
      </c>
    </row>
    <row r="172" spans="1:12" x14ac:dyDescent="0.2">
      <c r="A172">
        <v>1966</v>
      </c>
      <c r="B172">
        <v>4</v>
      </c>
      <c r="C172">
        <v>24212</v>
      </c>
      <c r="D172">
        <v>1966.2877000000001</v>
      </c>
      <c r="E172">
        <v>320.31</v>
      </c>
      <c r="F172">
        <v>320.77</v>
      </c>
      <c r="G172">
        <v>320.02999999999997</v>
      </c>
      <c r="H172">
        <v>320.49</v>
      </c>
      <c r="I172">
        <v>320.31</v>
      </c>
      <c r="J172">
        <v>320.77</v>
      </c>
      <c r="L172">
        <f t="shared" si="1"/>
        <v>4.0000000000020464E-2</v>
      </c>
    </row>
    <row r="173" spans="1:12" x14ac:dyDescent="0.2">
      <c r="A173">
        <v>1966</v>
      </c>
      <c r="B173">
        <v>5</v>
      </c>
      <c r="C173">
        <v>24242</v>
      </c>
      <c r="D173">
        <v>1966.3698999999999</v>
      </c>
      <c r="E173">
        <v>320.45</v>
      </c>
      <c r="F173">
        <v>320.81</v>
      </c>
      <c r="G173">
        <v>320.20999999999998</v>
      </c>
      <c r="H173">
        <v>320.58</v>
      </c>
      <c r="I173">
        <v>320.45</v>
      </c>
      <c r="J173">
        <v>320.81</v>
      </c>
      <c r="L173">
        <f t="shared" si="1"/>
        <v>-0.12000000000000455</v>
      </c>
    </row>
    <row r="174" spans="1:12" x14ac:dyDescent="0.2">
      <c r="A174">
        <v>1966</v>
      </c>
      <c r="B174">
        <v>6</v>
      </c>
      <c r="C174">
        <v>24273</v>
      </c>
      <c r="D174">
        <v>1966.4548</v>
      </c>
      <c r="E174">
        <v>320.47000000000003</v>
      </c>
      <c r="F174">
        <v>320.69</v>
      </c>
      <c r="G174">
        <v>320.44</v>
      </c>
      <c r="H174">
        <v>320.66000000000003</v>
      </c>
      <c r="I174">
        <v>320.47000000000003</v>
      </c>
      <c r="J174">
        <v>320.69</v>
      </c>
      <c r="L174">
        <f t="shared" si="1"/>
        <v>5.0000000000011369E-2</v>
      </c>
    </row>
    <row r="175" spans="1:12" x14ac:dyDescent="0.2">
      <c r="A175">
        <v>1966</v>
      </c>
      <c r="B175">
        <v>7</v>
      </c>
      <c r="C175">
        <v>24303</v>
      </c>
      <c r="D175">
        <v>1966.537</v>
      </c>
      <c r="E175">
        <v>-99.99</v>
      </c>
      <c r="F175">
        <v>-99.99</v>
      </c>
      <c r="G175">
        <v>320.8</v>
      </c>
      <c r="H175">
        <v>320.74</v>
      </c>
      <c r="I175">
        <v>320.8</v>
      </c>
      <c r="J175">
        <v>320.74</v>
      </c>
      <c r="L175">
        <f t="shared" si="1"/>
        <v>-3.0000000000029559E-2</v>
      </c>
    </row>
    <row r="176" spans="1:12" x14ac:dyDescent="0.2">
      <c r="A176">
        <v>1966</v>
      </c>
      <c r="B176">
        <v>8</v>
      </c>
      <c r="C176">
        <v>24334</v>
      </c>
      <c r="D176">
        <v>1966.6219000000001</v>
      </c>
      <c r="E176">
        <v>321.08</v>
      </c>
      <c r="F176">
        <v>320.70999999999998</v>
      </c>
      <c r="G176">
        <v>321.18</v>
      </c>
      <c r="H176">
        <v>320.81</v>
      </c>
      <c r="I176">
        <v>321.08</v>
      </c>
      <c r="J176">
        <v>320.70999999999998</v>
      </c>
      <c r="L176">
        <f t="shared" si="1"/>
        <v>0.11000000000001364</v>
      </c>
    </row>
    <row r="177" spans="1:12" x14ac:dyDescent="0.2">
      <c r="A177">
        <v>1966</v>
      </c>
      <c r="B177">
        <v>9</v>
      </c>
      <c r="C177">
        <v>24365</v>
      </c>
      <c r="D177">
        <v>1966.7067999999999</v>
      </c>
      <c r="E177">
        <v>321.33999999999997</v>
      </c>
      <c r="F177">
        <v>320.82</v>
      </c>
      <c r="G177">
        <v>321.39999999999998</v>
      </c>
      <c r="H177">
        <v>320.88</v>
      </c>
      <c r="I177">
        <v>321.33999999999997</v>
      </c>
      <c r="J177">
        <v>320.82</v>
      </c>
      <c r="L177">
        <f t="shared" si="1"/>
        <v>0.15000000000003411</v>
      </c>
    </row>
    <row r="178" spans="1:12" x14ac:dyDescent="0.2">
      <c r="A178">
        <v>1966</v>
      </c>
      <c r="B178">
        <v>10</v>
      </c>
      <c r="C178">
        <v>24395</v>
      </c>
      <c r="D178">
        <v>1966.789</v>
      </c>
      <c r="E178">
        <v>321.45999999999998</v>
      </c>
      <c r="F178">
        <v>320.97000000000003</v>
      </c>
      <c r="G178">
        <v>321.43</v>
      </c>
      <c r="H178">
        <v>320.94</v>
      </c>
      <c r="I178">
        <v>321.45999999999998</v>
      </c>
      <c r="J178">
        <v>320.97000000000003</v>
      </c>
      <c r="L178">
        <f t="shared" si="1"/>
        <v>0.23999999999995225</v>
      </c>
    </row>
    <row r="179" spans="1:12" x14ac:dyDescent="0.2">
      <c r="A179">
        <v>1966</v>
      </c>
      <c r="B179">
        <v>11</v>
      </c>
      <c r="C179">
        <v>24426</v>
      </c>
      <c r="D179">
        <v>1966.874</v>
      </c>
      <c r="E179">
        <v>321.55</v>
      </c>
      <c r="F179">
        <v>321.20999999999998</v>
      </c>
      <c r="G179">
        <v>321.33</v>
      </c>
      <c r="H179">
        <v>321</v>
      </c>
      <c r="I179">
        <v>321.55</v>
      </c>
      <c r="J179">
        <v>321.20999999999998</v>
      </c>
      <c r="L179">
        <f t="shared" si="1"/>
        <v>-0.28999999999996362</v>
      </c>
    </row>
    <row r="180" spans="1:12" x14ac:dyDescent="0.2">
      <c r="A180">
        <v>1966</v>
      </c>
      <c r="B180">
        <v>12</v>
      </c>
      <c r="C180">
        <v>24456</v>
      </c>
      <c r="D180">
        <v>1966.9562000000001</v>
      </c>
      <c r="E180">
        <v>321.06</v>
      </c>
      <c r="F180">
        <v>320.92</v>
      </c>
      <c r="G180">
        <v>321.2</v>
      </c>
      <c r="H180">
        <v>321.05</v>
      </c>
      <c r="I180">
        <v>321.06</v>
      </c>
      <c r="J180">
        <v>320.92</v>
      </c>
      <c r="L180">
        <f t="shared" si="1"/>
        <v>0.18000000000000682</v>
      </c>
    </row>
    <row r="181" spans="1:12" x14ac:dyDescent="0.2">
      <c r="A181">
        <v>1967</v>
      </c>
      <c r="B181">
        <v>1</v>
      </c>
      <c r="C181">
        <v>24487</v>
      </c>
      <c r="D181">
        <v>1967.0410999999999</v>
      </c>
      <c r="E181">
        <v>-99.99</v>
      </c>
      <c r="F181">
        <v>-99.99</v>
      </c>
      <c r="G181">
        <v>321.02</v>
      </c>
      <c r="H181">
        <v>321.10000000000002</v>
      </c>
      <c r="I181">
        <v>321.02</v>
      </c>
      <c r="J181">
        <v>321.10000000000002</v>
      </c>
      <c r="L181">
        <f t="shared" si="1"/>
        <v>0.25</v>
      </c>
    </row>
    <row r="182" spans="1:12" x14ac:dyDescent="0.2">
      <c r="A182">
        <v>1967</v>
      </c>
      <c r="B182">
        <v>2</v>
      </c>
      <c r="C182">
        <v>24518</v>
      </c>
      <c r="D182">
        <v>1967.126</v>
      </c>
      <c r="E182">
        <v>321</v>
      </c>
      <c r="F182">
        <v>321.35000000000002</v>
      </c>
      <c r="G182">
        <v>320.8</v>
      </c>
      <c r="H182">
        <v>321.14</v>
      </c>
      <c r="I182">
        <v>321</v>
      </c>
      <c r="J182">
        <v>321.35000000000002</v>
      </c>
      <c r="L182">
        <f t="shared" si="1"/>
        <v>-0.17000000000001592</v>
      </c>
    </row>
    <row r="183" spans="1:12" x14ac:dyDescent="0.2">
      <c r="A183">
        <v>1967</v>
      </c>
      <c r="B183">
        <v>3</v>
      </c>
      <c r="C183">
        <v>24546</v>
      </c>
      <c r="D183">
        <v>1967.2027</v>
      </c>
      <c r="E183">
        <v>-99.99</v>
      </c>
      <c r="F183">
        <v>-99.99</v>
      </c>
      <c r="G183">
        <v>320.7</v>
      </c>
      <c r="H183">
        <v>321.18</v>
      </c>
      <c r="I183">
        <v>320.7</v>
      </c>
      <c r="J183">
        <v>321.18</v>
      </c>
      <c r="L183">
        <f t="shared" si="1"/>
        <v>0.13999999999998636</v>
      </c>
    </row>
    <row r="184" spans="1:12" x14ac:dyDescent="0.2">
      <c r="A184">
        <v>1967</v>
      </c>
      <c r="B184">
        <v>4</v>
      </c>
      <c r="C184">
        <v>24577</v>
      </c>
      <c r="D184">
        <v>1967.2877000000001</v>
      </c>
      <c r="E184">
        <v>320.86</v>
      </c>
      <c r="F184">
        <v>321.32</v>
      </c>
      <c r="G184">
        <v>320.77</v>
      </c>
      <c r="H184">
        <v>321.22000000000003</v>
      </c>
      <c r="I184">
        <v>320.86</v>
      </c>
      <c r="J184">
        <v>321.32</v>
      </c>
      <c r="L184">
        <f t="shared" si="1"/>
        <v>5.0000000000011369E-2</v>
      </c>
    </row>
    <row r="185" spans="1:12" x14ac:dyDescent="0.2">
      <c r="A185">
        <v>1967</v>
      </c>
      <c r="B185">
        <v>5</v>
      </c>
      <c r="C185">
        <v>24607</v>
      </c>
      <c r="D185">
        <v>1967.3698999999999</v>
      </c>
      <c r="E185">
        <v>321</v>
      </c>
      <c r="F185">
        <v>321.37</v>
      </c>
      <c r="G185">
        <v>320.89999999999998</v>
      </c>
      <c r="H185">
        <v>321.26</v>
      </c>
      <c r="I185">
        <v>321</v>
      </c>
      <c r="J185">
        <v>321.37</v>
      </c>
      <c r="L185">
        <f t="shared" si="1"/>
        <v>-0.18000000000000682</v>
      </c>
    </row>
    <row r="186" spans="1:12" x14ac:dyDescent="0.2">
      <c r="A186">
        <v>1967</v>
      </c>
      <c r="B186">
        <v>6</v>
      </c>
      <c r="C186">
        <v>24638</v>
      </c>
      <c r="D186">
        <v>1967.4548</v>
      </c>
      <c r="E186">
        <v>320.97000000000003</v>
      </c>
      <c r="F186">
        <v>321.19</v>
      </c>
      <c r="G186">
        <v>321.08</v>
      </c>
      <c r="H186">
        <v>321.3</v>
      </c>
      <c r="I186">
        <v>320.97000000000003</v>
      </c>
      <c r="J186">
        <v>321.19</v>
      </c>
      <c r="L186">
        <f t="shared" si="1"/>
        <v>-0.17000000000001592</v>
      </c>
    </row>
    <row r="187" spans="1:12" x14ac:dyDescent="0.2">
      <c r="A187">
        <v>1967</v>
      </c>
      <c r="B187">
        <v>7</v>
      </c>
      <c r="C187">
        <v>24668</v>
      </c>
      <c r="D187">
        <v>1967.537</v>
      </c>
      <c r="E187">
        <v>321.07</v>
      </c>
      <c r="F187">
        <v>321.02</v>
      </c>
      <c r="G187">
        <v>321.39999999999998</v>
      </c>
      <c r="H187">
        <v>321.33999999999997</v>
      </c>
      <c r="I187">
        <v>321.07</v>
      </c>
      <c r="J187">
        <v>321.02</v>
      </c>
      <c r="L187">
        <f t="shared" si="1"/>
        <v>0.48000000000001819</v>
      </c>
    </row>
    <row r="188" spans="1:12" x14ac:dyDescent="0.2">
      <c r="A188">
        <v>1967</v>
      </c>
      <c r="B188">
        <v>8</v>
      </c>
      <c r="C188">
        <v>24699</v>
      </c>
      <c r="D188">
        <v>1967.6219000000001</v>
      </c>
      <c r="E188">
        <v>321.87</v>
      </c>
      <c r="F188">
        <v>321.5</v>
      </c>
      <c r="G188">
        <v>321.75</v>
      </c>
      <c r="H188">
        <v>321.38</v>
      </c>
      <c r="I188">
        <v>321.87</v>
      </c>
      <c r="J188">
        <v>321.5</v>
      </c>
      <c r="L188">
        <f t="shared" si="1"/>
        <v>6.0000000000002274E-2</v>
      </c>
    </row>
    <row r="189" spans="1:12" x14ac:dyDescent="0.2">
      <c r="A189">
        <v>1967</v>
      </c>
      <c r="B189">
        <v>9</v>
      </c>
      <c r="C189">
        <v>24730</v>
      </c>
      <c r="D189">
        <v>1967.7067999999999</v>
      </c>
      <c r="E189">
        <v>322.08999999999997</v>
      </c>
      <c r="F189">
        <v>321.56</v>
      </c>
      <c r="G189">
        <v>321.95</v>
      </c>
      <c r="H189">
        <v>321.43</v>
      </c>
      <c r="I189">
        <v>322.08999999999997</v>
      </c>
      <c r="J189">
        <v>321.56</v>
      </c>
      <c r="L189">
        <f t="shared" si="1"/>
        <v>-0.25999999999999091</v>
      </c>
    </row>
    <row r="190" spans="1:12" x14ac:dyDescent="0.2">
      <c r="A190">
        <v>1967</v>
      </c>
      <c r="B190">
        <v>10</v>
      </c>
      <c r="C190">
        <v>24760</v>
      </c>
      <c r="D190">
        <v>1967.789</v>
      </c>
      <c r="E190">
        <v>321.79000000000002</v>
      </c>
      <c r="F190">
        <v>321.3</v>
      </c>
      <c r="G190">
        <v>321.95999999999998</v>
      </c>
      <c r="H190">
        <v>321.47000000000003</v>
      </c>
      <c r="I190">
        <v>321.79000000000002</v>
      </c>
      <c r="J190">
        <v>321.3</v>
      </c>
      <c r="L190">
        <f t="shared" ref="L190:L253" si="2">(J191-J190)</f>
        <v>0.18000000000000682</v>
      </c>
    </row>
    <row r="191" spans="1:12" x14ac:dyDescent="0.2">
      <c r="A191">
        <v>1967</v>
      </c>
      <c r="B191">
        <v>11</v>
      </c>
      <c r="C191">
        <v>24791</v>
      </c>
      <c r="D191">
        <v>1967.874</v>
      </c>
      <c r="E191">
        <v>321.81</v>
      </c>
      <c r="F191">
        <v>321.48</v>
      </c>
      <c r="G191">
        <v>321.86</v>
      </c>
      <c r="H191">
        <v>321.52</v>
      </c>
      <c r="I191">
        <v>321.81</v>
      </c>
      <c r="J191">
        <v>321.48</v>
      </c>
      <c r="L191">
        <f t="shared" si="2"/>
        <v>0.13999999999998636</v>
      </c>
    </row>
    <row r="192" spans="1:12" x14ac:dyDescent="0.2">
      <c r="A192">
        <v>1967</v>
      </c>
      <c r="B192">
        <v>12</v>
      </c>
      <c r="C192">
        <v>24821</v>
      </c>
      <c r="D192">
        <v>1967.9562000000001</v>
      </c>
      <c r="E192">
        <v>321.77</v>
      </c>
      <c r="F192">
        <v>321.62</v>
      </c>
      <c r="G192">
        <v>321.72000000000003</v>
      </c>
      <c r="H192">
        <v>321.58</v>
      </c>
      <c r="I192">
        <v>321.77</v>
      </c>
      <c r="J192">
        <v>321.62</v>
      </c>
      <c r="L192">
        <f t="shared" si="2"/>
        <v>-9.9999999999909051E-3</v>
      </c>
    </row>
    <row r="193" spans="1:12" x14ac:dyDescent="0.2">
      <c r="A193">
        <v>1968</v>
      </c>
      <c r="B193">
        <v>1</v>
      </c>
      <c r="C193">
        <v>24852</v>
      </c>
      <c r="D193">
        <v>1968.0409999999999</v>
      </c>
      <c r="E193">
        <v>321.52999999999997</v>
      </c>
      <c r="F193">
        <v>321.61</v>
      </c>
      <c r="G193">
        <v>321.55</v>
      </c>
      <c r="H193">
        <v>321.63</v>
      </c>
      <c r="I193">
        <v>321.52999999999997</v>
      </c>
      <c r="J193">
        <v>321.61</v>
      </c>
      <c r="L193">
        <f t="shared" si="2"/>
        <v>7.9999999999984084E-2</v>
      </c>
    </row>
    <row r="194" spans="1:12" x14ac:dyDescent="0.2">
      <c r="A194">
        <v>1968</v>
      </c>
      <c r="B194">
        <v>2</v>
      </c>
      <c r="C194">
        <v>24883</v>
      </c>
      <c r="D194">
        <v>1968.1257000000001</v>
      </c>
      <c r="E194">
        <v>-99.99</v>
      </c>
      <c r="F194">
        <v>-99.99</v>
      </c>
      <c r="G194">
        <v>321.35000000000002</v>
      </c>
      <c r="H194">
        <v>321.69</v>
      </c>
      <c r="I194">
        <v>321.35000000000002</v>
      </c>
      <c r="J194">
        <v>321.69</v>
      </c>
      <c r="L194">
        <f t="shared" si="2"/>
        <v>6.0000000000002274E-2</v>
      </c>
    </row>
    <row r="195" spans="1:12" x14ac:dyDescent="0.2">
      <c r="A195">
        <v>1968</v>
      </c>
      <c r="B195">
        <v>3</v>
      </c>
      <c r="C195">
        <v>24912</v>
      </c>
      <c r="D195">
        <v>1968.2049</v>
      </c>
      <c r="E195">
        <v>-99.99</v>
      </c>
      <c r="F195">
        <v>-99.99</v>
      </c>
      <c r="G195">
        <v>321.26</v>
      </c>
      <c r="H195">
        <v>321.75</v>
      </c>
      <c r="I195">
        <v>321.26</v>
      </c>
      <c r="J195">
        <v>321.75</v>
      </c>
      <c r="L195">
        <f t="shared" si="2"/>
        <v>0.32999999999998408</v>
      </c>
    </row>
    <row r="196" spans="1:12" x14ac:dyDescent="0.2">
      <c r="A196">
        <v>1968</v>
      </c>
      <c r="B196">
        <v>4</v>
      </c>
      <c r="C196">
        <v>24943</v>
      </c>
      <c r="D196">
        <v>1968.2896000000001</v>
      </c>
      <c r="E196">
        <v>321.63</v>
      </c>
      <c r="F196">
        <v>322.08</v>
      </c>
      <c r="G196">
        <v>321.36</v>
      </c>
      <c r="H196">
        <v>321.82</v>
      </c>
      <c r="I196">
        <v>321.63</v>
      </c>
      <c r="J196">
        <v>322.08</v>
      </c>
      <c r="L196">
        <f t="shared" si="2"/>
        <v>-0.25</v>
      </c>
    </row>
    <row r="197" spans="1:12" x14ac:dyDescent="0.2">
      <c r="A197">
        <v>1968</v>
      </c>
      <c r="B197">
        <v>5</v>
      </c>
      <c r="C197">
        <v>24973</v>
      </c>
      <c r="D197">
        <v>1968.3715999999999</v>
      </c>
      <c r="E197">
        <v>321.45999999999998</v>
      </c>
      <c r="F197">
        <v>321.83</v>
      </c>
      <c r="G197">
        <v>321.52</v>
      </c>
      <c r="H197">
        <v>321.88</v>
      </c>
      <c r="I197">
        <v>321.45999999999998</v>
      </c>
      <c r="J197">
        <v>321.83</v>
      </c>
      <c r="L197">
        <f t="shared" si="2"/>
        <v>-0.16999999999995907</v>
      </c>
    </row>
    <row r="198" spans="1:12" x14ac:dyDescent="0.2">
      <c r="A198">
        <v>1968</v>
      </c>
      <c r="B198">
        <v>6</v>
      </c>
      <c r="C198">
        <v>25004</v>
      </c>
      <c r="D198">
        <v>1968.4563000000001</v>
      </c>
      <c r="E198">
        <v>321.44</v>
      </c>
      <c r="F198">
        <v>321.66000000000003</v>
      </c>
      <c r="G198">
        <v>321.74</v>
      </c>
      <c r="H198">
        <v>321.95999999999998</v>
      </c>
      <c r="I198">
        <v>321.44</v>
      </c>
      <c r="J198">
        <v>321.66000000000003</v>
      </c>
      <c r="L198">
        <f t="shared" si="2"/>
        <v>0.3699999999999477</v>
      </c>
    </row>
    <row r="199" spans="1:12" x14ac:dyDescent="0.2">
      <c r="A199">
        <v>1968</v>
      </c>
      <c r="B199">
        <v>7</v>
      </c>
      <c r="C199">
        <v>25034</v>
      </c>
      <c r="D199">
        <v>1968.5382999999999</v>
      </c>
      <c r="E199">
        <v>-99.99</v>
      </c>
      <c r="F199">
        <v>-99.99</v>
      </c>
      <c r="G199">
        <v>322.08999999999997</v>
      </c>
      <c r="H199">
        <v>322.02999999999997</v>
      </c>
      <c r="I199">
        <v>322.08999999999997</v>
      </c>
      <c r="J199">
        <v>322.02999999999997</v>
      </c>
      <c r="L199">
        <f t="shared" si="2"/>
        <v>8.0000000000040927E-2</v>
      </c>
    </row>
    <row r="200" spans="1:12" x14ac:dyDescent="0.2">
      <c r="A200">
        <v>1968</v>
      </c>
      <c r="B200">
        <v>8</v>
      </c>
      <c r="C200">
        <v>25065</v>
      </c>
      <c r="D200">
        <v>1968.623</v>
      </c>
      <c r="E200">
        <v>-99.99</v>
      </c>
      <c r="F200">
        <v>-99.99</v>
      </c>
      <c r="G200">
        <v>322.48</v>
      </c>
      <c r="H200">
        <v>322.11</v>
      </c>
      <c r="I200">
        <v>322.48</v>
      </c>
      <c r="J200">
        <v>322.11</v>
      </c>
      <c r="L200">
        <f t="shared" si="2"/>
        <v>7.9999999999984084E-2</v>
      </c>
    </row>
    <row r="201" spans="1:12" x14ac:dyDescent="0.2">
      <c r="A201">
        <v>1968</v>
      </c>
      <c r="B201">
        <v>9</v>
      </c>
      <c r="C201">
        <v>25096</v>
      </c>
      <c r="D201">
        <v>1968.7076999999999</v>
      </c>
      <c r="E201">
        <v>-99.99</v>
      </c>
      <c r="F201">
        <v>-99.99</v>
      </c>
      <c r="G201">
        <v>322.72000000000003</v>
      </c>
      <c r="H201">
        <v>322.19</v>
      </c>
      <c r="I201">
        <v>322.72000000000003</v>
      </c>
      <c r="J201">
        <v>322.19</v>
      </c>
      <c r="L201">
        <f t="shared" si="2"/>
        <v>8.9999999999974989E-2</v>
      </c>
    </row>
    <row r="202" spans="1:12" x14ac:dyDescent="0.2">
      <c r="A202">
        <v>1968</v>
      </c>
      <c r="B202">
        <v>10</v>
      </c>
      <c r="C202">
        <v>25126</v>
      </c>
      <c r="D202">
        <v>1968.7896000000001</v>
      </c>
      <c r="E202">
        <v>-99.99</v>
      </c>
      <c r="F202">
        <v>-99.99</v>
      </c>
      <c r="G202">
        <v>322.77</v>
      </c>
      <c r="H202">
        <v>322.27999999999997</v>
      </c>
      <c r="I202">
        <v>322.77</v>
      </c>
      <c r="J202">
        <v>322.27999999999997</v>
      </c>
      <c r="L202">
        <f t="shared" si="2"/>
        <v>9.0000000000031832E-2</v>
      </c>
    </row>
    <row r="203" spans="1:12" x14ac:dyDescent="0.2">
      <c r="A203">
        <v>1968</v>
      </c>
      <c r="B203">
        <v>11</v>
      </c>
      <c r="C203">
        <v>25157</v>
      </c>
      <c r="D203">
        <v>1968.8742999999999</v>
      </c>
      <c r="E203">
        <v>-99.99</v>
      </c>
      <c r="F203">
        <v>-99.99</v>
      </c>
      <c r="G203">
        <v>322.70999999999998</v>
      </c>
      <c r="H203">
        <v>322.37</v>
      </c>
      <c r="I203">
        <v>322.70999999999998</v>
      </c>
      <c r="J203">
        <v>322.37</v>
      </c>
      <c r="L203">
        <f t="shared" si="2"/>
        <v>0.12999999999999545</v>
      </c>
    </row>
    <row r="204" spans="1:12" x14ac:dyDescent="0.2">
      <c r="A204">
        <v>1968</v>
      </c>
      <c r="B204">
        <v>12</v>
      </c>
      <c r="C204">
        <v>25187</v>
      </c>
      <c r="D204">
        <v>1968.9563000000001</v>
      </c>
      <c r="E204">
        <v>322.64999999999998</v>
      </c>
      <c r="F204">
        <v>322.5</v>
      </c>
      <c r="G204">
        <v>322.61</v>
      </c>
      <c r="H204">
        <v>322.45999999999998</v>
      </c>
      <c r="I204">
        <v>322.64999999999998</v>
      </c>
      <c r="J204">
        <v>322.5</v>
      </c>
      <c r="L204">
        <f t="shared" si="2"/>
        <v>-6.0000000000002274E-2</v>
      </c>
    </row>
    <row r="205" spans="1:12" x14ac:dyDescent="0.2">
      <c r="A205">
        <v>1969</v>
      </c>
      <c r="B205">
        <v>1</v>
      </c>
      <c r="C205">
        <v>25218</v>
      </c>
      <c r="D205">
        <v>1969.0410999999999</v>
      </c>
      <c r="E205">
        <v>322.36</v>
      </c>
      <c r="F205">
        <v>322.44</v>
      </c>
      <c r="G205">
        <v>322.48</v>
      </c>
      <c r="H205">
        <v>322.56</v>
      </c>
      <c r="I205">
        <v>322.36</v>
      </c>
      <c r="J205">
        <v>322.44</v>
      </c>
      <c r="L205">
        <f t="shared" si="2"/>
        <v>0.22000000000002728</v>
      </c>
    </row>
    <row r="206" spans="1:12" x14ac:dyDescent="0.2">
      <c r="A206">
        <v>1969</v>
      </c>
      <c r="B206">
        <v>2</v>
      </c>
      <c r="C206">
        <v>25249</v>
      </c>
      <c r="D206">
        <v>1969.126</v>
      </c>
      <c r="E206">
        <v>-99.99</v>
      </c>
      <c r="F206">
        <v>-99.99</v>
      </c>
      <c r="G206">
        <v>322.31</v>
      </c>
      <c r="H206">
        <v>322.66000000000003</v>
      </c>
      <c r="I206">
        <v>322.31</v>
      </c>
      <c r="J206">
        <v>322.66000000000003</v>
      </c>
      <c r="L206">
        <f t="shared" si="2"/>
        <v>8.9999999999974989E-2</v>
      </c>
    </row>
    <row r="207" spans="1:12" x14ac:dyDescent="0.2">
      <c r="A207">
        <v>1969</v>
      </c>
      <c r="B207">
        <v>3</v>
      </c>
      <c r="C207">
        <v>25277</v>
      </c>
      <c r="D207">
        <v>1969.2027</v>
      </c>
      <c r="E207">
        <v>322.26</v>
      </c>
      <c r="F207">
        <v>322.75</v>
      </c>
      <c r="G207">
        <v>322.26</v>
      </c>
      <c r="H207">
        <v>322.75</v>
      </c>
      <c r="I207">
        <v>322.26</v>
      </c>
      <c r="J207">
        <v>322.75</v>
      </c>
      <c r="L207">
        <f t="shared" si="2"/>
        <v>0</v>
      </c>
    </row>
    <row r="208" spans="1:12" x14ac:dyDescent="0.2">
      <c r="A208">
        <v>1969</v>
      </c>
      <c r="B208">
        <v>4</v>
      </c>
      <c r="C208">
        <v>25308</v>
      </c>
      <c r="D208">
        <v>1969.2877000000001</v>
      </c>
      <c r="E208">
        <v>322.29000000000002</v>
      </c>
      <c r="F208">
        <v>322.75</v>
      </c>
      <c r="G208">
        <v>322.39999999999998</v>
      </c>
      <c r="H208">
        <v>322.86</v>
      </c>
      <c r="I208">
        <v>322.29000000000002</v>
      </c>
      <c r="J208">
        <v>322.75</v>
      </c>
      <c r="L208">
        <f t="shared" si="2"/>
        <v>0.20999999999997954</v>
      </c>
    </row>
    <row r="209" spans="1:12" x14ac:dyDescent="0.2">
      <c r="A209">
        <v>1969</v>
      </c>
      <c r="B209">
        <v>5</v>
      </c>
      <c r="C209">
        <v>25338</v>
      </c>
      <c r="D209">
        <v>1969.3698999999999</v>
      </c>
      <c r="E209">
        <v>322.58999999999997</v>
      </c>
      <c r="F209">
        <v>322.95999999999998</v>
      </c>
      <c r="G209">
        <v>322.58999999999997</v>
      </c>
      <c r="H209">
        <v>322.95999999999998</v>
      </c>
      <c r="I209">
        <v>322.58999999999997</v>
      </c>
      <c r="J209">
        <v>322.95999999999998</v>
      </c>
      <c r="L209">
        <f t="shared" si="2"/>
        <v>4.0000000000020464E-2</v>
      </c>
    </row>
    <row r="210" spans="1:12" x14ac:dyDescent="0.2">
      <c r="A210">
        <v>1969</v>
      </c>
      <c r="B210">
        <v>6</v>
      </c>
      <c r="C210">
        <v>25369</v>
      </c>
      <c r="D210">
        <v>1969.4548</v>
      </c>
      <c r="E210">
        <v>322.77999999999997</v>
      </c>
      <c r="F210">
        <v>323</v>
      </c>
      <c r="G210">
        <v>322.85000000000002</v>
      </c>
      <c r="H210">
        <v>323.07</v>
      </c>
      <c r="I210">
        <v>322.77999999999997</v>
      </c>
      <c r="J210">
        <v>323</v>
      </c>
      <c r="L210">
        <f t="shared" si="2"/>
        <v>0.19999999999998863</v>
      </c>
    </row>
    <row r="211" spans="1:12" x14ac:dyDescent="0.2">
      <c r="A211">
        <v>1969</v>
      </c>
      <c r="B211">
        <v>7</v>
      </c>
      <c r="C211">
        <v>25399</v>
      </c>
      <c r="D211">
        <v>1969.537</v>
      </c>
      <c r="E211">
        <v>323.26</v>
      </c>
      <c r="F211">
        <v>323.2</v>
      </c>
      <c r="G211">
        <v>323.23</v>
      </c>
      <c r="H211">
        <v>323.17</v>
      </c>
      <c r="I211">
        <v>323.26</v>
      </c>
      <c r="J211">
        <v>323.2</v>
      </c>
      <c r="L211">
        <f t="shared" si="2"/>
        <v>3.0000000000029559E-2</v>
      </c>
    </row>
    <row r="212" spans="1:12" x14ac:dyDescent="0.2">
      <c r="A212">
        <v>1969</v>
      </c>
      <c r="B212">
        <v>8</v>
      </c>
      <c r="C212">
        <v>25430</v>
      </c>
      <c r="D212">
        <v>1969.6219000000001</v>
      </c>
      <c r="E212">
        <v>323.60000000000002</v>
      </c>
      <c r="F212">
        <v>323.23</v>
      </c>
      <c r="G212">
        <v>323.66000000000003</v>
      </c>
      <c r="H212">
        <v>323.27999999999997</v>
      </c>
      <c r="I212">
        <v>323.60000000000002</v>
      </c>
      <c r="J212">
        <v>323.23</v>
      </c>
      <c r="L212">
        <f t="shared" si="2"/>
        <v>0.40999999999996817</v>
      </c>
    </row>
    <row r="213" spans="1:12" x14ac:dyDescent="0.2">
      <c r="A213">
        <v>1969</v>
      </c>
      <c r="B213">
        <v>9</v>
      </c>
      <c r="C213">
        <v>25461</v>
      </c>
      <c r="D213">
        <v>1969.7067999999999</v>
      </c>
      <c r="E213">
        <v>324.16000000000003</v>
      </c>
      <c r="F213">
        <v>323.64</v>
      </c>
      <c r="G213">
        <v>323.92</v>
      </c>
      <c r="H213">
        <v>323.39</v>
      </c>
      <c r="I213">
        <v>324.16000000000003</v>
      </c>
      <c r="J213">
        <v>323.64</v>
      </c>
      <c r="L213">
        <f t="shared" si="2"/>
        <v>-0.19999999999998863</v>
      </c>
    </row>
    <row r="214" spans="1:12" x14ac:dyDescent="0.2">
      <c r="A214">
        <v>1969</v>
      </c>
      <c r="B214">
        <v>10</v>
      </c>
      <c r="C214">
        <v>25491</v>
      </c>
      <c r="D214">
        <v>1969.789</v>
      </c>
      <c r="E214">
        <v>323.94</v>
      </c>
      <c r="F214">
        <v>323.44</v>
      </c>
      <c r="G214">
        <v>323.99</v>
      </c>
      <c r="H214">
        <v>323.5</v>
      </c>
      <c r="I214">
        <v>323.94</v>
      </c>
      <c r="J214">
        <v>323.44</v>
      </c>
      <c r="L214">
        <f t="shared" si="2"/>
        <v>0.18000000000000682</v>
      </c>
    </row>
    <row r="215" spans="1:12" x14ac:dyDescent="0.2">
      <c r="A215">
        <v>1969</v>
      </c>
      <c r="B215">
        <v>11</v>
      </c>
      <c r="C215">
        <v>25522</v>
      </c>
      <c r="D215">
        <v>1969.874</v>
      </c>
      <c r="E215">
        <v>323.95999999999998</v>
      </c>
      <c r="F215">
        <v>323.62</v>
      </c>
      <c r="G215">
        <v>323.94</v>
      </c>
      <c r="H215">
        <v>323.60000000000002</v>
      </c>
      <c r="I215">
        <v>323.95999999999998</v>
      </c>
      <c r="J215">
        <v>323.62</v>
      </c>
      <c r="L215">
        <f t="shared" si="2"/>
        <v>7.9999999999984084E-2</v>
      </c>
    </row>
    <row r="216" spans="1:12" x14ac:dyDescent="0.2">
      <c r="A216">
        <v>1969</v>
      </c>
      <c r="B216">
        <v>12</v>
      </c>
      <c r="C216">
        <v>25552</v>
      </c>
      <c r="D216">
        <v>1969.9562000000001</v>
      </c>
      <c r="E216">
        <v>-99.99</v>
      </c>
      <c r="F216">
        <v>-99.99</v>
      </c>
      <c r="G216">
        <v>323.85000000000002</v>
      </c>
      <c r="H216">
        <v>323.7</v>
      </c>
      <c r="I216">
        <v>323.85000000000002</v>
      </c>
      <c r="J216">
        <v>323.7</v>
      </c>
      <c r="L216">
        <f t="shared" si="2"/>
        <v>6.9999999999993179E-2</v>
      </c>
    </row>
    <row r="217" spans="1:12" x14ac:dyDescent="0.2">
      <c r="A217">
        <v>1970</v>
      </c>
      <c r="B217">
        <v>1</v>
      </c>
      <c r="C217">
        <v>25583</v>
      </c>
      <c r="D217">
        <v>1970.0410999999999</v>
      </c>
      <c r="E217">
        <v>323.69</v>
      </c>
      <c r="F217">
        <v>323.77</v>
      </c>
      <c r="G217">
        <v>323.72000000000003</v>
      </c>
      <c r="H217">
        <v>323.8</v>
      </c>
      <c r="I217">
        <v>323.69</v>
      </c>
      <c r="J217">
        <v>323.77</v>
      </c>
      <c r="L217">
        <f t="shared" si="2"/>
        <v>0.11000000000001364</v>
      </c>
    </row>
    <row r="218" spans="1:12" x14ac:dyDescent="0.2">
      <c r="A218">
        <v>1970</v>
      </c>
      <c r="B218">
        <v>2</v>
      </c>
      <c r="C218">
        <v>25614</v>
      </c>
      <c r="D218">
        <v>1970.126</v>
      </c>
      <c r="E218">
        <v>323.52999999999997</v>
      </c>
      <c r="F218">
        <v>323.88</v>
      </c>
      <c r="G218">
        <v>323.56</v>
      </c>
      <c r="H218">
        <v>323.91000000000003</v>
      </c>
      <c r="I218">
        <v>323.52999999999997</v>
      </c>
      <c r="J218">
        <v>323.88</v>
      </c>
      <c r="L218">
        <f t="shared" si="2"/>
        <v>4.0000000000020464E-2</v>
      </c>
    </row>
    <row r="219" spans="1:12" x14ac:dyDescent="0.2">
      <c r="A219">
        <v>1970</v>
      </c>
      <c r="B219">
        <v>3</v>
      </c>
      <c r="C219">
        <v>25642</v>
      </c>
      <c r="D219">
        <v>1970.2027</v>
      </c>
      <c r="E219">
        <v>323.43</v>
      </c>
      <c r="F219">
        <v>323.92</v>
      </c>
      <c r="G219">
        <v>323.5</v>
      </c>
      <c r="H219">
        <v>323.99</v>
      </c>
      <c r="I219">
        <v>323.43</v>
      </c>
      <c r="J219">
        <v>323.92</v>
      </c>
      <c r="L219">
        <f t="shared" si="2"/>
        <v>0.21999999999997044</v>
      </c>
    </row>
    <row r="220" spans="1:12" x14ac:dyDescent="0.2">
      <c r="A220">
        <v>1970</v>
      </c>
      <c r="B220">
        <v>4</v>
      </c>
      <c r="C220">
        <v>25673</v>
      </c>
      <c r="D220">
        <v>1970.2877000000001</v>
      </c>
      <c r="E220">
        <v>323.68</v>
      </c>
      <c r="F220">
        <v>324.14</v>
      </c>
      <c r="G220">
        <v>323.63</v>
      </c>
      <c r="H220">
        <v>324.08999999999997</v>
      </c>
      <c r="I220">
        <v>323.68</v>
      </c>
      <c r="J220">
        <v>324.14</v>
      </c>
      <c r="L220">
        <f t="shared" si="2"/>
        <v>-9.9999999999909051E-3</v>
      </c>
    </row>
    <row r="221" spans="1:12" x14ac:dyDescent="0.2">
      <c r="A221">
        <v>1970</v>
      </c>
      <c r="B221">
        <v>5</v>
      </c>
      <c r="C221">
        <v>25703</v>
      </c>
      <c r="D221">
        <v>1970.3698999999999</v>
      </c>
      <c r="E221">
        <v>323.76</v>
      </c>
      <c r="F221">
        <v>324.13</v>
      </c>
      <c r="G221">
        <v>323.82</v>
      </c>
      <c r="H221">
        <v>324.18</v>
      </c>
      <c r="I221">
        <v>323.76</v>
      </c>
      <c r="J221">
        <v>324.13</v>
      </c>
      <c r="L221">
        <f t="shared" si="2"/>
        <v>0.28000000000002956</v>
      </c>
    </row>
    <row r="222" spans="1:12" x14ac:dyDescent="0.2">
      <c r="A222">
        <v>1970</v>
      </c>
      <c r="B222">
        <v>6</v>
      </c>
      <c r="C222">
        <v>25734</v>
      </c>
      <c r="D222">
        <v>1970.4548</v>
      </c>
      <c r="E222">
        <v>324.18</v>
      </c>
      <c r="F222">
        <v>324.41000000000003</v>
      </c>
      <c r="G222">
        <v>324.05</v>
      </c>
      <c r="H222">
        <v>324.27999999999997</v>
      </c>
      <c r="I222">
        <v>324.18</v>
      </c>
      <c r="J222">
        <v>324.41000000000003</v>
      </c>
      <c r="L222">
        <f t="shared" si="2"/>
        <v>9.9999999999909051E-3</v>
      </c>
    </row>
    <row r="223" spans="1:12" x14ac:dyDescent="0.2">
      <c r="A223">
        <v>1970</v>
      </c>
      <c r="B223">
        <v>7</v>
      </c>
      <c r="C223">
        <v>25764</v>
      </c>
      <c r="D223">
        <v>1970.537</v>
      </c>
      <c r="E223">
        <v>324.48</v>
      </c>
      <c r="F223">
        <v>324.42</v>
      </c>
      <c r="G223">
        <v>324.42</v>
      </c>
      <c r="H223">
        <v>324.36</v>
      </c>
      <c r="I223">
        <v>324.48</v>
      </c>
      <c r="J223">
        <v>324.42</v>
      </c>
      <c r="L223">
        <f t="shared" si="2"/>
        <v>-0.10000000000002274</v>
      </c>
    </row>
    <row r="224" spans="1:12" x14ac:dyDescent="0.2">
      <c r="A224">
        <v>1970</v>
      </c>
      <c r="B224">
        <v>8</v>
      </c>
      <c r="C224">
        <v>25795</v>
      </c>
      <c r="D224">
        <v>1970.6219000000001</v>
      </c>
      <c r="E224">
        <v>324.69</v>
      </c>
      <c r="F224">
        <v>324.32</v>
      </c>
      <c r="G224">
        <v>324.82</v>
      </c>
      <c r="H224">
        <v>324.45</v>
      </c>
      <c r="I224">
        <v>324.69</v>
      </c>
      <c r="J224">
        <v>324.32</v>
      </c>
      <c r="L224">
        <f t="shared" si="2"/>
        <v>0.32999999999998408</v>
      </c>
    </row>
    <row r="225" spans="1:12" x14ac:dyDescent="0.2">
      <c r="A225">
        <v>1970</v>
      </c>
      <c r="B225">
        <v>9</v>
      </c>
      <c r="C225">
        <v>25826</v>
      </c>
      <c r="D225">
        <v>1970.7067999999999</v>
      </c>
      <c r="E225">
        <v>325.18</v>
      </c>
      <c r="F225">
        <v>324.64999999999998</v>
      </c>
      <c r="G225">
        <v>325.05</v>
      </c>
      <c r="H225">
        <v>324.52999999999997</v>
      </c>
      <c r="I225">
        <v>325.18</v>
      </c>
      <c r="J225">
        <v>324.64999999999998</v>
      </c>
      <c r="L225">
        <f t="shared" si="2"/>
        <v>4.0000000000020464E-2</v>
      </c>
    </row>
    <row r="226" spans="1:12" x14ac:dyDescent="0.2">
      <c r="A226">
        <v>1970</v>
      </c>
      <c r="B226">
        <v>10</v>
      </c>
      <c r="C226">
        <v>25856</v>
      </c>
      <c r="D226">
        <v>1970.789</v>
      </c>
      <c r="E226">
        <v>325.18</v>
      </c>
      <c r="F226">
        <v>324.69</v>
      </c>
      <c r="G226">
        <v>325.08999999999997</v>
      </c>
      <c r="H226">
        <v>324.60000000000002</v>
      </c>
      <c r="I226">
        <v>325.18</v>
      </c>
      <c r="J226">
        <v>324.69</v>
      </c>
      <c r="L226">
        <f t="shared" si="2"/>
        <v>0.19999999999998863</v>
      </c>
    </row>
    <row r="227" spans="1:12" x14ac:dyDescent="0.2">
      <c r="A227">
        <v>1970</v>
      </c>
      <c r="B227">
        <v>11</v>
      </c>
      <c r="C227">
        <v>25887</v>
      </c>
      <c r="D227">
        <v>1970.874</v>
      </c>
      <c r="E227">
        <v>325.23</v>
      </c>
      <c r="F227">
        <v>324.89</v>
      </c>
      <c r="G227">
        <v>325.01</v>
      </c>
      <c r="H227">
        <v>324.67</v>
      </c>
      <c r="I227">
        <v>325.23</v>
      </c>
      <c r="J227">
        <v>324.89</v>
      </c>
      <c r="L227">
        <f t="shared" si="2"/>
        <v>-0.14999999999997726</v>
      </c>
    </row>
    <row r="228" spans="1:12" x14ac:dyDescent="0.2">
      <c r="A228">
        <v>1970</v>
      </c>
      <c r="B228">
        <v>12</v>
      </c>
      <c r="C228">
        <v>25917</v>
      </c>
      <c r="D228">
        <v>1970.9562000000001</v>
      </c>
      <c r="E228">
        <v>-99.99</v>
      </c>
      <c r="F228">
        <v>-99.99</v>
      </c>
      <c r="G228">
        <v>324.89</v>
      </c>
      <c r="H228">
        <v>324.74</v>
      </c>
      <c r="I228">
        <v>324.89</v>
      </c>
      <c r="J228">
        <v>324.74</v>
      </c>
      <c r="L228">
        <f t="shared" si="2"/>
        <v>0.13999999999998636</v>
      </c>
    </row>
    <row r="229" spans="1:12" x14ac:dyDescent="0.2">
      <c r="A229">
        <v>1971</v>
      </c>
      <c r="B229">
        <v>1</v>
      </c>
      <c r="C229">
        <v>25948</v>
      </c>
      <c r="D229">
        <v>1971.0410999999999</v>
      </c>
      <c r="E229">
        <v>324.8</v>
      </c>
      <c r="F229">
        <v>324.88</v>
      </c>
      <c r="G229">
        <v>324.72000000000003</v>
      </c>
      <c r="H229">
        <v>324.8</v>
      </c>
      <c r="I229">
        <v>324.8</v>
      </c>
      <c r="J229">
        <v>324.88</v>
      </c>
      <c r="L229">
        <f t="shared" si="2"/>
        <v>6.9999999999993179E-2</v>
      </c>
    </row>
    <row r="230" spans="1:12" x14ac:dyDescent="0.2">
      <c r="A230">
        <v>1971</v>
      </c>
      <c r="B230">
        <v>2</v>
      </c>
      <c r="C230">
        <v>25979</v>
      </c>
      <c r="D230">
        <v>1971.126</v>
      </c>
      <c r="E230">
        <v>324.60000000000002</v>
      </c>
      <c r="F230">
        <v>324.95</v>
      </c>
      <c r="G230">
        <v>324.52</v>
      </c>
      <c r="H230">
        <v>324.86</v>
      </c>
      <c r="I230">
        <v>324.60000000000002</v>
      </c>
      <c r="J230">
        <v>324.95</v>
      </c>
      <c r="L230">
        <f t="shared" si="2"/>
        <v>-0.12999999999999545</v>
      </c>
    </row>
    <row r="231" spans="1:12" x14ac:dyDescent="0.2">
      <c r="A231">
        <v>1971</v>
      </c>
      <c r="B231">
        <v>3</v>
      </c>
      <c r="C231">
        <v>26007</v>
      </c>
      <c r="D231">
        <v>1971.2027</v>
      </c>
      <c r="E231">
        <v>324.32</v>
      </c>
      <c r="F231">
        <v>324.82</v>
      </c>
      <c r="G231">
        <v>324.43</v>
      </c>
      <c r="H231">
        <v>324.92</v>
      </c>
      <c r="I231">
        <v>324.32</v>
      </c>
      <c r="J231">
        <v>324.82</v>
      </c>
      <c r="L231">
        <f t="shared" si="2"/>
        <v>0.12000000000000455</v>
      </c>
    </row>
    <row r="232" spans="1:12" x14ac:dyDescent="0.2">
      <c r="A232">
        <v>1971</v>
      </c>
      <c r="B232">
        <v>4</v>
      </c>
      <c r="C232">
        <v>26038</v>
      </c>
      <c r="D232">
        <v>1971.2877000000001</v>
      </c>
      <c r="E232">
        <v>324.48</v>
      </c>
      <c r="F232">
        <v>324.94</v>
      </c>
      <c r="G232">
        <v>324.51</v>
      </c>
      <c r="H232">
        <v>324.97000000000003</v>
      </c>
      <c r="I232">
        <v>324.48</v>
      </c>
      <c r="J232">
        <v>324.94</v>
      </c>
      <c r="L232">
        <f t="shared" si="2"/>
        <v>0.10000000000002274</v>
      </c>
    </row>
    <row r="233" spans="1:12" x14ac:dyDescent="0.2">
      <c r="A233">
        <v>1971</v>
      </c>
      <c r="B233">
        <v>5</v>
      </c>
      <c r="C233">
        <v>26068</v>
      </c>
      <c r="D233">
        <v>1971.3698999999999</v>
      </c>
      <c r="E233">
        <v>324.67</v>
      </c>
      <c r="F233">
        <v>325.04000000000002</v>
      </c>
      <c r="G233">
        <v>324.66000000000003</v>
      </c>
      <c r="H233">
        <v>325.02999999999997</v>
      </c>
      <c r="I233">
        <v>324.67</v>
      </c>
      <c r="J233">
        <v>325.04000000000002</v>
      </c>
      <c r="L233">
        <f t="shared" si="2"/>
        <v>9.9999999999965894E-2</v>
      </c>
    </row>
    <row r="234" spans="1:12" x14ac:dyDescent="0.2">
      <c r="A234">
        <v>1971</v>
      </c>
      <c r="B234">
        <v>6</v>
      </c>
      <c r="C234">
        <v>26099</v>
      </c>
      <c r="D234">
        <v>1971.4548</v>
      </c>
      <c r="E234">
        <v>324.92</v>
      </c>
      <c r="F234">
        <v>325.14</v>
      </c>
      <c r="G234">
        <v>324.86</v>
      </c>
      <c r="H234">
        <v>325.08</v>
      </c>
      <c r="I234">
        <v>324.92</v>
      </c>
      <c r="J234">
        <v>325.14</v>
      </c>
      <c r="L234">
        <f t="shared" si="2"/>
        <v>-3.999999999996362E-2</v>
      </c>
    </row>
    <row r="235" spans="1:12" x14ac:dyDescent="0.2">
      <c r="A235">
        <v>1971</v>
      </c>
      <c r="B235">
        <v>7</v>
      </c>
      <c r="C235">
        <v>26129</v>
      </c>
      <c r="D235">
        <v>1971.537</v>
      </c>
      <c r="E235">
        <v>325.14999999999998</v>
      </c>
      <c r="F235">
        <v>325.10000000000002</v>
      </c>
      <c r="G235">
        <v>325.2</v>
      </c>
      <c r="H235">
        <v>325.14</v>
      </c>
      <c r="I235">
        <v>325.14999999999998</v>
      </c>
      <c r="J235">
        <v>325.10000000000002</v>
      </c>
      <c r="L235">
        <f t="shared" si="2"/>
        <v>9.9999999999965894E-2</v>
      </c>
    </row>
    <row r="236" spans="1:12" x14ac:dyDescent="0.2">
      <c r="A236">
        <v>1971</v>
      </c>
      <c r="B236">
        <v>8</v>
      </c>
      <c r="C236">
        <v>26160</v>
      </c>
      <c r="D236">
        <v>1971.6219000000001</v>
      </c>
      <c r="E236">
        <v>-99.99</v>
      </c>
      <c r="F236">
        <v>-99.99</v>
      </c>
      <c r="G236">
        <v>325.57</v>
      </c>
      <c r="H236">
        <v>325.2</v>
      </c>
      <c r="I236">
        <v>325.57</v>
      </c>
      <c r="J236">
        <v>325.2</v>
      </c>
      <c r="L236">
        <f t="shared" si="2"/>
        <v>5.0000000000011369E-2</v>
      </c>
    </row>
    <row r="237" spans="1:12" x14ac:dyDescent="0.2">
      <c r="A237">
        <v>1971</v>
      </c>
      <c r="B237">
        <v>9</v>
      </c>
      <c r="C237">
        <v>26191</v>
      </c>
      <c r="D237">
        <v>1971.7067999999999</v>
      </c>
      <c r="E237">
        <v>325.77</v>
      </c>
      <c r="F237">
        <v>325.25</v>
      </c>
      <c r="G237">
        <v>325.77999999999997</v>
      </c>
      <c r="H237">
        <v>325.25</v>
      </c>
      <c r="I237">
        <v>325.77</v>
      </c>
      <c r="J237">
        <v>325.25</v>
      </c>
      <c r="L237">
        <f t="shared" si="2"/>
        <v>6.0000000000002274E-2</v>
      </c>
    </row>
    <row r="238" spans="1:12" x14ac:dyDescent="0.2">
      <c r="A238">
        <v>1971</v>
      </c>
      <c r="B238">
        <v>10</v>
      </c>
      <c r="C238">
        <v>26221</v>
      </c>
      <c r="D238">
        <v>1971.789</v>
      </c>
      <c r="E238">
        <v>-99.99</v>
      </c>
      <c r="F238">
        <v>-99.99</v>
      </c>
      <c r="G238">
        <v>325.81</v>
      </c>
      <c r="H238">
        <v>325.31</v>
      </c>
      <c r="I238">
        <v>325.81</v>
      </c>
      <c r="J238">
        <v>325.31</v>
      </c>
      <c r="L238">
        <f t="shared" si="2"/>
        <v>7.9999999999984084E-2</v>
      </c>
    </row>
    <row r="239" spans="1:12" x14ac:dyDescent="0.2">
      <c r="A239">
        <v>1971</v>
      </c>
      <c r="B239">
        <v>11</v>
      </c>
      <c r="C239">
        <v>26252</v>
      </c>
      <c r="D239">
        <v>1971.874</v>
      </c>
      <c r="E239">
        <v>325.73</v>
      </c>
      <c r="F239">
        <v>325.39</v>
      </c>
      <c r="G239">
        <v>325.72000000000003</v>
      </c>
      <c r="H239">
        <v>325.38</v>
      </c>
      <c r="I239">
        <v>325.73</v>
      </c>
      <c r="J239">
        <v>325.39</v>
      </c>
      <c r="L239">
        <f t="shared" si="2"/>
        <v>5.0000000000011369E-2</v>
      </c>
    </row>
    <row r="240" spans="1:12" x14ac:dyDescent="0.2">
      <c r="A240">
        <v>1971</v>
      </c>
      <c r="B240">
        <v>12</v>
      </c>
      <c r="C240">
        <v>26282</v>
      </c>
      <c r="D240">
        <v>1971.9562000000001</v>
      </c>
      <c r="E240">
        <v>-99.99</v>
      </c>
      <c r="F240">
        <v>-99.99</v>
      </c>
      <c r="G240">
        <v>325.58999999999997</v>
      </c>
      <c r="H240">
        <v>325.44</v>
      </c>
      <c r="I240">
        <v>325.58999999999997</v>
      </c>
      <c r="J240">
        <v>325.44</v>
      </c>
      <c r="L240">
        <f t="shared" si="2"/>
        <v>7.9999999999984084E-2</v>
      </c>
    </row>
    <row r="241" spans="1:12" x14ac:dyDescent="0.2">
      <c r="A241">
        <v>1972</v>
      </c>
      <c r="B241">
        <v>1</v>
      </c>
      <c r="C241">
        <v>26313</v>
      </c>
      <c r="D241">
        <v>1972.0409999999999</v>
      </c>
      <c r="E241">
        <v>-99.99</v>
      </c>
      <c r="F241">
        <v>-99.99</v>
      </c>
      <c r="G241">
        <v>325.43</v>
      </c>
      <c r="H241">
        <v>325.52</v>
      </c>
      <c r="I241">
        <v>325.43</v>
      </c>
      <c r="J241">
        <v>325.52</v>
      </c>
      <c r="L241">
        <f t="shared" si="2"/>
        <v>6.9999999999993179E-2</v>
      </c>
    </row>
    <row r="242" spans="1:12" x14ac:dyDescent="0.2">
      <c r="A242">
        <v>1972</v>
      </c>
      <c r="B242">
        <v>2</v>
      </c>
      <c r="C242">
        <v>26344</v>
      </c>
      <c r="D242">
        <v>1972.1257000000001</v>
      </c>
      <c r="E242">
        <v>-99.99</v>
      </c>
      <c r="F242">
        <v>-99.99</v>
      </c>
      <c r="G242">
        <v>325.25</v>
      </c>
      <c r="H242">
        <v>325.58999999999997</v>
      </c>
      <c r="I242">
        <v>325.25</v>
      </c>
      <c r="J242">
        <v>325.58999999999997</v>
      </c>
      <c r="L242">
        <f t="shared" si="2"/>
        <v>-4.9999999999954525E-2</v>
      </c>
    </row>
    <row r="243" spans="1:12" x14ac:dyDescent="0.2">
      <c r="A243">
        <v>1972</v>
      </c>
      <c r="B243">
        <v>3</v>
      </c>
      <c r="C243">
        <v>26373</v>
      </c>
      <c r="D243">
        <v>1972.2049</v>
      </c>
      <c r="E243">
        <v>325.05</v>
      </c>
      <c r="F243">
        <v>325.54000000000002</v>
      </c>
      <c r="G243">
        <v>325.18</v>
      </c>
      <c r="H243">
        <v>325.67</v>
      </c>
      <c r="I243">
        <v>325.05</v>
      </c>
      <c r="J243">
        <v>325.54000000000002</v>
      </c>
      <c r="L243">
        <f t="shared" si="2"/>
        <v>9.9999999999965894E-2</v>
      </c>
    </row>
    <row r="244" spans="1:12" x14ac:dyDescent="0.2">
      <c r="A244">
        <v>1972</v>
      </c>
      <c r="B244">
        <v>4</v>
      </c>
      <c r="C244">
        <v>26404</v>
      </c>
      <c r="D244">
        <v>1972.2896000000001</v>
      </c>
      <c r="E244">
        <v>325.17</v>
      </c>
      <c r="F244">
        <v>325.64</v>
      </c>
      <c r="G244">
        <v>325.3</v>
      </c>
      <c r="H244">
        <v>325.76</v>
      </c>
      <c r="I244">
        <v>325.17</v>
      </c>
      <c r="J244">
        <v>325.64</v>
      </c>
      <c r="L244">
        <f t="shared" si="2"/>
        <v>4.0000000000020464E-2</v>
      </c>
    </row>
    <row r="245" spans="1:12" x14ac:dyDescent="0.2">
      <c r="A245">
        <v>1972</v>
      </c>
      <c r="B245">
        <v>5</v>
      </c>
      <c r="C245">
        <v>26434</v>
      </c>
      <c r="D245">
        <v>1972.3715999999999</v>
      </c>
      <c r="E245">
        <v>325.31</v>
      </c>
      <c r="F245">
        <v>325.68</v>
      </c>
      <c r="G245">
        <v>325.49</v>
      </c>
      <c r="H245">
        <v>325.86</v>
      </c>
      <c r="I245">
        <v>325.31</v>
      </c>
      <c r="J245">
        <v>325.68</v>
      </c>
      <c r="L245">
        <f t="shared" si="2"/>
        <v>0.37000000000000455</v>
      </c>
    </row>
    <row r="246" spans="1:12" x14ac:dyDescent="0.2">
      <c r="A246">
        <v>1972</v>
      </c>
      <c r="B246">
        <v>6</v>
      </c>
      <c r="C246">
        <v>26465</v>
      </c>
      <c r="D246">
        <v>1972.4563000000001</v>
      </c>
      <c r="E246">
        <v>325.83</v>
      </c>
      <c r="F246">
        <v>326.05</v>
      </c>
      <c r="G246">
        <v>325.74</v>
      </c>
      <c r="H246">
        <v>325.95999999999998</v>
      </c>
      <c r="I246">
        <v>325.83</v>
      </c>
      <c r="J246">
        <v>326.05</v>
      </c>
      <c r="L246">
        <f t="shared" si="2"/>
        <v>2.9999999999972715E-2</v>
      </c>
    </row>
    <row r="247" spans="1:12" x14ac:dyDescent="0.2">
      <c r="A247">
        <v>1972</v>
      </c>
      <c r="B247">
        <v>7</v>
      </c>
      <c r="C247">
        <v>26495</v>
      </c>
      <c r="D247">
        <v>1972.5382999999999</v>
      </c>
      <c r="E247">
        <v>326.14</v>
      </c>
      <c r="F247">
        <v>326.08</v>
      </c>
      <c r="G247">
        <v>326.13</v>
      </c>
      <c r="H247">
        <v>326.07</v>
      </c>
      <c r="I247">
        <v>326.14</v>
      </c>
      <c r="J247">
        <v>326.08</v>
      </c>
      <c r="L247">
        <f t="shared" si="2"/>
        <v>0.40000000000003411</v>
      </c>
    </row>
    <row r="248" spans="1:12" x14ac:dyDescent="0.2">
      <c r="A248">
        <v>1972</v>
      </c>
      <c r="B248">
        <v>8</v>
      </c>
      <c r="C248">
        <v>26526</v>
      </c>
      <c r="D248">
        <v>1972.623</v>
      </c>
      <c r="E248">
        <v>326.85000000000002</v>
      </c>
      <c r="F248">
        <v>326.48</v>
      </c>
      <c r="G248">
        <v>326.56</v>
      </c>
      <c r="H248">
        <v>326.19</v>
      </c>
      <c r="I248">
        <v>326.85000000000002</v>
      </c>
      <c r="J248">
        <v>326.48</v>
      </c>
      <c r="L248">
        <f t="shared" si="2"/>
        <v>-0.47000000000002728</v>
      </c>
    </row>
    <row r="249" spans="1:12" x14ac:dyDescent="0.2">
      <c r="A249">
        <v>1972</v>
      </c>
      <c r="B249">
        <v>9</v>
      </c>
      <c r="C249">
        <v>26557</v>
      </c>
      <c r="D249">
        <v>1972.7076999999999</v>
      </c>
      <c r="E249">
        <v>326.54000000000002</v>
      </c>
      <c r="F249">
        <v>326.01</v>
      </c>
      <c r="G249">
        <v>326.83999999999997</v>
      </c>
      <c r="H249">
        <v>326.31</v>
      </c>
      <c r="I249">
        <v>326.54000000000002</v>
      </c>
      <c r="J249">
        <v>326.01</v>
      </c>
      <c r="L249">
        <f t="shared" si="2"/>
        <v>0.25999999999999091</v>
      </c>
    </row>
    <row r="250" spans="1:12" x14ac:dyDescent="0.2">
      <c r="A250">
        <v>1972</v>
      </c>
      <c r="B250">
        <v>10</v>
      </c>
      <c r="C250">
        <v>26587</v>
      </c>
      <c r="D250">
        <v>1972.7896000000001</v>
      </c>
      <c r="E250">
        <v>326.76</v>
      </c>
      <c r="F250">
        <v>326.27</v>
      </c>
      <c r="G250">
        <v>326.93</v>
      </c>
      <c r="H250">
        <v>326.43</v>
      </c>
      <c r="I250">
        <v>326.76</v>
      </c>
      <c r="J250">
        <v>326.27</v>
      </c>
      <c r="L250">
        <f t="shared" si="2"/>
        <v>0.41000000000002501</v>
      </c>
    </row>
    <row r="251" spans="1:12" x14ac:dyDescent="0.2">
      <c r="A251">
        <v>1972</v>
      </c>
      <c r="B251">
        <v>11</v>
      </c>
      <c r="C251">
        <v>26618</v>
      </c>
      <c r="D251">
        <v>1972.8742999999999</v>
      </c>
      <c r="E251">
        <v>327.02</v>
      </c>
      <c r="F251">
        <v>326.68</v>
      </c>
      <c r="G251">
        <v>326.91000000000003</v>
      </c>
      <c r="H251">
        <v>326.57</v>
      </c>
      <c r="I251">
        <v>327.02</v>
      </c>
      <c r="J251">
        <v>326.68</v>
      </c>
      <c r="L251">
        <f t="shared" si="2"/>
        <v>-1.999999999998181E-2</v>
      </c>
    </row>
    <row r="252" spans="1:12" x14ac:dyDescent="0.2">
      <c r="A252">
        <v>1972</v>
      </c>
      <c r="B252">
        <v>12</v>
      </c>
      <c r="C252">
        <v>26648</v>
      </c>
      <c r="D252">
        <v>1972.9563000000001</v>
      </c>
      <c r="E252">
        <v>326.81</v>
      </c>
      <c r="F252">
        <v>326.66000000000003</v>
      </c>
      <c r="G252">
        <v>326.85000000000002</v>
      </c>
      <c r="H252">
        <v>326.7</v>
      </c>
      <c r="I252">
        <v>326.81</v>
      </c>
      <c r="J252">
        <v>326.66000000000003</v>
      </c>
      <c r="L252">
        <f t="shared" si="2"/>
        <v>0.15999999999996817</v>
      </c>
    </row>
    <row r="253" spans="1:12" x14ac:dyDescent="0.2">
      <c r="A253">
        <v>1973</v>
      </c>
      <c r="B253">
        <v>1</v>
      </c>
      <c r="C253">
        <v>26679</v>
      </c>
      <c r="D253">
        <v>1973.0410999999999</v>
      </c>
      <c r="E253">
        <v>326.74</v>
      </c>
      <c r="F253">
        <v>326.82</v>
      </c>
      <c r="G253">
        <v>326.76</v>
      </c>
      <c r="H253">
        <v>326.83999999999997</v>
      </c>
      <c r="I253">
        <v>326.74</v>
      </c>
      <c r="J253">
        <v>326.82</v>
      </c>
      <c r="L253">
        <f t="shared" si="2"/>
        <v>-0.12999999999999545</v>
      </c>
    </row>
    <row r="254" spans="1:12" x14ac:dyDescent="0.2">
      <c r="A254">
        <v>1973</v>
      </c>
      <c r="B254">
        <v>2</v>
      </c>
      <c r="C254">
        <v>26710</v>
      </c>
      <c r="D254">
        <v>1973.126</v>
      </c>
      <c r="E254">
        <v>326.33999999999997</v>
      </c>
      <c r="F254">
        <v>326.69</v>
      </c>
      <c r="G254">
        <v>326.64</v>
      </c>
      <c r="H254">
        <v>326.99</v>
      </c>
      <c r="I254">
        <v>326.33999999999997</v>
      </c>
      <c r="J254">
        <v>326.69</v>
      </c>
      <c r="L254">
        <f t="shared" ref="L254:L317" si="3">(J255-J254)</f>
        <v>0.14999999999997726</v>
      </c>
    </row>
    <row r="255" spans="1:12" x14ac:dyDescent="0.2">
      <c r="A255">
        <v>1973</v>
      </c>
      <c r="B255">
        <v>3</v>
      </c>
      <c r="C255">
        <v>26738</v>
      </c>
      <c r="D255">
        <v>1973.2027</v>
      </c>
      <c r="E255">
        <v>326.35000000000002</v>
      </c>
      <c r="F255">
        <v>326.83999999999997</v>
      </c>
      <c r="G255">
        <v>326.63</v>
      </c>
      <c r="H255">
        <v>327.12</v>
      </c>
      <c r="I255">
        <v>326.35000000000002</v>
      </c>
      <c r="J255">
        <v>326.83999999999997</v>
      </c>
      <c r="L255">
        <f t="shared" si="3"/>
        <v>0.43999999999999773</v>
      </c>
    </row>
    <row r="256" spans="1:12" x14ac:dyDescent="0.2">
      <c r="A256">
        <v>1973</v>
      </c>
      <c r="B256">
        <v>4</v>
      </c>
      <c r="C256">
        <v>26769</v>
      </c>
      <c r="D256">
        <v>1973.2877000000001</v>
      </c>
      <c r="E256">
        <v>326.82</v>
      </c>
      <c r="F256">
        <v>327.27999999999997</v>
      </c>
      <c r="G256">
        <v>326.8</v>
      </c>
      <c r="H256">
        <v>327.27</v>
      </c>
      <c r="I256">
        <v>326.82</v>
      </c>
      <c r="J256">
        <v>327.27999999999997</v>
      </c>
      <c r="L256">
        <f t="shared" si="3"/>
        <v>0.19000000000005457</v>
      </c>
    </row>
    <row r="257" spans="1:12" x14ac:dyDescent="0.2">
      <c r="A257">
        <v>1973</v>
      </c>
      <c r="B257">
        <v>5</v>
      </c>
      <c r="C257">
        <v>26799</v>
      </c>
      <c r="D257">
        <v>1973.3698999999999</v>
      </c>
      <c r="E257">
        <v>327.10000000000002</v>
      </c>
      <c r="F257">
        <v>327.47000000000003</v>
      </c>
      <c r="G257">
        <v>327.04000000000002</v>
      </c>
      <c r="H257">
        <v>327.41000000000003</v>
      </c>
      <c r="I257">
        <v>327.10000000000002</v>
      </c>
      <c r="J257">
        <v>327.47000000000003</v>
      </c>
      <c r="L257">
        <f t="shared" si="3"/>
        <v>0.17999999999994998</v>
      </c>
    </row>
    <row r="258" spans="1:12" x14ac:dyDescent="0.2">
      <c r="A258">
        <v>1973</v>
      </c>
      <c r="B258">
        <v>6</v>
      </c>
      <c r="C258">
        <v>26830</v>
      </c>
      <c r="D258">
        <v>1973.4548</v>
      </c>
      <c r="E258">
        <v>327.42</v>
      </c>
      <c r="F258">
        <v>327.64999999999998</v>
      </c>
      <c r="G258">
        <v>327.32</v>
      </c>
      <c r="H258">
        <v>327.54000000000002</v>
      </c>
      <c r="I258">
        <v>327.42</v>
      </c>
      <c r="J258">
        <v>327.64999999999998</v>
      </c>
      <c r="L258">
        <f t="shared" si="3"/>
        <v>3.0000000000029559E-2</v>
      </c>
    </row>
    <row r="259" spans="1:12" x14ac:dyDescent="0.2">
      <c r="A259">
        <v>1973</v>
      </c>
      <c r="B259">
        <v>7</v>
      </c>
      <c r="C259">
        <v>26860</v>
      </c>
      <c r="D259">
        <v>1973.537</v>
      </c>
      <c r="E259">
        <v>327.74</v>
      </c>
      <c r="F259">
        <v>327.68</v>
      </c>
      <c r="G259">
        <v>327.73</v>
      </c>
      <c r="H259">
        <v>327.67</v>
      </c>
      <c r="I259">
        <v>327.74</v>
      </c>
      <c r="J259">
        <v>327.68</v>
      </c>
      <c r="L259">
        <f t="shared" si="3"/>
        <v>0.34999999999996589</v>
      </c>
    </row>
    <row r="260" spans="1:12" x14ac:dyDescent="0.2">
      <c r="A260">
        <v>1973</v>
      </c>
      <c r="B260">
        <v>8</v>
      </c>
      <c r="C260">
        <v>26891</v>
      </c>
      <c r="D260">
        <v>1973.6219000000001</v>
      </c>
      <c r="E260">
        <v>328.4</v>
      </c>
      <c r="F260">
        <v>328.03</v>
      </c>
      <c r="G260">
        <v>328.17</v>
      </c>
      <c r="H260">
        <v>327.79</v>
      </c>
      <c r="I260">
        <v>328.4</v>
      </c>
      <c r="J260">
        <v>328.03</v>
      </c>
      <c r="L260">
        <f t="shared" si="3"/>
        <v>0.1300000000000523</v>
      </c>
    </row>
    <row r="261" spans="1:12" x14ac:dyDescent="0.2">
      <c r="A261">
        <v>1973</v>
      </c>
      <c r="B261">
        <v>9</v>
      </c>
      <c r="C261">
        <v>26922</v>
      </c>
      <c r="D261">
        <v>1973.7067999999999</v>
      </c>
      <c r="E261">
        <v>328.69</v>
      </c>
      <c r="F261">
        <v>328.16</v>
      </c>
      <c r="G261">
        <v>328.43</v>
      </c>
      <c r="H261">
        <v>327.9</v>
      </c>
      <c r="I261">
        <v>328.69</v>
      </c>
      <c r="J261">
        <v>328.16</v>
      </c>
      <c r="L261">
        <f t="shared" si="3"/>
        <v>-3.0000000000029559E-2</v>
      </c>
    </row>
    <row r="262" spans="1:12" x14ac:dyDescent="0.2">
      <c r="A262">
        <v>1973</v>
      </c>
      <c r="B262">
        <v>10</v>
      </c>
      <c r="C262">
        <v>26952</v>
      </c>
      <c r="D262">
        <v>1973.789</v>
      </c>
      <c r="E262">
        <v>328.62</v>
      </c>
      <c r="F262">
        <v>328.13</v>
      </c>
      <c r="G262">
        <v>328.5</v>
      </c>
      <c r="H262">
        <v>328</v>
      </c>
      <c r="I262">
        <v>328.62</v>
      </c>
      <c r="J262">
        <v>328.13</v>
      </c>
      <c r="L262">
        <f t="shared" si="3"/>
        <v>0.12000000000000455</v>
      </c>
    </row>
    <row r="263" spans="1:12" x14ac:dyDescent="0.2">
      <c r="A263">
        <v>1973</v>
      </c>
      <c r="B263">
        <v>11</v>
      </c>
      <c r="C263">
        <v>26983</v>
      </c>
      <c r="D263">
        <v>1973.874</v>
      </c>
      <c r="E263">
        <v>328.59</v>
      </c>
      <c r="F263">
        <v>328.25</v>
      </c>
      <c r="G263">
        <v>328.43</v>
      </c>
      <c r="H263">
        <v>328.09</v>
      </c>
      <c r="I263">
        <v>328.59</v>
      </c>
      <c r="J263">
        <v>328.25</v>
      </c>
      <c r="L263">
        <f t="shared" si="3"/>
        <v>0.19999999999998863</v>
      </c>
    </row>
    <row r="264" spans="1:12" x14ac:dyDescent="0.2">
      <c r="A264">
        <v>1973</v>
      </c>
      <c r="B264">
        <v>12</v>
      </c>
      <c r="C264">
        <v>27013</v>
      </c>
      <c r="D264">
        <v>1973.9562000000001</v>
      </c>
      <c r="E264">
        <v>328.6</v>
      </c>
      <c r="F264">
        <v>328.45</v>
      </c>
      <c r="G264">
        <v>328.31</v>
      </c>
      <c r="H264">
        <v>328.16</v>
      </c>
      <c r="I264">
        <v>328.6</v>
      </c>
      <c r="J264">
        <v>328.45</v>
      </c>
      <c r="L264">
        <f t="shared" si="3"/>
        <v>-6.9999999999993179E-2</v>
      </c>
    </row>
    <row r="265" spans="1:12" x14ac:dyDescent="0.2">
      <c r="A265">
        <v>1974</v>
      </c>
      <c r="B265">
        <v>1</v>
      </c>
      <c r="C265">
        <v>27044</v>
      </c>
      <c r="D265">
        <v>1974.0410999999999</v>
      </c>
      <c r="E265">
        <v>328.3</v>
      </c>
      <c r="F265">
        <v>328.38</v>
      </c>
      <c r="G265">
        <v>328.15</v>
      </c>
      <c r="H265">
        <v>328.23</v>
      </c>
      <c r="I265">
        <v>328.3</v>
      </c>
      <c r="J265">
        <v>328.38</v>
      </c>
      <c r="L265">
        <f t="shared" si="3"/>
        <v>5.0000000000011369E-2</v>
      </c>
    </row>
    <row r="266" spans="1:12" x14ac:dyDescent="0.2">
      <c r="A266">
        <v>1974</v>
      </c>
      <c r="B266">
        <v>2</v>
      </c>
      <c r="C266">
        <v>27075</v>
      </c>
      <c r="D266">
        <v>1974.126</v>
      </c>
      <c r="E266">
        <v>328.08</v>
      </c>
      <c r="F266">
        <v>328.43</v>
      </c>
      <c r="G266">
        <v>327.94</v>
      </c>
      <c r="H266">
        <v>328.29</v>
      </c>
      <c r="I266">
        <v>328.08</v>
      </c>
      <c r="J266">
        <v>328.43</v>
      </c>
      <c r="L266">
        <f t="shared" si="3"/>
        <v>0.13999999999998636</v>
      </c>
    </row>
    <row r="267" spans="1:12" x14ac:dyDescent="0.2">
      <c r="A267">
        <v>1974</v>
      </c>
      <c r="B267">
        <v>3</v>
      </c>
      <c r="C267">
        <v>27103</v>
      </c>
      <c r="D267">
        <v>1974.2027</v>
      </c>
      <c r="E267">
        <v>328.08</v>
      </c>
      <c r="F267">
        <v>328.57</v>
      </c>
      <c r="G267">
        <v>327.84</v>
      </c>
      <c r="H267">
        <v>328.34</v>
      </c>
      <c r="I267">
        <v>328.08</v>
      </c>
      <c r="J267">
        <v>328.57</v>
      </c>
      <c r="L267">
        <f t="shared" si="3"/>
        <v>-0.12999999999999545</v>
      </c>
    </row>
    <row r="268" spans="1:12" x14ac:dyDescent="0.2">
      <c r="A268">
        <v>1974</v>
      </c>
      <c r="B268">
        <v>4</v>
      </c>
      <c r="C268">
        <v>27134</v>
      </c>
      <c r="D268">
        <v>1974.2877000000001</v>
      </c>
      <c r="E268">
        <v>327.97</v>
      </c>
      <c r="F268">
        <v>328.44</v>
      </c>
      <c r="G268">
        <v>327.92</v>
      </c>
      <c r="H268">
        <v>328.38</v>
      </c>
      <c r="I268">
        <v>327.97</v>
      </c>
      <c r="J268">
        <v>328.44</v>
      </c>
      <c r="L268">
        <f t="shared" si="3"/>
        <v>-6.0000000000002274E-2</v>
      </c>
    </row>
    <row r="269" spans="1:12" x14ac:dyDescent="0.2">
      <c r="A269">
        <v>1974</v>
      </c>
      <c r="B269">
        <v>5</v>
      </c>
      <c r="C269">
        <v>27164</v>
      </c>
      <c r="D269">
        <v>1974.3698999999999</v>
      </c>
      <c r="E269">
        <v>328.01</v>
      </c>
      <c r="F269">
        <v>328.38</v>
      </c>
      <c r="G269">
        <v>328.06</v>
      </c>
      <c r="H269">
        <v>328.43</v>
      </c>
      <c r="I269">
        <v>328.01</v>
      </c>
      <c r="J269">
        <v>328.38</v>
      </c>
      <c r="L269">
        <f t="shared" si="3"/>
        <v>-0.25999999999999091</v>
      </c>
    </row>
    <row r="270" spans="1:12" x14ac:dyDescent="0.2">
      <c r="A270">
        <v>1974</v>
      </c>
      <c r="B270">
        <v>6</v>
      </c>
      <c r="C270">
        <v>27195</v>
      </c>
      <c r="D270">
        <v>1974.4548</v>
      </c>
      <c r="E270">
        <v>327.89</v>
      </c>
      <c r="F270">
        <v>328.12</v>
      </c>
      <c r="G270">
        <v>328.25</v>
      </c>
      <c r="H270">
        <v>328.48</v>
      </c>
      <c r="I270">
        <v>327.89</v>
      </c>
      <c r="J270">
        <v>328.12</v>
      </c>
      <c r="L270">
        <f t="shared" si="3"/>
        <v>0.30000000000001137</v>
      </c>
    </row>
    <row r="271" spans="1:12" x14ac:dyDescent="0.2">
      <c r="A271">
        <v>1974</v>
      </c>
      <c r="B271">
        <v>7</v>
      </c>
      <c r="C271">
        <v>27225</v>
      </c>
      <c r="D271">
        <v>1974.537</v>
      </c>
      <c r="E271">
        <v>328.47</v>
      </c>
      <c r="F271">
        <v>328.42</v>
      </c>
      <c r="G271">
        <v>328.58</v>
      </c>
      <c r="H271">
        <v>328.53</v>
      </c>
      <c r="I271">
        <v>328.47</v>
      </c>
      <c r="J271">
        <v>328.42</v>
      </c>
      <c r="L271">
        <f t="shared" si="3"/>
        <v>-0.11000000000001364</v>
      </c>
    </row>
    <row r="272" spans="1:12" x14ac:dyDescent="0.2">
      <c r="A272">
        <v>1974</v>
      </c>
      <c r="B272">
        <v>8</v>
      </c>
      <c r="C272">
        <v>27256</v>
      </c>
      <c r="D272">
        <v>1974.6219000000001</v>
      </c>
      <c r="E272">
        <v>328.69</v>
      </c>
      <c r="F272">
        <v>328.31</v>
      </c>
      <c r="G272">
        <v>328.96</v>
      </c>
      <c r="H272">
        <v>328.58</v>
      </c>
      <c r="I272">
        <v>328.69</v>
      </c>
      <c r="J272">
        <v>328.31</v>
      </c>
      <c r="L272">
        <f t="shared" si="3"/>
        <v>0.10000000000002274</v>
      </c>
    </row>
    <row r="273" spans="1:12" x14ac:dyDescent="0.2">
      <c r="A273">
        <v>1974</v>
      </c>
      <c r="B273">
        <v>9</v>
      </c>
      <c r="C273">
        <v>27287</v>
      </c>
      <c r="D273">
        <v>1974.7067999999999</v>
      </c>
      <c r="E273">
        <v>328.94</v>
      </c>
      <c r="F273">
        <v>328.41</v>
      </c>
      <c r="G273">
        <v>329.18</v>
      </c>
      <c r="H273">
        <v>328.65</v>
      </c>
      <c r="I273">
        <v>328.94</v>
      </c>
      <c r="J273">
        <v>328.41</v>
      </c>
      <c r="L273">
        <f t="shared" si="3"/>
        <v>0.1199999999999477</v>
      </c>
    </row>
    <row r="274" spans="1:12" x14ac:dyDescent="0.2">
      <c r="A274">
        <v>1974</v>
      </c>
      <c r="B274">
        <v>10</v>
      </c>
      <c r="C274">
        <v>27317</v>
      </c>
      <c r="D274">
        <v>1974.789</v>
      </c>
      <c r="E274">
        <v>329.03</v>
      </c>
      <c r="F274">
        <v>328.53</v>
      </c>
      <c r="G274">
        <v>329.22</v>
      </c>
      <c r="H274">
        <v>328.72</v>
      </c>
      <c r="I274">
        <v>329.03</v>
      </c>
      <c r="J274">
        <v>328.53</v>
      </c>
      <c r="L274">
        <f t="shared" si="3"/>
        <v>0.26000000000004775</v>
      </c>
    </row>
    <row r="275" spans="1:12" x14ac:dyDescent="0.2">
      <c r="A275">
        <v>1974</v>
      </c>
      <c r="B275">
        <v>11</v>
      </c>
      <c r="C275">
        <v>27348</v>
      </c>
      <c r="D275">
        <v>1974.874</v>
      </c>
      <c r="E275">
        <v>329.13</v>
      </c>
      <c r="F275">
        <v>328.79</v>
      </c>
      <c r="G275">
        <v>329.14</v>
      </c>
      <c r="H275">
        <v>328.8</v>
      </c>
      <c r="I275">
        <v>329.13</v>
      </c>
      <c r="J275">
        <v>328.79</v>
      </c>
      <c r="L275">
        <f t="shared" si="3"/>
        <v>3.999999999996362E-2</v>
      </c>
    </row>
    <row r="276" spans="1:12" x14ac:dyDescent="0.2">
      <c r="A276">
        <v>1974</v>
      </c>
      <c r="B276">
        <v>12</v>
      </c>
      <c r="C276">
        <v>27378</v>
      </c>
      <c r="D276">
        <v>1974.9562000000001</v>
      </c>
      <c r="E276">
        <v>328.98</v>
      </c>
      <c r="F276">
        <v>328.83</v>
      </c>
      <c r="G276">
        <v>329.03</v>
      </c>
      <c r="H276">
        <v>328.88</v>
      </c>
      <c r="I276">
        <v>328.98</v>
      </c>
      <c r="J276">
        <v>328.83</v>
      </c>
      <c r="L276">
        <f t="shared" si="3"/>
        <v>0.1400000000000432</v>
      </c>
    </row>
    <row r="277" spans="1:12" x14ac:dyDescent="0.2">
      <c r="A277">
        <v>1975</v>
      </c>
      <c r="B277">
        <v>1</v>
      </c>
      <c r="C277">
        <v>27409</v>
      </c>
      <c r="D277">
        <v>1975.0410999999999</v>
      </c>
      <c r="E277">
        <v>328.89</v>
      </c>
      <c r="F277">
        <v>328.97</v>
      </c>
      <c r="G277">
        <v>328.89</v>
      </c>
      <c r="H277">
        <v>328.97</v>
      </c>
      <c r="I277">
        <v>328.89</v>
      </c>
      <c r="J277">
        <v>328.97</v>
      </c>
      <c r="L277">
        <f t="shared" si="3"/>
        <v>0.27999999999997272</v>
      </c>
    </row>
    <row r="278" spans="1:12" x14ac:dyDescent="0.2">
      <c r="A278">
        <v>1975</v>
      </c>
      <c r="B278">
        <v>2</v>
      </c>
      <c r="C278">
        <v>27440</v>
      </c>
      <c r="D278">
        <v>1975.126</v>
      </c>
      <c r="E278">
        <v>328.89</v>
      </c>
      <c r="F278">
        <v>329.25</v>
      </c>
      <c r="G278">
        <v>328.71</v>
      </c>
      <c r="H278">
        <v>329.06</v>
      </c>
      <c r="I278">
        <v>328.89</v>
      </c>
      <c r="J278">
        <v>329.25</v>
      </c>
      <c r="L278">
        <f t="shared" si="3"/>
        <v>0.10000000000002274</v>
      </c>
    </row>
    <row r="279" spans="1:12" x14ac:dyDescent="0.2">
      <c r="A279">
        <v>1975</v>
      </c>
      <c r="B279">
        <v>3</v>
      </c>
      <c r="C279">
        <v>27468</v>
      </c>
      <c r="D279">
        <v>1975.2027</v>
      </c>
      <c r="E279">
        <v>328.85</v>
      </c>
      <c r="F279">
        <v>329.35</v>
      </c>
      <c r="G279">
        <v>328.65</v>
      </c>
      <c r="H279">
        <v>329.15</v>
      </c>
      <c r="I279">
        <v>328.85</v>
      </c>
      <c r="J279">
        <v>329.35</v>
      </c>
      <c r="L279">
        <f t="shared" si="3"/>
        <v>6.0000000000002274E-2</v>
      </c>
    </row>
    <row r="280" spans="1:12" x14ac:dyDescent="0.2">
      <c r="A280">
        <v>1975</v>
      </c>
      <c r="B280">
        <v>4</v>
      </c>
      <c r="C280">
        <v>27499</v>
      </c>
      <c r="D280">
        <v>1975.2877000000001</v>
      </c>
      <c r="E280">
        <v>328.94</v>
      </c>
      <c r="F280">
        <v>329.41</v>
      </c>
      <c r="G280">
        <v>328.77</v>
      </c>
      <c r="H280">
        <v>329.24</v>
      </c>
      <c r="I280">
        <v>328.94</v>
      </c>
      <c r="J280">
        <v>329.41</v>
      </c>
      <c r="L280">
        <f t="shared" si="3"/>
        <v>-0.10000000000002274</v>
      </c>
    </row>
    <row r="281" spans="1:12" x14ac:dyDescent="0.2">
      <c r="A281">
        <v>1975</v>
      </c>
      <c r="B281">
        <v>5</v>
      </c>
      <c r="C281">
        <v>27529</v>
      </c>
      <c r="D281">
        <v>1975.3698999999999</v>
      </c>
      <c r="E281">
        <v>328.94</v>
      </c>
      <c r="F281">
        <v>329.31</v>
      </c>
      <c r="G281">
        <v>328.96</v>
      </c>
      <c r="H281">
        <v>329.33</v>
      </c>
      <c r="I281">
        <v>328.94</v>
      </c>
      <c r="J281">
        <v>329.31</v>
      </c>
      <c r="L281">
        <f t="shared" si="3"/>
        <v>-1.999999999998181E-2</v>
      </c>
    </row>
    <row r="282" spans="1:12" x14ac:dyDescent="0.2">
      <c r="A282">
        <v>1975</v>
      </c>
      <c r="B282">
        <v>6</v>
      </c>
      <c r="C282">
        <v>27560</v>
      </c>
      <c r="D282">
        <v>1975.4548</v>
      </c>
      <c r="E282">
        <v>329.07</v>
      </c>
      <c r="F282">
        <v>329.29</v>
      </c>
      <c r="G282">
        <v>329.2</v>
      </c>
      <c r="H282">
        <v>329.43</v>
      </c>
      <c r="I282">
        <v>329.07</v>
      </c>
      <c r="J282">
        <v>329.29</v>
      </c>
      <c r="L282">
        <f t="shared" si="3"/>
        <v>9.9999999999909051E-3</v>
      </c>
    </row>
    <row r="283" spans="1:12" x14ac:dyDescent="0.2">
      <c r="A283">
        <v>1975</v>
      </c>
      <c r="B283">
        <v>7</v>
      </c>
      <c r="C283">
        <v>27590</v>
      </c>
      <c r="D283">
        <v>1975.537</v>
      </c>
      <c r="E283">
        <v>329.36</v>
      </c>
      <c r="F283">
        <v>329.3</v>
      </c>
      <c r="G283">
        <v>329.58</v>
      </c>
      <c r="H283">
        <v>329.52</v>
      </c>
      <c r="I283">
        <v>329.36</v>
      </c>
      <c r="J283">
        <v>329.3</v>
      </c>
      <c r="L283">
        <f t="shared" si="3"/>
        <v>0.14999999999997726</v>
      </c>
    </row>
    <row r="284" spans="1:12" x14ac:dyDescent="0.2">
      <c r="A284">
        <v>1975</v>
      </c>
      <c r="B284">
        <v>8</v>
      </c>
      <c r="C284">
        <v>27621</v>
      </c>
      <c r="D284">
        <v>1975.6219000000001</v>
      </c>
      <c r="E284">
        <v>329.82</v>
      </c>
      <c r="F284">
        <v>329.45</v>
      </c>
      <c r="G284">
        <v>330</v>
      </c>
      <c r="H284">
        <v>329.62</v>
      </c>
      <c r="I284">
        <v>329.82</v>
      </c>
      <c r="J284">
        <v>329.45</v>
      </c>
      <c r="L284">
        <f t="shared" si="3"/>
        <v>0.24000000000000909</v>
      </c>
    </row>
    <row r="285" spans="1:12" x14ac:dyDescent="0.2">
      <c r="A285">
        <v>1975</v>
      </c>
      <c r="B285">
        <v>9</v>
      </c>
      <c r="C285">
        <v>27652</v>
      </c>
      <c r="D285">
        <v>1975.7067999999999</v>
      </c>
      <c r="E285">
        <v>330.22</v>
      </c>
      <c r="F285">
        <v>329.69</v>
      </c>
      <c r="G285">
        <v>330.25</v>
      </c>
      <c r="H285">
        <v>329.72</v>
      </c>
      <c r="I285">
        <v>330.22</v>
      </c>
      <c r="J285">
        <v>329.69</v>
      </c>
      <c r="L285">
        <f t="shared" si="3"/>
        <v>0.36000000000001364</v>
      </c>
    </row>
    <row r="286" spans="1:12" x14ac:dyDescent="0.2">
      <c r="A286">
        <v>1975</v>
      </c>
      <c r="B286">
        <v>10</v>
      </c>
      <c r="C286">
        <v>27682</v>
      </c>
      <c r="D286">
        <v>1975.789</v>
      </c>
      <c r="E286">
        <v>330.55</v>
      </c>
      <c r="F286">
        <v>330.05</v>
      </c>
      <c r="G286">
        <v>330.32</v>
      </c>
      <c r="H286">
        <v>329.82</v>
      </c>
      <c r="I286">
        <v>330.55</v>
      </c>
      <c r="J286">
        <v>330.05</v>
      </c>
      <c r="L286">
        <f t="shared" si="3"/>
        <v>6.0000000000002274E-2</v>
      </c>
    </row>
    <row r="287" spans="1:12" x14ac:dyDescent="0.2">
      <c r="A287">
        <v>1975</v>
      </c>
      <c r="B287">
        <v>11</v>
      </c>
      <c r="C287">
        <v>27713</v>
      </c>
      <c r="D287">
        <v>1975.874</v>
      </c>
      <c r="E287">
        <v>330.45</v>
      </c>
      <c r="F287">
        <v>330.11</v>
      </c>
      <c r="G287">
        <v>330.26</v>
      </c>
      <c r="H287">
        <v>329.92</v>
      </c>
      <c r="I287">
        <v>330.45</v>
      </c>
      <c r="J287">
        <v>330.11</v>
      </c>
      <c r="L287">
        <f t="shared" si="3"/>
        <v>9.9999999999909051E-3</v>
      </c>
    </row>
    <row r="288" spans="1:12" x14ac:dyDescent="0.2">
      <c r="A288">
        <v>1975</v>
      </c>
      <c r="B288">
        <v>12</v>
      </c>
      <c r="C288">
        <v>27743</v>
      </c>
      <c r="D288">
        <v>1975.9562000000001</v>
      </c>
      <c r="E288">
        <v>330.27</v>
      </c>
      <c r="F288">
        <v>330.12</v>
      </c>
      <c r="G288">
        <v>330.16</v>
      </c>
      <c r="H288">
        <v>330.01</v>
      </c>
      <c r="I288">
        <v>330.27</v>
      </c>
      <c r="J288">
        <v>330.12</v>
      </c>
      <c r="L288">
        <f t="shared" si="3"/>
        <v>0.26999999999998181</v>
      </c>
    </row>
    <row r="289" spans="1:12" x14ac:dyDescent="0.2">
      <c r="A289">
        <v>1976</v>
      </c>
      <c r="B289">
        <v>1</v>
      </c>
      <c r="C289">
        <v>27774</v>
      </c>
      <c r="D289">
        <v>1976.0409999999999</v>
      </c>
      <c r="E289">
        <v>330.31</v>
      </c>
      <c r="F289">
        <v>330.39</v>
      </c>
      <c r="G289">
        <v>330.01</v>
      </c>
      <c r="H289">
        <v>330.1</v>
      </c>
      <c r="I289">
        <v>330.31</v>
      </c>
      <c r="J289">
        <v>330.39</v>
      </c>
      <c r="L289">
        <f t="shared" si="3"/>
        <v>-3.999999999996362E-2</v>
      </c>
    </row>
    <row r="290" spans="1:12" x14ac:dyDescent="0.2">
      <c r="A290">
        <v>1976</v>
      </c>
      <c r="B290">
        <v>2</v>
      </c>
      <c r="C290">
        <v>27805</v>
      </c>
      <c r="D290">
        <v>1976.1257000000001</v>
      </c>
      <c r="E290">
        <v>329.99</v>
      </c>
      <c r="F290">
        <v>330.35</v>
      </c>
      <c r="G290">
        <v>329.83</v>
      </c>
      <c r="H290">
        <v>330.19</v>
      </c>
      <c r="I290">
        <v>329.99</v>
      </c>
      <c r="J290">
        <v>330.35</v>
      </c>
      <c r="L290">
        <f t="shared" si="3"/>
        <v>6.9999999999993179E-2</v>
      </c>
    </row>
    <row r="291" spans="1:12" x14ac:dyDescent="0.2">
      <c r="A291">
        <v>1976</v>
      </c>
      <c r="B291">
        <v>3</v>
      </c>
      <c r="C291">
        <v>27834</v>
      </c>
      <c r="D291">
        <v>1976.2049</v>
      </c>
      <c r="E291">
        <v>329.92</v>
      </c>
      <c r="F291">
        <v>330.42</v>
      </c>
      <c r="G291">
        <v>329.77</v>
      </c>
      <c r="H291">
        <v>330.27</v>
      </c>
      <c r="I291">
        <v>329.92</v>
      </c>
      <c r="J291">
        <v>330.42</v>
      </c>
      <c r="L291">
        <f t="shared" si="3"/>
        <v>-0.33000000000004093</v>
      </c>
    </row>
    <row r="292" spans="1:12" x14ac:dyDescent="0.2">
      <c r="A292">
        <v>1976</v>
      </c>
      <c r="B292">
        <v>4</v>
      </c>
      <c r="C292">
        <v>27865</v>
      </c>
      <c r="D292">
        <v>1976.2896000000001</v>
      </c>
      <c r="E292">
        <v>329.62</v>
      </c>
      <c r="F292">
        <v>330.09</v>
      </c>
      <c r="G292">
        <v>329.89</v>
      </c>
      <c r="H292">
        <v>330.35</v>
      </c>
      <c r="I292">
        <v>329.62</v>
      </c>
      <c r="J292">
        <v>330.09</v>
      </c>
      <c r="L292">
        <f t="shared" si="3"/>
        <v>0.21000000000003638</v>
      </c>
    </row>
    <row r="293" spans="1:12" x14ac:dyDescent="0.2">
      <c r="A293">
        <v>1976</v>
      </c>
      <c r="B293">
        <v>5</v>
      </c>
      <c r="C293">
        <v>27895</v>
      </c>
      <c r="D293">
        <v>1976.3715999999999</v>
      </c>
      <c r="E293">
        <v>329.93</v>
      </c>
      <c r="F293">
        <v>330.3</v>
      </c>
      <c r="G293">
        <v>330.07</v>
      </c>
      <c r="H293">
        <v>330.44</v>
      </c>
      <c r="I293">
        <v>329.93</v>
      </c>
      <c r="J293">
        <v>330.3</v>
      </c>
      <c r="L293">
        <f t="shared" si="3"/>
        <v>-9.0000000000031832E-2</v>
      </c>
    </row>
    <row r="294" spans="1:12" x14ac:dyDescent="0.2">
      <c r="A294">
        <v>1976</v>
      </c>
      <c r="B294">
        <v>6</v>
      </c>
      <c r="C294">
        <v>27926</v>
      </c>
      <c r="D294">
        <v>1976.4563000000001</v>
      </c>
      <c r="E294">
        <v>329.99</v>
      </c>
      <c r="F294">
        <v>330.21</v>
      </c>
      <c r="G294">
        <v>330.31</v>
      </c>
      <c r="H294">
        <v>330.54</v>
      </c>
      <c r="I294">
        <v>329.99</v>
      </c>
      <c r="J294">
        <v>330.21</v>
      </c>
      <c r="L294">
        <f t="shared" si="3"/>
        <v>0.18999999999999773</v>
      </c>
    </row>
    <row r="295" spans="1:12" x14ac:dyDescent="0.2">
      <c r="A295">
        <v>1976</v>
      </c>
      <c r="B295">
        <v>7</v>
      </c>
      <c r="C295">
        <v>27956</v>
      </c>
      <c r="D295">
        <v>1976.5382999999999</v>
      </c>
      <c r="E295">
        <v>330.47</v>
      </c>
      <c r="F295">
        <v>330.4</v>
      </c>
      <c r="G295">
        <v>330.7</v>
      </c>
      <c r="H295">
        <v>330.63</v>
      </c>
      <c r="I295">
        <v>330.47</v>
      </c>
      <c r="J295">
        <v>330.4</v>
      </c>
      <c r="L295">
        <f t="shared" si="3"/>
        <v>0.23000000000001819</v>
      </c>
    </row>
    <row r="296" spans="1:12" x14ac:dyDescent="0.2">
      <c r="A296">
        <v>1976</v>
      </c>
      <c r="B296">
        <v>8</v>
      </c>
      <c r="C296">
        <v>27987</v>
      </c>
      <c r="D296">
        <v>1976.623</v>
      </c>
      <c r="E296">
        <v>331.01</v>
      </c>
      <c r="F296">
        <v>330.63</v>
      </c>
      <c r="G296">
        <v>331.12</v>
      </c>
      <c r="H296">
        <v>330.74</v>
      </c>
      <c r="I296">
        <v>331.01</v>
      </c>
      <c r="J296">
        <v>330.63</v>
      </c>
      <c r="L296">
        <f t="shared" si="3"/>
        <v>0.22000000000002728</v>
      </c>
    </row>
    <row r="297" spans="1:12" x14ac:dyDescent="0.2">
      <c r="A297">
        <v>1976</v>
      </c>
      <c r="B297">
        <v>9</v>
      </c>
      <c r="C297">
        <v>28018</v>
      </c>
      <c r="D297">
        <v>1976.7076999999999</v>
      </c>
      <c r="E297">
        <v>331.38</v>
      </c>
      <c r="F297">
        <v>330.85</v>
      </c>
      <c r="G297">
        <v>331.38</v>
      </c>
      <c r="H297">
        <v>330.85</v>
      </c>
      <c r="I297">
        <v>331.38</v>
      </c>
      <c r="J297">
        <v>330.85</v>
      </c>
      <c r="L297">
        <f t="shared" si="3"/>
        <v>0.34999999999996589</v>
      </c>
    </row>
    <row r="298" spans="1:12" x14ac:dyDescent="0.2">
      <c r="A298">
        <v>1976</v>
      </c>
      <c r="B298">
        <v>10</v>
      </c>
      <c r="C298">
        <v>28048</v>
      </c>
      <c r="D298">
        <v>1976.7896000000001</v>
      </c>
      <c r="E298">
        <v>331.7</v>
      </c>
      <c r="F298">
        <v>331.2</v>
      </c>
      <c r="G298">
        <v>331.46</v>
      </c>
      <c r="H298">
        <v>330.96</v>
      </c>
      <c r="I298">
        <v>331.7</v>
      </c>
      <c r="J298">
        <v>331.2</v>
      </c>
      <c r="L298">
        <f t="shared" si="3"/>
        <v>0.21000000000003638</v>
      </c>
    </row>
    <row r="299" spans="1:12" x14ac:dyDescent="0.2">
      <c r="A299">
        <v>1976</v>
      </c>
      <c r="B299">
        <v>11</v>
      </c>
      <c r="C299">
        <v>28079</v>
      </c>
      <c r="D299">
        <v>1976.8742999999999</v>
      </c>
      <c r="E299">
        <v>331.75</v>
      </c>
      <c r="F299">
        <v>331.41</v>
      </c>
      <c r="G299">
        <v>331.42</v>
      </c>
      <c r="H299">
        <v>331.08</v>
      </c>
      <c r="I299">
        <v>331.75</v>
      </c>
      <c r="J299">
        <v>331.41</v>
      </c>
      <c r="L299">
        <f t="shared" si="3"/>
        <v>-0.1300000000000523</v>
      </c>
    </row>
    <row r="300" spans="1:12" x14ac:dyDescent="0.2">
      <c r="A300">
        <v>1976</v>
      </c>
      <c r="B300">
        <v>12</v>
      </c>
      <c r="C300">
        <v>28109</v>
      </c>
      <c r="D300">
        <v>1976.9563000000001</v>
      </c>
      <c r="E300">
        <v>331.43</v>
      </c>
      <c r="F300">
        <v>331.28</v>
      </c>
      <c r="G300">
        <v>331.34</v>
      </c>
      <c r="H300">
        <v>331.19</v>
      </c>
      <c r="I300">
        <v>331.43</v>
      </c>
      <c r="J300">
        <v>331.28</v>
      </c>
      <c r="L300">
        <f t="shared" si="3"/>
        <v>3.0000000000029559E-2</v>
      </c>
    </row>
    <row r="301" spans="1:12" x14ac:dyDescent="0.2">
      <c r="A301">
        <v>1977</v>
      </c>
      <c r="B301">
        <v>1</v>
      </c>
      <c r="C301">
        <v>28140</v>
      </c>
      <c r="D301">
        <v>1977.0410999999999</v>
      </c>
      <c r="E301">
        <v>331.23</v>
      </c>
      <c r="F301">
        <v>331.31</v>
      </c>
      <c r="G301">
        <v>331.23</v>
      </c>
      <c r="H301">
        <v>331.31</v>
      </c>
      <c r="I301">
        <v>331.23</v>
      </c>
      <c r="J301">
        <v>331.31</v>
      </c>
      <c r="L301">
        <f t="shared" si="3"/>
        <v>4.0000000000020464E-2</v>
      </c>
    </row>
    <row r="302" spans="1:12" x14ac:dyDescent="0.2">
      <c r="A302">
        <v>1977</v>
      </c>
      <c r="B302">
        <v>2</v>
      </c>
      <c r="C302">
        <v>28171</v>
      </c>
      <c r="D302">
        <v>1977.126</v>
      </c>
      <c r="E302">
        <v>330.99</v>
      </c>
      <c r="F302">
        <v>331.35</v>
      </c>
      <c r="G302">
        <v>331.08</v>
      </c>
      <c r="H302">
        <v>331.43</v>
      </c>
      <c r="I302">
        <v>330.99</v>
      </c>
      <c r="J302">
        <v>331.35</v>
      </c>
      <c r="L302">
        <f t="shared" si="3"/>
        <v>-1.0000000000047748E-2</v>
      </c>
    </row>
    <row r="303" spans="1:12" x14ac:dyDescent="0.2">
      <c r="A303">
        <v>1977</v>
      </c>
      <c r="B303">
        <v>3</v>
      </c>
      <c r="C303">
        <v>28199</v>
      </c>
      <c r="D303">
        <v>1977.2027</v>
      </c>
      <c r="E303">
        <v>330.84</v>
      </c>
      <c r="F303">
        <v>331.34</v>
      </c>
      <c r="G303">
        <v>331.05</v>
      </c>
      <c r="H303">
        <v>331.55</v>
      </c>
      <c r="I303">
        <v>330.84</v>
      </c>
      <c r="J303">
        <v>331.34</v>
      </c>
      <c r="L303">
        <f t="shared" si="3"/>
        <v>0.46000000000003638</v>
      </c>
    </row>
    <row r="304" spans="1:12" x14ac:dyDescent="0.2">
      <c r="A304">
        <v>1977</v>
      </c>
      <c r="B304">
        <v>4</v>
      </c>
      <c r="C304">
        <v>28230</v>
      </c>
      <c r="D304">
        <v>1977.2877000000001</v>
      </c>
      <c r="E304">
        <v>331.33</v>
      </c>
      <c r="F304">
        <v>331.8</v>
      </c>
      <c r="G304">
        <v>331.22</v>
      </c>
      <c r="H304">
        <v>331.68</v>
      </c>
      <c r="I304">
        <v>331.33</v>
      </c>
      <c r="J304">
        <v>331.8</v>
      </c>
      <c r="L304">
        <f t="shared" si="3"/>
        <v>-2.0000000000038654E-2</v>
      </c>
    </row>
    <row r="305" spans="1:12" x14ac:dyDescent="0.2">
      <c r="A305">
        <v>1977</v>
      </c>
      <c r="B305">
        <v>5</v>
      </c>
      <c r="C305">
        <v>28260</v>
      </c>
      <c r="D305">
        <v>1977.3698999999999</v>
      </c>
      <c r="E305">
        <v>331.41</v>
      </c>
      <c r="F305">
        <v>331.78</v>
      </c>
      <c r="G305">
        <v>331.44</v>
      </c>
      <c r="H305">
        <v>331.82</v>
      </c>
      <c r="I305">
        <v>331.41</v>
      </c>
      <c r="J305">
        <v>331.78</v>
      </c>
      <c r="L305">
        <f t="shared" si="3"/>
        <v>7.0000000000050022E-2</v>
      </c>
    </row>
    <row r="306" spans="1:12" x14ac:dyDescent="0.2">
      <c r="A306">
        <v>1977</v>
      </c>
      <c r="B306">
        <v>6</v>
      </c>
      <c r="C306">
        <v>28291</v>
      </c>
      <c r="D306">
        <v>1977.4548</v>
      </c>
      <c r="E306">
        <v>331.62</v>
      </c>
      <c r="F306">
        <v>331.85</v>
      </c>
      <c r="G306">
        <v>331.73</v>
      </c>
      <c r="H306">
        <v>331.96</v>
      </c>
      <c r="I306">
        <v>331.62</v>
      </c>
      <c r="J306">
        <v>331.85</v>
      </c>
      <c r="L306">
        <f t="shared" si="3"/>
        <v>0.15999999999996817</v>
      </c>
    </row>
    <row r="307" spans="1:12" x14ac:dyDescent="0.2">
      <c r="A307">
        <v>1977</v>
      </c>
      <c r="B307">
        <v>7</v>
      </c>
      <c r="C307">
        <v>28321</v>
      </c>
      <c r="D307">
        <v>1977.537</v>
      </c>
      <c r="E307">
        <v>332.06</v>
      </c>
      <c r="F307">
        <v>332.01</v>
      </c>
      <c r="G307">
        <v>332.16</v>
      </c>
      <c r="H307">
        <v>332.1</v>
      </c>
      <c r="I307">
        <v>332.06</v>
      </c>
      <c r="J307">
        <v>332.01</v>
      </c>
      <c r="L307">
        <f t="shared" si="3"/>
        <v>6.0000000000002274E-2</v>
      </c>
    </row>
    <row r="308" spans="1:12" x14ac:dyDescent="0.2">
      <c r="A308">
        <v>1977</v>
      </c>
      <c r="B308">
        <v>8</v>
      </c>
      <c r="C308">
        <v>28352</v>
      </c>
      <c r="D308">
        <v>1977.6219000000001</v>
      </c>
      <c r="E308">
        <v>332.45</v>
      </c>
      <c r="F308">
        <v>332.07</v>
      </c>
      <c r="G308">
        <v>332.63</v>
      </c>
      <c r="H308">
        <v>332.25</v>
      </c>
      <c r="I308">
        <v>332.45</v>
      </c>
      <c r="J308">
        <v>332.07</v>
      </c>
      <c r="L308">
        <f t="shared" si="3"/>
        <v>0.25</v>
      </c>
    </row>
    <row r="309" spans="1:12" x14ac:dyDescent="0.2">
      <c r="A309">
        <v>1977</v>
      </c>
      <c r="B309">
        <v>9</v>
      </c>
      <c r="C309">
        <v>28383</v>
      </c>
      <c r="D309">
        <v>1977.7067999999999</v>
      </c>
      <c r="E309">
        <v>332.86</v>
      </c>
      <c r="F309">
        <v>332.32</v>
      </c>
      <c r="G309">
        <v>332.93</v>
      </c>
      <c r="H309">
        <v>332.4</v>
      </c>
      <c r="I309">
        <v>332.86</v>
      </c>
      <c r="J309">
        <v>332.32</v>
      </c>
      <c r="L309">
        <f t="shared" si="3"/>
        <v>0.25999999999999091</v>
      </c>
    </row>
    <row r="310" spans="1:12" x14ac:dyDescent="0.2">
      <c r="A310">
        <v>1977</v>
      </c>
      <c r="B310">
        <v>10</v>
      </c>
      <c r="C310">
        <v>28413</v>
      </c>
      <c r="D310">
        <v>1977.789</v>
      </c>
      <c r="E310">
        <v>333.08</v>
      </c>
      <c r="F310">
        <v>332.58</v>
      </c>
      <c r="G310">
        <v>333.05</v>
      </c>
      <c r="H310">
        <v>332.55</v>
      </c>
      <c r="I310">
        <v>333.08</v>
      </c>
      <c r="J310">
        <v>332.58</v>
      </c>
      <c r="L310">
        <f t="shared" si="3"/>
        <v>0.37999999999999545</v>
      </c>
    </row>
    <row r="311" spans="1:12" x14ac:dyDescent="0.2">
      <c r="A311">
        <v>1977</v>
      </c>
      <c r="B311">
        <v>11</v>
      </c>
      <c r="C311">
        <v>28444</v>
      </c>
      <c r="D311">
        <v>1977.874</v>
      </c>
      <c r="E311">
        <v>333.3</v>
      </c>
      <c r="F311">
        <v>332.96</v>
      </c>
      <c r="G311">
        <v>333.04</v>
      </c>
      <c r="H311">
        <v>332.69</v>
      </c>
      <c r="I311">
        <v>333.3</v>
      </c>
      <c r="J311">
        <v>332.96</v>
      </c>
      <c r="L311">
        <f t="shared" si="3"/>
        <v>8.0000000000040927E-2</v>
      </c>
    </row>
    <row r="312" spans="1:12" x14ac:dyDescent="0.2">
      <c r="A312">
        <v>1977</v>
      </c>
      <c r="B312">
        <v>12</v>
      </c>
      <c r="C312">
        <v>28474</v>
      </c>
      <c r="D312">
        <v>1977.9562000000001</v>
      </c>
      <c r="E312">
        <v>333.19</v>
      </c>
      <c r="F312">
        <v>333.04</v>
      </c>
      <c r="G312">
        <v>332.99</v>
      </c>
      <c r="H312">
        <v>332.84</v>
      </c>
      <c r="I312">
        <v>333.19</v>
      </c>
      <c r="J312">
        <v>333.04</v>
      </c>
      <c r="L312">
        <f t="shared" si="3"/>
        <v>-0.12000000000000455</v>
      </c>
    </row>
    <row r="313" spans="1:12" x14ac:dyDescent="0.2">
      <c r="A313">
        <v>1978</v>
      </c>
      <c r="B313">
        <v>1</v>
      </c>
      <c r="C313">
        <v>28505</v>
      </c>
      <c r="D313">
        <v>1978.0410999999999</v>
      </c>
      <c r="E313">
        <v>332.83</v>
      </c>
      <c r="F313">
        <v>332.92</v>
      </c>
      <c r="G313">
        <v>332.9</v>
      </c>
      <c r="H313">
        <v>332.98</v>
      </c>
      <c r="I313">
        <v>332.83</v>
      </c>
      <c r="J313">
        <v>332.92</v>
      </c>
      <c r="L313">
        <f t="shared" si="3"/>
        <v>0.1099999999999568</v>
      </c>
    </row>
    <row r="314" spans="1:12" x14ac:dyDescent="0.2">
      <c r="A314">
        <v>1978</v>
      </c>
      <c r="B314">
        <v>2</v>
      </c>
      <c r="C314">
        <v>28536</v>
      </c>
      <c r="D314">
        <v>1978.126</v>
      </c>
      <c r="E314">
        <v>332.68</v>
      </c>
      <c r="F314">
        <v>333.03</v>
      </c>
      <c r="G314">
        <v>332.76</v>
      </c>
      <c r="H314">
        <v>333.12</v>
      </c>
      <c r="I314">
        <v>332.68</v>
      </c>
      <c r="J314">
        <v>333.03</v>
      </c>
      <c r="L314">
        <f t="shared" si="3"/>
        <v>0.32000000000005002</v>
      </c>
    </row>
    <row r="315" spans="1:12" x14ac:dyDescent="0.2">
      <c r="A315">
        <v>1978</v>
      </c>
      <c r="B315">
        <v>3</v>
      </c>
      <c r="C315">
        <v>28564</v>
      </c>
      <c r="D315">
        <v>1978.2027</v>
      </c>
      <c r="E315">
        <v>332.85</v>
      </c>
      <c r="F315">
        <v>333.35</v>
      </c>
      <c r="G315">
        <v>332.74</v>
      </c>
      <c r="H315">
        <v>333.24</v>
      </c>
      <c r="I315">
        <v>332.85</v>
      </c>
      <c r="J315">
        <v>333.35</v>
      </c>
      <c r="L315">
        <f t="shared" si="3"/>
        <v>9.9999999999965894E-2</v>
      </c>
    </row>
    <row r="316" spans="1:12" x14ac:dyDescent="0.2">
      <c r="A316">
        <v>1978</v>
      </c>
      <c r="B316">
        <v>4</v>
      </c>
      <c r="C316">
        <v>28595</v>
      </c>
      <c r="D316">
        <v>1978.2877000000001</v>
      </c>
      <c r="E316">
        <v>332.98</v>
      </c>
      <c r="F316">
        <v>333.45</v>
      </c>
      <c r="G316">
        <v>332.9</v>
      </c>
      <c r="H316">
        <v>333.37</v>
      </c>
      <c r="I316">
        <v>332.98</v>
      </c>
      <c r="J316">
        <v>333.45</v>
      </c>
      <c r="L316">
        <f t="shared" si="3"/>
        <v>4.0000000000020464E-2</v>
      </c>
    </row>
    <row r="317" spans="1:12" x14ac:dyDescent="0.2">
      <c r="A317">
        <v>1978</v>
      </c>
      <c r="B317">
        <v>5</v>
      </c>
      <c r="C317">
        <v>28625</v>
      </c>
      <c r="D317">
        <v>1978.3698999999999</v>
      </c>
      <c r="E317">
        <v>-99.99</v>
      </c>
      <c r="F317">
        <v>-99.99</v>
      </c>
      <c r="G317">
        <v>333.12</v>
      </c>
      <c r="H317">
        <v>333.49</v>
      </c>
      <c r="I317">
        <v>333.12</v>
      </c>
      <c r="J317">
        <v>333.49</v>
      </c>
      <c r="L317">
        <f t="shared" si="3"/>
        <v>0.11000000000001364</v>
      </c>
    </row>
    <row r="318" spans="1:12" x14ac:dyDescent="0.2">
      <c r="A318">
        <v>1978</v>
      </c>
      <c r="B318">
        <v>6</v>
      </c>
      <c r="C318">
        <v>28656</v>
      </c>
      <c r="D318">
        <v>1978.4548</v>
      </c>
      <c r="E318">
        <v>333.37</v>
      </c>
      <c r="F318">
        <v>333.6</v>
      </c>
      <c r="G318">
        <v>333.39</v>
      </c>
      <c r="H318">
        <v>333.61</v>
      </c>
      <c r="I318">
        <v>333.37</v>
      </c>
      <c r="J318">
        <v>333.6</v>
      </c>
      <c r="L318">
        <f t="shared" ref="L318:L381" si="4">(J319-J318)</f>
        <v>0.17999999999994998</v>
      </c>
    </row>
    <row r="319" spans="1:12" x14ac:dyDescent="0.2">
      <c r="A319">
        <v>1978</v>
      </c>
      <c r="B319">
        <v>7</v>
      </c>
      <c r="C319">
        <v>28686</v>
      </c>
      <c r="D319">
        <v>1978.537</v>
      </c>
      <c r="E319">
        <v>333.83</v>
      </c>
      <c r="F319">
        <v>333.78</v>
      </c>
      <c r="G319">
        <v>333.78</v>
      </c>
      <c r="H319">
        <v>333.73</v>
      </c>
      <c r="I319">
        <v>333.83</v>
      </c>
      <c r="J319">
        <v>333.78</v>
      </c>
      <c r="L319">
        <f t="shared" si="4"/>
        <v>0.12000000000000455</v>
      </c>
    </row>
    <row r="320" spans="1:12" x14ac:dyDescent="0.2">
      <c r="A320">
        <v>1978</v>
      </c>
      <c r="B320">
        <v>8</v>
      </c>
      <c r="C320">
        <v>28717</v>
      </c>
      <c r="D320">
        <v>1978.6219000000001</v>
      </c>
      <c r="E320">
        <v>334.28</v>
      </c>
      <c r="F320">
        <v>333.9</v>
      </c>
      <c r="G320">
        <v>334.22</v>
      </c>
      <c r="H320">
        <v>333.84</v>
      </c>
      <c r="I320">
        <v>334.28</v>
      </c>
      <c r="J320">
        <v>333.9</v>
      </c>
      <c r="L320">
        <f t="shared" si="4"/>
        <v>0.30000000000001137</v>
      </c>
    </row>
    <row r="321" spans="1:12" x14ac:dyDescent="0.2">
      <c r="A321">
        <v>1978</v>
      </c>
      <c r="B321">
        <v>9</v>
      </c>
      <c r="C321">
        <v>28748</v>
      </c>
      <c r="D321">
        <v>1978.7067999999999</v>
      </c>
      <c r="E321">
        <v>334.74</v>
      </c>
      <c r="F321">
        <v>334.2</v>
      </c>
      <c r="G321">
        <v>334.48</v>
      </c>
      <c r="H321">
        <v>333.94</v>
      </c>
      <c r="I321">
        <v>334.74</v>
      </c>
      <c r="J321">
        <v>334.2</v>
      </c>
      <c r="L321">
        <f t="shared" si="4"/>
        <v>0.12999999999999545</v>
      </c>
    </row>
    <row r="322" spans="1:12" x14ac:dyDescent="0.2">
      <c r="A322">
        <v>1978</v>
      </c>
      <c r="B322">
        <v>10</v>
      </c>
      <c r="C322">
        <v>28778</v>
      </c>
      <c r="D322">
        <v>1978.789</v>
      </c>
      <c r="E322">
        <v>334.83</v>
      </c>
      <c r="F322">
        <v>334.33</v>
      </c>
      <c r="G322">
        <v>334.55</v>
      </c>
      <c r="H322">
        <v>334.04</v>
      </c>
      <c r="I322">
        <v>334.83</v>
      </c>
      <c r="J322">
        <v>334.33</v>
      </c>
      <c r="L322">
        <f t="shared" si="4"/>
        <v>-9.9999999999965894E-2</v>
      </c>
    </row>
    <row r="323" spans="1:12" x14ac:dyDescent="0.2">
      <c r="A323">
        <v>1978</v>
      </c>
      <c r="B323">
        <v>11</v>
      </c>
      <c r="C323">
        <v>28809</v>
      </c>
      <c r="D323">
        <v>1978.874</v>
      </c>
      <c r="E323">
        <v>334.58</v>
      </c>
      <c r="F323">
        <v>334.23</v>
      </c>
      <c r="G323">
        <v>334.49</v>
      </c>
      <c r="H323">
        <v>334.15</v>
      </c>
      <c r="I323">
        <v>334.58</v>
      </c>
      <c r="J323">
        <v>334.23</v>
      </c>
      <c r="L323">
        <f t="shared" si="4"/>
        <v>-9.0000000000031832E-2</v>
      </c>
    </row>
    <row r="324" spans="1:12" x14ac:dyDescent="0.2">
      <c r="A324">
        <v>1978</v>
      </c>
      <c r="B324">
        <v>12</v>
      </c>
      <c r="C324">
        <v>28839</v>
      </c>
      <c r="D324">
        <v>1978.9562000000001</v>
      </c>
      <c r="E324">
        <v>334.29</v>
      </c>
      <c r="F324">
        <v>334.14</v>
      </c>
      <c r="G324">
        <v>334.4</v>
      </c>
      <c r="H324">
        <v>334.25</v>
      </c>
      <c r="I324">
        <v>334.29</v>
      </c>
      <c r="J324">
        <v>334.14</v>
      </c>
      <c r="L324">
        <f t="shared" si="4"/>
        <v>-2.9999999999972715E-2</v>
      </c>
    </row>
    <row r="325" spans="1:12" x14ac:dyDescent="0.2">
      <c r="A325">
        <v>1979</v>
      </c>
      <c r="B325">
        <v>1</v>
      </c>
      <c r="C325">
        <v>28870</v>
      </c>
      <c r="D325">
        <v>1979.0410999999999</v>
      </c>
      <c r="E325">
        <v>334.03</v>
      </c>
      <c r="F325">
        <v>334.11</v>
      </c>
      <c r="G325">
        <v>334.27</v>
      </c>
      <c r="H325">
        <v>334.35</v>
      </c>
      <c r="I325">
        <v>334.03</v>
      </c>
      <c r="J325">
        <v>334.11</v>
      </c>
      <c r="L325">
        <f t="shared" si="4"/>
        <v>0.27999999999997272</v>
      </c>
    </row>
    <row r="326" spans="1:12" x14ac:dyDescent="0.2">
      <c r="A326">
        <v>1979</v>
      </c>
      <c r="B326">
        <v>2</v>
      </c>
      <c r="C326">
        <v>28901</v>
      </c>
      <c r="D326">
        <v>1979.126</v>
      </c>
      <c r="E326">
        <v>334.03</v>
      </c>
      <c r="F326">
        <v>334.39</v>
      </c>
      <c r="G326">
        <v>334.11</v>
      </c>
      <c r="H326">
        <v>334.46</v>
      </c>
      <c r="I326">
        <v>334.03</v>
      </c>
      <c r="J326">
        <v>334.39</v>
      </c>
      <c r="L326">
        <f t="shared" si="4"/>
        <v>-6.9999999999993179E-2</v>
      </c>
    </row>
    <row r="327" spans="1:12" x14ac:dyDescent="0.2">
      <c r="A327">
        <v>1979</v>
      </c>
      <c r="B327">
        <v>3</v>
      </c>
      <c r="C327">
        <v>28929</v>
      </c>
      <c r="D327">
        <v>1979.2027</v>
      </c>
      <c r="E327">
        <v>333.82</v>
      </c>
      <c r="F327">
        <v>334.32</v>
      </c>
      <c r="G327">
        <v>334.07</v>
      </c>
      <c r="H327">
        <v>334.57</v>
      </c>
      <c r="I327">
        <v>333.82</v>
      </c>
      <c r="J327">
        <v>334.32</v>
      </c>
      <c r="L327">
        <f t="shared" si="4"/>
        <v>0.32999999999998408</v>
      </c>
    </row>
    <row r="328" spans="1:12" x14ac:dyDescent="0.2">
      <c r="A328">
        <v>1979</v>
      </c>
      <c r="B328">
        <v>4</v>
      </c>
      <c r="C328">
        <v>28960</v>
      </c>
      <c r="D328">
        <v>1979.2877000000001</v>
      </c>
      <c r="E328">
        <v>334.18</v>
      </c>
      <c r="F328">
        <v>334.65</v>
      </c>
      <c r="G328">
        <v>334.23</v>
      </c>
      <c r="H328">
        <v>334.7</v>
      </c>
      <c r="I328">
        <v>334.18</v>
      </c>
      <c r="J328">
        <v>334.65</v>
      </c>
      <c r="L328">
        <f t="shared" si="4"/>
        <v>5.0000000000011369E-2</v>
      </c>
    </row>
    <row r="329" spans="1:12" x14ac:dyDescent="0.2">
      <c r="A329">
        <v>1979</v>
      </c>
      <c r="B329">
        <v>5</v>
      </c>
      <c r="C329">
        <v>28990</v>
      </c>
      <c r="D329">
        <v>1979.3698999999999</v>
      </c>
      <c r="E329">
        <v>334.32</v>
      </c>
      <c r="F329">
        <v>334.7</v>
      </c>
      <c r="G329">
        <v>334.45</v>
      </c>
      <c r="H329">
        <v>334.83</v>
      </c>
      <c r="I329">
        <v>334.32</v>
      </c>
      <c r="J329">
        <v>334.7</v>
      </c>
      <c r="L329">
        <f t="shared" si="4"/>
        <v>5.0000000000011369E-2</v>
      </c>
    </row>
    <row r="330" spans="1:12" x14ac:dyDescent="0.2">
      <c r="A330">
        <v>1979</v>
      </c>
      <c r="B330">
        <v>6</v>
      </c>
      <c r="C330">
        <v>29021</v>
      </c>
      <c r="D330">
        <v>1979.4548</v>
      </c>
      <c r="E330">
        <v>334.52</v>
      </c>
      <c r="F330">
        <v>334.75</v>
      </c>
      <c r="G330">
        <v>334.75</v>
      </c>
      <c r="H330">
        <v>334.97</v>
      </c>
      <c r="I330">
        <v>334.52</v>
      </c>
      <c r="J330">
        <v>334.75</v>
      </c>
      <c r="L330">
        <f t="shared" si="4"/>
        <v>0.35000000000002274</v>
      </c>
    </row>
    <row r="331" spans="1:12" x14ac:dyDescent="0.2">
      <c r="A331">
        <v>1979</v>
      </c>
      <c r="B331">
        <v>7</v>
      </c>
      <c r="C331">
        <v>29051</v>
      </c>
      <c r="D331">
        <v>1979.537</v>
      </c>
      <c r="E331">
        <v>335.16</v>
      </c>
      <c r="F331">
        <v>335.1</v>
      </c>
      <c r="G331">
        <v>335.18</v>
      </c>
      <c r="H331">
        <v>335.12</v>
      </c>
      <c r="I331">
        <v>335.16</v>
      </c>
      <c r="J331">
        <v>335.1</v>
      </c>
      <c r="L331">
        <f t="shared" si="4"/>
        <v>0.23999999999995225</v>
      </c>
    </row>
    <row r="332" spans="1:12" x14ac:dyDescent="0.2">
      <c r="A332">
        <v>1979</v>
      </c>
      <c r="B332">
        <v>8</v>
      </c>
      <c r="C332">
        <v>29082</v>
      </c>
      <c r="D332">
        <v>1979.6219000000001</v>
      </c>
      <c r="E332">
        <v>335.72</v>
      </c>
      <c r="F332">
        <v>335.34</v>
      </c>
      <c r="G332">
        <v>335.65</v>
      </c>
      <c r="H332">
        <v>335.27</v>
      </c>
      <c r="I332">
        <v>335.72</v>
      </c>
      <c r="J332">
        <v>335.34</v>
      </c>
      <c r="L332">
        <f t="shared" si="4"/>
        <v>-9.9999999999909051E-3</v>
      </c>
    </row>
    <row r="333" spans="1:12" x14ac:dyDescent="0.2">
      <c r="A333">
        <v>1979</v>
      </c>
      <c r="B333">
        <v>9</v>
      </c>
      <c r="C333">
        <v>29113</v>
      </c>
      <c r="D333">
        <v>1979.7067999999999</v>
      </c>
      <c r="E333">
        <v>335.87</v>
      </c>
      <c r="F333">
        <v>335.33</v>
      </c>
      <c r="G333">
        <v>335.97</v>
      </c>
      <c r="H333">
        <v>335.44</v>
      </c>
      <c r="I333">
        <v>335.87</v>
      </c>
      <c r="J333">
        <v>335.33</v>
      </c>
      <c r="L333">
        <f t="shared" si="4"/>
        <v>0.16000000000002501</v>
      </c>
    </row>
    <row r="334" spans="1:12" x14ac:dyDescent="0.2">
      <c r="A334">
        <v>1979</v>
      </c>
      <c r="B334">
        <v>10</v>
      </c>
      <c r="C334">
        <v>29143</v>
      </c>
      <c r="D334">
        <v>1979.789</v>
      </c>
      <c r="E334">
        <v>335.99</v>
      </c>
      <c r="F334">
        <v>335.49</v>
      </c>
      <c r="G334">
        <v>336.1</v>
      </c>
      <c r="H334">
        <v>335.6</v>
      </c>
      <c r="I334">
        <v>335.99</v>
      </c>
      <c r="J334">
        <v>335.49</v>
      </c>
      <c r="L334">
        <f t="shared" si="4"/>
        <v>0.53999999999996362</v>
      </c>
    </row>
    <row r="335" spans="1:12" x14ac:dyDescent="0.2">
      <c r="A335">
        <v>1979</v>
      </c>
      <c r="B335">
        <v>11</v>
      </c>
      <c r="C335">
        <v>29174</v>
      </c>
      <c r="D335">
        <v>1979.874</v>
      </c>
      <c r="E335">
        <v>336.38</v>
      </c>
      <c r="F335">
        <v>336.03</v>
      </c>
      <c r="G335">
        <v>336.11</v>
      </c>
      <c r="H335">
        <v>335.77</v>
      </c>
      <c r="I335">
        <v>336.38</v>
      </c>
      <c r="J335">
        <v>336.03</v>
      </c>
      <c r="L335">
        <f t="shared" si="4"/>
        <v>-0.13999999999998636</v>
      </c>
    </row>
    <row r="336" spans="1:12" x14ac:dyDescent="0.2">
      <c r="A336">
        <v>1979</v>
      </c>
      <c r="B336">
        <v>12</v>
      </c>
      <c r="C336">
        <v>29204</v>
      </c>
      <c r="D336">
        <v>1979.9562000000001</v>
      </c>
      <c r="E336">
        <v>336.04</v>
      </c>
      <c r="F336">
        <v>335.89</v>
      </c>
      <c r="G336">
        <v>336.08</v>
      </c>
      <c r="H336">
        <v>335.93</v>
      </c>
      <c r="I336">
        <v>336.04</v>
      </c>
      <c r="J336">
        <v>335.89</v>
      </c>
      <c r="L336">
        <f t="shared" si="4"/>
        <v>0.25</v>
      </c>
    </row>
    <row r="337" spans="1:12" x14ac:dyDescent="0.2">
      <c r="A337">
        <v>1980</v>
      </c>
      <c r="B337">
        <v>1</v>
      </c>
      <c r="C337">
        <v>29235</v>
      </c>
      <c r="D337">
        <v>1980.0409999999999</v>
      </c>
      <c r="E337">
        <v>336.06</v>
      </c>
      <c r="F337">
        <v>336.14</v>
      </c>
      <c r="G337">
        <v>336.02</v>
      </c>
      <c r="H337">
        <v>336.1</v>
      </c>
      <c r="I337">
        <v>336.06</v>
      </c>
      <c r="J337">
        <v>336.14</v>
      </c>
      <c r="L337">
        <f t="shared" si="4"/>
        <v>-3.999999999996362E-2</v>
      </c>
    </row>
    <row r="338" spans="1:12" x14ac:dyDescent="0.2">
      <c r="A338">
        <v>1980</v>
      </c>
      <c r="B338">
        <v>2</v>
      </c>
      <c r="C338">
        <v>29266</v>
      </c>
      <c r="D338">
        <v>1980.1257000000001</v>
      </c>
      <c r="E338">
        <v>335.74</v>
      </c>
      <c r="F338">
        <v>336.1</v>
      </c>
      <c r="G338">
        <v>335.92</v>
      </c>
      <c r="H338">
        <v>336.27</v>
      </c>
      <c r="I338">
        <v>335.74</v>
      </c>
      <c r="J338">
        <v>336.1</v>
      </c>
      <c r="L338">
        <f t="shared" si="4"/>
        <v>0.32999999999998408</v>
      </c>
    </row>
    <row r="339" spans="1:12" x14ac:dyDescent="0.2">
      <c r="A339">
        <v>1980</v>
      </c>
      <c r="B339">
        <v>3</v>
      </c>
      <c r="C339">
        <v>29295</v>
      </c>
      <c r="D339">
        <v>1980.2049</v>
      </c>
      <c r="E339">
        <v>-99.99</v>
      </c>
      <c r="F339">
        <v>-99.99</v>
      </c>
      <c r="G339">
        <v>335.92</v>
      </c>
      <c r="H339">
        <v>336.43</v>
      </c>
      <c r="I339">
        <v>335.92</v>
      </c>
      <c r="J339">
        <v>336.43</v>
      </c>
      <c r="L339">
        <f t="shared" si="4"/>
        <v>0.13999999999998636</v>
      </c>
    </row>
    <row r="340" spans="1:12" x14ac:dyDescent="0.2">
      <c r="A340">
        <v>1980</v>
      </c>
      <c r="B340">
        <v>4</v>
      </c>
      <c r="C340">
        <v>29326</v>
      </c>
      <c r="D340">
        <v>1980.2896000000001</v>
      </c>
      <c r="E340">
        <v>336.1</v>
      </c>
      <c r="F340">
        <v>336.57</v>
      </c>
      <c r="G340">
        <v>336.12</v>
      </c>
      <c r="H340">
        <v>336.59</v>
      </c>
      <c r="I340">
        <v>336.1</v>
      </c>
      <c r="J340">
        <v>336.57</v>
      </c>
      <c r="L340">
        <f t="shared" si="4"/>
        <v>1.999999999998181E-2</v>
      </c>
    </row>
    <row r="341" spans="1:12" x14ac:dyDescent="0.2">
      <c r="A341">
        <v>1980</v>
      </c>
      <c r="B341">
        <v>5</v>
      </c>
      <c r="C341">
        <v>29356</v>
      </c>
      <c r="D341">
        <v>1980.3715999999999</v>
      </c>
      <c r="E341">
        <v>336.21</v>
      </c>
      <c r="F341">
        <v>336.59</v>
      </c>
      <c r="G341">
        <v>336.37</v>
      </c>
      <c r="H341">
        <v>336.75</v>
      </c>
      <c r="I341">
        <v>336.21</v>
      </c>
      <c r="J341">
        <v>336.59</v>
      </c>
      <c r="L341">
        <f t="shared" si="4"/>
        <v>0.54000000000002046</v>
      </c>
    </row>
    <row r="342" spans="1:12" x14ac:dyDescent="0.2">
      <c r="A342">
        <v>1980</v>
      </c>
      <c r="B342">
        <v>6</v>
      </c>
      <c r="C342">
        <v>29387</v>
      </c>
      <c r="D342">
        <v>1980.4563000000001</v>
      </c>
      <c r="E342">
        <v>336.91</v>
      </c>
      <c r="F342">
        <v>337.13</v>
      </c>
      <c r="G342">
        <v>336.68</v>
      </c>
      <c r="H342">
        <v>336.9</v>
      </c>
      <c r="I342">
        <v>336.91</v>
      </c>
      <c r="J342">
        <v>337.13</v>
      </c>
      <c r="L342">
        <f t="shared" si="4"/>
        <v>0.26999999999998181</v>
      </c>
    </row>
    <row r="343" spans="1:12" x14ac:dyDescent="0.2">
      <c r="A343">
        <v>1980</v>
      </c>
      <c r="B343">
        <v>7</v>
      </c>
      <c r="C343">
        <v>29417</v>
      </c>
      <c r="D343">
        <v>1980.5382999999999</v>
      </c>
      <c r="E343">
        <v>337.46</v>
      </c>
      <c r="F343">
        <v>337.4</v>
      </c>
      <c r="G343">
        <v>337.11</v>
      </c>
      <c r="H343">
        <v>337.05</v>
      </c>
      <c r="I343">
        <v>337.46</v>
      </c>
      <c r="J343">
        <v>337.4</v>
      </c>
      <c r="L343">
        <f t="shared" si="4"/>
        <v>-0.22999999999996135</v>
      </c>
    </row>
    <row r="344" spans="1:12" x14ac:dyDescent="0.2">
      <c r="A344">
        <v>1980</v>
      </c>
      <c r="B344">
        <v>8</v>
      </c>
      <c r="C344">
        <v>29448</v>
      </c>
      <c r="D344">
        <v>1980.623</v>
      </c>
      <c r="E344">
        <v>337.56</v>
      </c>
      <c r="F344">
        <v>337.17</v>
      </c>
      <c r="G344">
        <v>337.57</v>
      </c>
      <c r="H344">
        <v>337.19</v>
      </c>
      <c r="I344">
        <v>337.56</v>
      </c>
      <c r="J344">
        <v>337.17</v>
      </c>
      <c r="L344">
        <f t="shared" si="4"/>
        <v>0.14999999999997726</v>
      </c>
    </row>
    <row r="345" spans="1:12" x14ac:dyDescent="0.2">
      <c r="A345">
        <v>1980</v>
      </c>
      <c r="B345">
        <v>9</v>
      </c>
      <c r="C345">
        <v>29479</v>
      </c>
      <c r="D345">
        <v>1980.7076999999999</v>
      </c>
      <c r="E345">
        <v>337.86</v>
      </c>
      <c r="F345">
        <v>337.32</v>
      </c>
      <c r="G345">
        <v>337.86</v>
      </c>
      <c r="H345">
        <v>337.32</v>
      </c>
      <c r="I345">
        <v>337.86</v>
      </c>
      <c r="J345">
        <v>337.32</v>
      </c>
      <c r="L345">
        <f t="shared" si="4"/>
        <v>5.0000000000011369E-2</v>
      </c>
    </row>
    <row r="346" spans="1:12" x14ac:dyDescent="0.2">
      <c r="A346">
        <v>1980</v>
      </c>
      <c r="B346">
        <v>10</v>
      </c>
      <c r="C346">
        <v>29509</v>
      </c>
      <c r="D346">
        <v>1980.7896000000001</v>
      </c>
      <c r="E346">
        <v>337.87</v>
      </c>
      <c r="F346">
        <v>337.37</v>
      </c>
      <c r="G346">
        <v>337.95</v>
      </c>
      <c r="H346">
        <v>337.44</v>
      </c>
      <c r="I346">
        <v>337.87</v>
      </c>
      <c r="J346">
        <v>337.37</v>
      </c>
      <c r="L346">
        <f t="shared" si="4"/>
        <v>0.25</v>
      </c>
    </row>
    <row r="347" spans="1:12" x14ac:dyDescent="0.2">
      <c r="A347">
        <v>1980</v>
      </c>
      <c r="B347">
        <v>11</v>
      </c>
      <c r="C347">
        <v>29540</v>
      </c>
      <c r="D347">
        <v>1980.8742999999999</v>
      </c>
      <c r="E347">
        <v>337.97</v>
      </c>
      <c r="F347">
        <v>337.62</v>
      </c>
      <c r="G347">
        <v>337.91</v>
      </c>
      <c r="H347">
        <v>337.56</v>
      </c>
      <c r="I347">
        <v>337.97</v>
      </c>
      <c r="J347">
        <v>337.62</v>
      </c>
      <c r="L347">
        <f t="shared" si="4"/>
        <v>0.26999999999998181</v>
      </c>
    </row>
    <row r="348" spans="1:12" x14ac:dyDescent="0.2">
      <c r="A348">
        <v>1980</v>
      </c>
      <c r="B348">
        <v>12</v>
      </c>
      <c r="C348">
        <v>29570</v>
      </c>
      <c r="D348">
        <v>1980.9563000000001</v>
      </c>
      <c r="E348">
        <v>338.05</v>
      </c>
      <c r="F348">
        <v>337.89</v>
      </c>
      <c r="G348">
        <v>337.83</v>
      </c>
      <c r="H348">
        <v>337.67</v>
      </c>
      <c r="I348">
        <v>338.05</v>
      </c>
      <c r="J348">
        <v>337.89</v>
      </c>
      <c r="L348">
        <f t="shared" si="4"/>
        <v>-3.999999999996362E-2</v>
      </c>
    </row>
    <row r="349" spans="1:12" x14ac:dyDescent="0.2">
      <c r="A349">
        <v>1981</v>
      </c>
      <c r="B349">
        <v>1</v>
      </c>
      <c r="C349">
        <v>29601</v>
      </c>
      <c r="D349">
        <v>1981.0410999999999</v>
      </c>
      <c r="E349">
        <v>337.77</v>
      </c>
      <c r="F349">
        <v>337.85</v>
      </c>
      <c r="G349">
        <v>337.7</v>
      </c>
      <c r="H349">
        <v>337.78</v>
      </c>
      <c r="I349">
        <v>337.77</v>
      </c>
      <c r="J349">
        <v>337.85</v>
      </c>
      <c r="L349">
        <f t="shared" si="4"/>
        <v>-1.0000000000047748E-2</v>
      </c>
    </row>
    <row r="350" spans="1:12" x14ac:dyDescent="0.2">
      <c r="A350">
        <v>1981</v>
      </c>
      <c r="B350">
        <v>2</v>
      </c>
      <c r="C350">
        <v>29632</v>
      </c>
      <c r="D350">
        <v>1981.126</v>
      </c>
      <c r="E350">
        <v>337.48</v>
      </c>
      <c r="F350">
        <v>337.84</v>
      </c>
      <c r="G350">
        <v>337.52</v>
      </c>
      <c r="H350">
        <v>337.88</v>
      </c>
      <c r="I350">
        <v>337.48</v>
      </c>
      <c r="J350">
        <v>337.84</v>
      </c>
      <c r="L350">
        <f t="shared" si="4"/>
        <v>0.11000000000001364</v>
      </c>
    </row>
    <row r="351" spans="1:12" x14ac:dyDescent="0.2">
      <c r="A351">
        <v>1981</v>
      </c>
      <c r="B351">
        <v>3</v>
      </c>
      <c r="C351">
        <v>29660</v>
      </c>
      <c r="D351">
        <v>1981.2027</v>
      </c>
      <c r="E351">
        <v>337.45</v>
      </c>
      <c r="F351">
        <v>337.95</v>
      </c>
      <c r="G351">
        <v>337.46</v>
      </c>
      <c r="H351">
        <v>337.97</v>
      </c>
      <c r="I351">
        <v>337.45</v>
      </c>
      <c r="J351">
        <v>337.95</v>
      </c>
      <c r="L351">
        <f t="shared" si="4"/>
        <v>5.0000000000011369E-2</v>
      </c>
    </row>
    <row r="352" spans="1:12" x14ac:dyDescent="0.2">
      <c r="A352">
        <v>1981</v>
      </c>
      <c r="B352">
        <v>4</v>
      </c>
      <c r="C352">
        <v>29691</v>
      </c>
      <c r="D352">
        <v>1981.2877000000001</v>
      </c>
      <c r="E352">
        <v>337.53</v>
      </c>
      <c r="F352">
        <v>338</v>
      </c>
      <c r="G352">
        <v>337.58</v>
      </c>
      <c r="H352">
        <v>338.06</v>
      </c>
      <c r="I352">
        <v>337.53</v>
      </c>
      <c r="J352">
        <v>338</v>
      </c>
      <c r="L352">
        <f t="shared" si="4"/>
        <v>4.0000000000020464E-2</v>
      </c>
    </row>
    <row r="353" spans="1:12" x14ac:dyDescent="0.2">
      <c r="A353">
        <v>1981</v>
      </c>
      <c r="B353">
        <v>5</v>
      </c>
      <c r="C353">
        <v>29721</v>
      </c>
      <c r="D353">
        <v>1981.3698999999999</v>
      </c>
      <c r="E353">
        <v>337.66</v>
      </c>
      <c r="F353">
        <v>338.04</v>
      </c>
      <c r="G353">
        <v>337.77</v>
      </c>
      <c r="H353">
        <v>338.14</v>
      </c>
      <c r="I353">
        <v>337.66</v>
      </c>
      <c r="J353">
        <v>338.04</v>
      </c>
      <c r="L353">
        <f t="shared" si="4"/>
        <v>0.3599999999999568</v>
      </c>
    </row>
    <row r="354" spans="1:12" x14ac:dyDescent="0.2">
      <c r="A354">
        <v>1981</v>
      </c>
      <c r="B354">
        <v>6</v>
      </c>
      <c r="C354">
        <v>29752</v>
      </c>
      <c r="D354">
        <v>1981.4548</v>
      </c>
      <c r="E354">
        <v>338.17</v>
      </c>
      <c r="F354">
        <v>338.4</v>
      </c>
      <c r="G354">
        <v>338</v>
      </c>
      <c r="H354">
        <v>338.23</v>
      </c>
      <c r="I354">
        <v>338.17</v>
      </c>
      <c r="J354">
        <v>338.4</v>
      </c>
      <c r="L354">
        <f t="shared" si="4"/>
        <v>-6.9999999999993179E-2</v>
      </c>
    </row>
    <row r="355" spans="1:12" x14ac:dyDescent="0.2">
      <c r="A355">
        <v>1981</v>
      </c>
      <c r="B355">
        <v>7</v>
      </c>
      <c r="C355">
        <v>29782</v>
      </c>
      <c r="D355">
        <v>1981.537</v>
      </c>
      <c r="E355">
        <v>338.39</v>
      </c>
      <c r="F355">
        <v>338.33</v>
      </c>
      <c r="G355">
        <v>338.37</v>
      </c>
      <c r="H355">
        <v>338.31</v>
      </c>
      <c r="I355">
        <v>338.39</v>
      </c>
      <c r="J355">
        <v>338.33</v>
      </c>
      <c r="L355">
        <f t="shared" si="4"/>
        <v>5.0000000000011369E-2</v>
      </c>
    </row>
    <row r="356" spans="1:12" x14ac:dyDescent="0.2">
      <c r="A356">
        <v>1981</v>
      </c>
      <c r="B356">
        <v>8</v>
      </c>
      <c r="C356">
        <v>29813</v>
      </c>
      <c r="D356">
        <v>1981.6219000000001</v>
      </c>
      <c r="E356">
        <v>338.77</v>
      </c>
      <c r="F356">
        <v>338.38</v>
      </c>
      <c r="G356">
        <v>338.78</v>
      </c>
      <c r="H356">
        <v>338.39</v>
      </c>
      <c r="I356">
        <v>338.77</v>
      </c>
      <c r="J356">
        <v>338.38</v>
      </c>
      <c r="L356">
        <f t="shared" si="4"/>
        <v>-0.11000000000001364</v>
      </c>
    </row>
    <row r="357" spans="1:12" x14ac:dyDescent="0.2">
      <c r="A357">
        <v>1981</v>
      </c>
      <c r="B357">
        <v>9</v>
      </c>
      <c r="C357">
        <v>29844</v>
      </c>
      <c r="D357">
        <v>1981.7067999999999</v>
      </c>
      <c r="E357">
        <v>338.8</v>
      </c>
      <c r="F357">
        <v>338.27</v>
      </c>
      <c r="G357">
        <v>339.02</v>
      </c>
      <c r="H357">
        <v>338.48</v>
      </c>
      <c r="I357">
        <v>338.8</v>
      </c>
      <c r="J357">
        <v>338.27</v>
      </c>
      <c r="L357">
        <f t="shared" si="4"/>
        <v>0.36000000000001364</v>
      </c>
    </row>
    <row r="358" spans="1:12" x14ac:dyDescent="0.2">
      <c r="A358">
        <v>1981</v>
      </c>
      <c r="B358">
        <v>10</v>
      </c>
      <c r="C358">
        <v>29874</v>
      </c>
      <c r="D358">
        <v>1981.789</v>
      </c>
      <c r="E358">
        <v>339.13</v>
      </c>
      <c r="F358">
        <v>338.63</v>
      </c>
      <c r="G358">
        <v>339.07</v>
      </c>
      <c r="H358">
        <v>338.56</v>
      </c>
      <c r="I358">
        <v>339.13</v>
      </c>
      <c r="J358">
        <v>338.63</v>
      </c>
      <c r="L358">
        <f t="shared" si="4"/>
        <v>-0.11000000000001364</v>
      </c>
    </row>
    <row r="359" spans="1:12" x14ac:dyDescent="0.2">
      <c r="A359">
        <v>1981</v>
      </c>
      <c r="B359">
        <v>11</v>
      </c>
      <c r="C359">
        <v>29905</v>
      </c>
      <c r="D359">
        <v>1981.874</v>
      </c>
      <c r="E359">
        <v>338.87</v>
      </c>
      <c r="F359">
        <v>338.52</v>
      </c>
      <c r="G359">
        <v>339</v>
      </c>
      <c r="H359">
        <v>338.65</v>
      </c>
      <c r="I359">
        <v>338.87</v>
      </c>
      <c r="J359">
        <v>338.52</v>
      </c>
      <c r="L359">
        <f t="shared" si="4"/>
        <v>0.23000000000001819</v>
      </c>
    </row>
    <row r="360" spans="1:12" x14ac:dyDescent="0.2">
      <c r="A360">
        <v>1981</v>
      </c>
      <c r="B360">
        <v>12</v>
      </c>
      <c r="C360">
        <v>29935</v>
      </c>
      <c r="D360">
        <v>1981.9562000000001</v>
      </c>
      <c r="E360">
        <v>338.9</v>
      </c>
      <c r="F360">
        <v>338.75</v>
      </c>
      <c r="G360">
        <v>338.89</v>
      </c>
      <c r="H360">
        <v>338.74</v>
      </c>
      <c r="I360">
        <v>338.9</v>
      </c>
      <c r="J360">
        <v>338.75</v>
      </c>
      <c r="L360">
        <f t="shared" si="4"/>
        <v>7.9999999999984084E-2</v>
      </c>
    </row>
    <row r="361" spans="1:12" x14ac:dyDescent="0.2">
      <c r="A361">
        <v>1982</v>
      </c>
      <c r="B361">
        <v>1</v>
      </c>
      <c r="C361">
        <v>29966</v>
      </c>
      <c r="D361">
        <v>1982.0410999999999</v>
      </c>
      <c r="E361">
        <v>-99.99</v>
      </c>
      <c r="F361">
        <v>-99.99</v>
      </c>
      <c r="G361">
        <v>338.75</v>
      </c>
      <c r="H361">
        <v>338.83</v>
      </c>
      <c r="I361">
        <v>338.75</v>
      </c>
      <c r="J361">
        <v>338.83</v>
      </c>
      <c r="L361">
        <f t="shared" si="4"/>
        <v>0.1400000000000432</v>
      </c>
    </row>
    <row r="362" spans="1:12" x14ac:dyDescent="0.2">
      <c r="A362">
        <v>1982</v>
      </c>
      <c r="B362">
        <v>2</v>
      </c>
      <c r="C362">
        <v>29997</v>
      </c>
      <c r="D362">
        <v>1982.126</v>
      </c>
      <c r="E362">
        <v>338.61</v>
      </c>
      <c r="F362">
        <v>338.97</v>
      </c>
      <c r="G362">
        <v>338.57</v>
      </c>
      <c r="H362">
        <v>338.93</v>
      </c>
      <c r="I362">
        <v>338.61</v>
      </c>
      <c r="J362">
        <v>338.97</v>
      </c>
      <c r="L362">
        <f t="shared" si="4"/>
        <v>-8.0000000000040927E-2</v>
      </c>
    </row>
    <row r="363" spans="1:12" x14ac:dyDescent="0.2">
      <c r="A363">
        <v>1982</v>
      </c>
      <c r="B363">
        <v>3</v>
      </c>
      <c r="C363">
        <v>30025</v>
      </c>
      <c r="D363">
        <v>1982.2027</v>
      </c>
      <c r="E363">
        <v>338.38</v>
      </c>
      <c r="F363">
        <v>338.89</v>
      </c>
      <c r="G363">
        <v>338.52</v>
      </c>
      <c r="H363">
        <v>339.02</v>
      </c>
      <c r="I363">
        <v>338.38</v>
      </c>
      <c r="J363">
        <v>338.89</v>
      </c>
      <c r="L363">
        <f t="shared" si="4"/>
        <v>0.29000000000002046</v>
      </c>
    </row>
    <row r="364" spans="1:12" x14ac:dyDescent="0.2">
      <c r="A364">
        <v>1982</v>
      </c>
      <c r="B364">
        <v>4</v>
      </c>
      <c r="C364">
        <v>30056</v>
      </c>
      <c r="D364">
        <v>1982.2877000000001</v>
      </c>
      <c r="E364">
        <v>338.7</v>
      </c>
      <c r="F364">
        <v>339.18</v>
      </c>
      <c r="G364">
        <v>338.65</v>
      </c>
      <c r="H364">
        <v>339.12</v>
      </c>
      <c r="I364">
        <v>338.7</v>
      </c>
      <c r="J364">
        <v>339.18</v>
      </c>
      <c r="L364">
        <f t="shared" si="4"/>
        <v>0.18000000000000682</v>
      </c>
    </row>
    <row r="365" spans="1:12" x14ac:dyDescent="0.2">
      <c r="A365">
        <v>1982</v>
      </c>
      <c r="B365">
        <v>5</v>
      </c>
      <c r="C365">
        <v>30086</v>
      </c>
      <c r="D365">
        <v>1982.3698999999999</v>
      </c>
      <c r="E365">
        <v>338.98</v>
      </c>
      <c r="F365">
        <v>339.36</v>
      </c>
      <c r="G365">
        <v>338.85</v>
      </c>
      <c r="H365">
        <v>339.23</v>
      </c>
      <c r="I365">
        <v>338.98</v>
      </c>
      <c r="J365">
        <v>339.36</v>
      </c>
      <c r="L365">
        <f t="shared" si="4"/>
        <v>7.9999999999984084E-2</v>
      </c>
    </row>
    <row r="366" spans="1:12" x14ac:dyDescent="0.2">
      <c r="A366">
        <v>1982</v>
      </c>
      <c r="B366">
        <v>6</v>
      </c>
      <c r="C366">
        <v>30117</v>
      </c>
      <c r="D366">
        <v>1982.4548</v>
      </c>
      <c r="E366">
        <v>339.22</v>
      </c>
      <c r="F366">
        <v>339.44</v>
      </c>
      <c r="G366">
        <v>339.11</v>
      </c>
      <c r="H366">
        <v>339.34</v>
      </c>
      <c r="I366">
        <v>339.22</v>
      </c>
      <c r="J366">
        <v>339.44</v>
      </c>
      <c r="L366">
        <f t="shared" si="4"/>
        <v>-0.14999999999997726</v>
      </c>
    </row>
    <row r="367" spans="1:12" x14ac:dyDescent="0.2">
      <c r="A367">
        <v>1982</v>
      </c>
      <c r="B367">
        <v>7</v>
      </c>
      <c r="C367">
        <v>30147</v>
      </c>
      <c r="D367">
        <v>1982.537</v>
      </c>
      <c r="E367">
        <v>339.35</v>
      </c>
      <c r="F367">
        <v>339.29</v>
      </c>
      <c r="G367">
        <v>339.5</v>
      </c>
      <c r="H367">
        <v>339.45</v>
      </c>
      <c r="I367">
        <v>339.35</v>
      </c>
      <c r="J367">
        <v>339.29</v>
      </c>
      <c r="L367">
        <f t="shared" si="4"/>
        <v>0.44999999999998863</v>
      </c>
    </row>
    <row r="368" spans="1:12" x14ac:dyDescent="0.2">
      <c r="A368">
        <v>1982</v>
      </c>
      <c r="B368">
        <v>8</v>
      </c>
      <c r="C368">
        <v>30178</v>
      </c>
      <c r="D368">
        <v>1982.6219000000001</v>
      </c>
      <c r="E368">
        <v>340.13</v>
      </c>
      <c r="F368">
        <v>339.74</v>
      </c>
      <c r="G368">
        <v>339.95</v>
      </c>
      <c r="H368">
        <v>339.56</v>
      </c>
      <c r="I368">
        <v>340.13</v>
      </c>
      <c r="J368">
        <v>339.74</v>
      </c>
      <c r="L368">
        <f t="shared" si="4"/>
        <v>1.999999999998181E-2</v>
      </c>
    </row>
    <row r="369" spans="1:12" x14ac:dyDescent="0.2">
      <c r="A369">
        <v>1982</v>
      </c>
      <c r="B369">
        <v>9</v>
      </c>
      <c r="C369">
        <v>30209</v>
      </c>
      <c r="D369">
        <v>1982.7067999999999</v>
      </c>
      <c r="E369">
        <v>340.3</v>
      </c>
      <c r="F369">
        <v>339.76</v>
      </c>
      <c r="G369">
        <v>340.23</v>
      </c>
      <c r="H369">
        <v>339.69</v>
      </c>
      <c r="I369">
        <v>340.3</v>
      </c>
      <c r="J369">
        <v>339.76</v>
      </c>
      <c r="L369">
        <f t="shared" si="4"/>
        <v>6.0000000000002274E-2</v>
      </c>
    </row>
    <row r="370" spans="1:12" x14ac:dyDescent="0.2">
      <c r="A370">
        <v>1982</v>
      </c>
      <c r="B370">
        <v>10</v>
      </c>
      <c r="C370">
        <v>30239</v>
      </c>
      <c r="D370">
        <v>1982.789</v>
      </c>
      <c r="E370">
        <v>340.33</v>
      </c>
      <c r="F370">
        <v>339.82</v>
      </c>
      <c r="G370">
        <v>340.32</v>
      </c>
      <c r="H370">
        <v>339.81</v>
      </c>
      <c r="I370">
        <v>340.33</v>
      </c>
      <c r="J370">
        <v>339.82</v>
      </c>
      <c r="L370">
        <f t="shared" si="4"/>
        <v>-0.11000000000001364</v>
      </c>
    </row>
    <row r="371" spans="1:12" x14ac:dyDescent="0.2">
      <c r="A371">
        <v>1982</v>
      </c>
      <c r="B371">
        <v>11</v>
      </c>
      <c r="C371">
        <v>30270</v>
      </c>
      <c r="D371">
        <v>1982.874</v>
      </c>
      <c r="E371">
        <v>340.06</v>
      </c>
      <c r="F371">
        <v>339.71</v>
      </c>
      <c r="G371">
        <v>340.3</v>
      </c>
      <c r="H371">
        <v>339.95</v>
      </c>
      <c r="I371">
        <v>340.06</v>
      </c>
      <c r="J371">
        <v>339.71</v>
      </c>
      <c r="L371">
        <f t="shared" si="4"/>
        <v>0.10000000000002274</v>
      </c>
    </row>
    <row r="372" spans="1:12" x14ac:dyDescent="0.2">
      <c r="A372">
        <v>1982</v>
      </c>
      <c r="B372">
        <v>12</v>
      </c>
      <c r="C372">
        <v>30300</v>
      </c>
      <c r="D372">
        <v>1982.9562000000001</v>
      </c>
      <c r="E372">
        <v>339.96</v>
      </c>
      <c r="F372">
        <v>339.81</v>
      </c>
      <c r="G372">
        <v>340.25</v>
      </c>
      <c r="H372">
        <v>340.09</v>
      </c>
      <c r="I372">
        <v>339.96</v>
      </c>
      <c r="J372">
        <v>339.81</v>
      </c>
      <c r="L372">
        <f t="shared" si="4"/>
        <v>0.13999999999998636</v>
      </c>
    </row>
    <row r="373" spans="1:12" x14ac:dyDescent="0.2">
      <c r="A373">
        <v>1983</v>
      </c>
      <c r="B373">
        <v>1</v>
      </c>
      <c r="C373">
        <v>30331</v>
      </c>
      <c r="D373">
        <v>1983.0410999999999</v>
      </c>
      <c r="E373">
        <v>339.86</v>
      </c>
      <c r="F373">
        <v>339.95</v>
      </c>
      <c r="G373">
        <v>340.16</v>
      </c>
      <c r="H373">
        <v>340.25</v>
      </c>
      <c r="I373">
        <v>339.86</v>
      </c>
      <c r="J373">
        <v>339.95</v>
      </c>
      <c r="L373">
        <f t="shared" si="4"/>
        <v>0.23000000000001819</v>
      </c>
    </row>
    <row r="374" spans="1:12" x14ac:dyDescent="0.2">
      <c r="A374">
        <v>1983</v>
      </c>
      <c r="B374">
        <v>2</v>
      </c>
      <c r="C374">
        <v>30362</v>
      </c>
      <c r="D374">
        <v>1983.126</v>
      </c>
      <c r="E374">
        <v>339.83</v>
      </c>
      <c r="F374">
        <v>340.18</v>
      </c>
      <c r="G374">
        <v>340.06</v>
      </c>
      <c r="H374">
        <v>340.41</v>
      </c>
      <c r="I374">
        <v>339.83</v>
      </c>
      <c r="J374">
        <v>340.18</v>
      </c>
      <c r="L374">
        <f t="shared" si="4"/>
        <v>0.15999999999996817</v>
      </c>
    </row>
    <row r="375" spans="1:12" x14ac:dyDescent="0.2">
      <c r="A375">
        <v>1983</v>
      </c>
      <c r="B375">
        <v>3</v>
      </c>
      <c r="C375">
        <v>30390</v>
      </c>
      <c r="D375">
        <v>1983.2027</v>
      </c>
      <c r="E375">
        <v>339.84</v>
      </c>
      <c r="F375">
        <v>340.34</v>
      </c>
      <c r="G375">
        <v>340.06</v>
      </c>
      <c r="H375">
        <v>340.57</v>
      </c>
      <c r="I375">
        <v>339.84</v>
      </c>
      <c r="J375">
        <v>340.34</v>
      </c>
      <c r="L375">
        <f t="shared" si="4"/>
        <v>0.45000000000004547</v>
      </c>
    </row>
    <row r="376" spans="1:12" x14ac:dyDescent="0.2">
      <c r="A376">
        <v>1983</v>
      </c>
      <c r="B376">
        <v>4</v>
      </c>
      <c r="C376">
        <v>30421</v>
      </c>
      <c r="D376">
        <v>1983.2877000000001</v>
      </c>
      <c r="E376">
        <v>340.31</v>
      </c>
      <c r="F376">
        <v>340.79</v>
      </c>
      <c r="G376">
        <v>340.27</v>
      </c>
      <c r="H376">
        <v>340.74</v>
      </c>
      <c r="I376">
        <v>340.31</v>
      </c>
      <c r="J376">
        <v>340.79</v>
      </c>
      <c r="L376">
        <f t="shared" si="4"/>
        <v>0.19999999999998863</v>
      </c>
    </row>
    <row r="377" spans="1:12" x14ac:dyDescent="0.2">
      <c r="A377">
        <v>1983</v>
      </c>
      <c r="B377">
        <v>5</v>
      </c>
      <c r="C377">
        <v>30451</v>
      </c>
      <c r="D377">
        <v>1983.3698999999999</v>
      </c>
      <c r="E377">
        <v>340.62</v>
      </c>
      <c r="F377">
        <v>340.99</v>
      </c>
      <c r="G377">
        <v>340.53</v>
      </c>
      <c r="H377">
        <v>340.91</v>
      </c>
      <c r="I377">
        <v>340.62</v>
      </c>
      <c r="J377">
        <v>340.99</v>
      </c>
      <c r="L377">
        <f t="shared" si="4"/>
        <v>0.25</v>
      </c>
    </row>
    <row r="378" spans="1:12" x14ac:dyDescent="0.2">
      <c r="A378">
        <v>1983</v>
      </c>
      <c r="B378">
        <v>6</v>
      </c>
      <c r="C378">
        <v>30482</v>
      </c>
      <c r="D378">
        <v>1983.4548</v>
      </c>
      <c r="E378">
        <v>341.01</v>
      </c>
      <c r="F378">
        <v>341.24</v>
      </c>
      <c r="G378">
        <v>340.85</v>
      </c>
      <c r="H378">
        <v>341.08</v>
      </c>
      <c r="I378">
        <v>341.01</v>
      </c>
      <c r="J378">
        <v>341.24</v>
      </c>
      <c r="L378">
        <f t="shared" si="4"/>
        <v>0.11000000000001364</v>
      </c>
    </row>
    <row r="379" spans="1:12" x14ac:dyDescent="0.2">
      <c r="A379">
        <v>1983</v>
      </c>
      <c r="B379">
        <v>7</v>
      </c>
      <c r="C379">
        <v>30512</v>
      </c>
      <c r="D379">
        <v>1983.537</v>
      </c>
      <c r="E379">
        <v>341.41</v>
      </c>
      <c r="F379">
        <v>341.35</v>
      </c>
      <c r="G379">
        <v>341.3</v>
      </c>
      <c r="H379">
        <v>341.24</v>
      </c>
      <c r="I379">
        <v>341.41</v>
      </c>
      <c r="J379">
        <v>341.35</v>
      </c>
      <c r="L379">
        <f t="shared" si="4"/>
        <v>0.13999999999998636</v>
      </c>
    </row>
    <row r="380" spans="1:12" x14ac:dyDescent="0.2">
      <c r="A380">
        <v>1983</v>
      </c>
      <c r="B380">
        <v>8</v>
      </c>
      <c r="C380">
        <v>30543</v>
      </c>
      <c r="D380">
        <v>1983.6219000000001</v>
      </c>
      <c r="E380">
        <v>341.88</v>
      </c>
      <c r="F380">
        <v>341.49</v>
      </c>
      <c r="G380">
        <v>341.79</v>
      </c>
      <c r="H380">
        <v>341.41</v>
      </c>
      <c r="I380">
        <v>341.88</v>
      </c>
      <c r="J380">
        <v>341.49</v>
      </c>
      <c r="L380">
        <f t="shared" si="4"/>
        <v>0.28999999999996362</v>
      </c>
    </row>
    <row r="381" spans="1:12" x14ac:dyDescent="0.2">
      <c r="A381">
        <v>1983</v>
      </c>
      <c r="B381">
        <v>9</v>
      </c>
      <c r="C381">
        <v>30574</v>
      </c>
      <c r="D381">
        <v>1983.7067999999999</v>
      </c>
      <c r="E381">
        <v>342.32</v>
      </c>
      <c r="F381">
        <v>341.78</v>
      </c>
      <c r="G381">
        <v>342.1</v>
      </c>
      <c r="H381">
        <v>341.56</v>
      </c>
      <c r="I381">
        <v>342.32</v>
      </c>
      <c r="J381">
        <v>341.78</v>
      </c>
      <c r="L381">
        <f t="shared" si="4"/>
        <v>-9.9999999999909051E-3</v>
      </c>
    </row>
    <row r="382" spans="1:12" x14ac:dyDescent="0.2">
      <c r="A382">
        <v>1983</v>
      </c>
      <c r="B382">
        <v>10</v>
      </c>
      <c r="C382">
        <v>30604</v>
      </c>
      <c r="D382">
        <v>1983.789</v>
      </c>
      <c r="E382">
        <v>342.28</v>
      </c>
      <c r="F382">
        <v>341.77</v>
      </c>
      <c r="G382">
        <v>342.21</v>
      </c>
      <c r="H382">
        <v>341.7</v>
      </c>
      <c r="I382">
        <v>342.28</v>
      </c>
      <c r="J382">
        <v>341.77</v>
      </c>
      <c r="L382">
        <f t="shared" ref="L382:L445" si="5">(J383-J382)</f>
        <v>0.42000000000001592</v>
      </c>
    </row>
    <row r="383" spans="1:12" x14ac:dyDescent="0.2">
      <c r="A383">
        <v>1983</v>
      </c>
      <c r="B383">
        <v>11</v>
      </c>
      <c r="C383">
        <v>30635</v>
      </c>
      <c r="D383">
        <v>1983.874</v>
      </c>
      <c r="E383">
        <v>342.54</v>
      </c>
      <c r="F383">
        <v>342.19</v>
      </c>
      <c r="G383">
        <v>342.18</v>
      </c>
      <c r="H383">
        <v>341.83</v>
      </c>
      <c r="I383">
        <v>342.54</v>
      </c>
      <c r="J383">
        <v>342.19</v>
      </c>
      <c r="L383">
        <f t="shared" si="5"/>
        <v>9.9999999999909051E-3</v>
      </c>
    </row>
    <row r="384" spans="1:12" x14ac:dyDescent="0.2">
      <c r="A384">
        <v>1983</v>
      </c>
      <c r="B384">
        <v>12</v>
      </c>
      <c r="C384">
        <v>30665</v>
      </c>
      <c r="D384">
        <v>1983.9562000000001</v>
      </c>
      <c r="E384">
        <v>342.35</v>
      </c>
      <c r="F384">
        <v>342.2</v>
      </c>
      <c r="G384">
        <v>342.1</v>
      </c>
      <c r="H384">
        <v>341.95</v>
      </c>
      <c r="I384">
        <v>342.35</v>
      </c>
      <c r="J384">
        <v>342.2</v>
      </c>
      <c r="L384">
        <f t="shared" si="5"/>
        <v>-6.0000000000002274E-2</v>
      </c>
    </row>
    <row r="385" spans="1:12" x14ac:dyDescent="0.2">
      <c r="A385">
        <v>1984</v>
      </c>
      <c r="B385">
        <v>1</v>
      </c>
      <c r="C385">
        <v>30696</v>
      </c>
      <c r="D385">
        <v>1984.0409999999999</v>
      </c>
      <c r="E385">
        <v>342.05</v>
      </c>
      <c r="F385">
        <v>342.14</v>
      </c>
      <c r="G385">
        <v>341.98</v>
      </c>
      <c r="H385">
        <v>342.07</v>
      </c>
      <c r="I385">
        <v>342.05</v>
      </c>
      <c r="J385">
        <v>342.14</v>
      </c>
      <c r="L385">
        <f t="shared" si="5"/>
        <v>3.0000000000029559E-2</v>
      </c>
    </row>
    <row r="386" spans="1:12" x14ac:dyDescent="0.2">
      <c r="A386">
        <v>1984</v>
      </c>
      <c r="B386">
        <v>2</v>
      </c>
      <c r="C386">
        <v>30727</v>
      </c>
      <c r="D386">
        <v>1984.1257000000001</v>
      </c>
      <c r="E386">
        <v>-99.99</v>
      </c>
      <c r="F386">
        <v>-99.99</v>
      </c>
      <c r="G386">
        <v>341.81</v>
      </c>
      <c r="H386">
        <v>342.17</v>
      </c>
      <c r="I386">
        <v>341.81</v>
      </c>
      <c r="J386">
        <v>342.17</v>
      </c>
      <c r="L386">
        <f t="shared" si="5"/>
        <v>6.0000000000002274E-2</v>
      </c>
    </row>
    <row r="387" spans="1:12" x14ac:dyDescent="0.2">
      <c r="A387">
        <v>1984</v>
      </c>
      <c r="B387">
        <v>3</v>
      </c>
      <c r="C387">
        <v>30756</v>
      </c>
      <c r="D387">
        <v>1984.2049</v>
      </c>
      <c r="E387">
        <v>341.72</v>
      </c>
      <c r="F387">
        <v>342.23</v>
      </c>
      <c r="G387">
        <v>341.76</v>
      </c>
      <c r="H387">
        <v>342.27</v>
      </c>
      <c r="I387">
        <v>341.72</v>
      </c>
      <c r="J387">
        <v>342.23</v>
      </c>
      <c r="L387">
        <f t="shared" si="5"/>
        <v>8.9999999999974989E-2</v>
      </c>
    </row>
    <row r="388" spans="1:12" x14ac:dyDescent="0.2">
      <c r="A388">
        <v>1984</v>
      </c>
      <c r="B388">
        <v>4</v>
      </c>
      <c r="C388">
        <v>30787</v>
      </c>
      <c r="D388">
        <v>1984.2896000000001</v>
      </c>
      <c r="E388">
        <v>341.84</v>
      </c>
      <c r="F388">
        <v>342.32</v>
      </c>
      <c r="G388">
        <v>341.89</v>
      </c>
      <c r="H388">
        <v>342.36</v>
      </c>
      <c r="I388">
        <v>341.84</v>
      </c>
      <c r="J388">
        <v>342.32</v>
      </c>
      <c r="L388">
        <f t="shared" si="5"/>
        <v>-7.9999999999984084E-2</v>
      </c>
    </row>
    <row r="389" spans="1:12" x14ac:dyDescent="0.2">
      <c r="A389">
        <v>1984</v>
      </c>
      <c r="B389">
        <v>5</v>
      </c>
      <c r="C389">
        <v>30817</v>
      </c>
      <c r="D389">
        <v>1984.3715999999999</v>
      </c>
      <c r="E389">
        <v>341.87</v>
      </c>
      <c r="F389">
        <v>342.24</v>
      </c>
      <c r="G389">
        <v>342.07</v>
      </c>
      <c r="H389">
        <v>342.45</v>
      </c>
      <c r="I389">
        <v>341.87</v>
      </c>
      <c r="J389">
        <v>342.24</v>
      </c>
      <c r="L389">
        <f t="shared" si="5"/>
        <v>1.999999999998181E-2</v>
      </c>
    </row>
    <row r="390" spans="1:12" x14ac:dyDescent="0.2">
      <c r="A390">
        <v>1984</v>
      </c>
      <c r="B390">
        <v>6</v>
      </c>
      <c r="C390">
        <v>30848</v>
      </c>
      <c r="D390">
        <v>1984.4563000000001</v>
      </c>
      <c r="E390">
        <v>342.03</v>
      </c>
      <c r="F390">
        <v>342.26</v>
      </c>
      <c r="G390">
        <v>342.32</v>
      </c>
      <c r="H390">
        <v>342.54</v>
      </c>
      <c r="I390">
        <v>342.03</v>
      </c>
      <c r="J390">
        <v>342.26</v>
      </c>
      <c r="L390">
        <f t="shared" si="5"/>
        <v>0.49000000000000909</v>
      </c>
    </row>
    <row r="391" spans="1:12" x14ac:dyDescent="0.2">
      <c r="A391">
        <v>1984</v>
      </c>
      <c r="B391">
        <v>7</v>
      </c>
      <c r="C391">
        <v>30878</v>
      </c>
      <c r="D391">
        <v>1984.5382999999999</v>
      </c>
      <c r="E391">
        <v>342.82</v>
      </c>
      <c r="F391">
        <v>342.75</v>
      </c>
      <c r="G391">
        <v>342.69</v>
      </c>
      <c r="H391">
        <v>342.63</v>
      </c>
      <c r="I391">
        <v>342.82</v>
      </c>
      <c r="J391">
        <v>342.75</v>
      </c>
      <c r="L391">
        <f t="shared" si="5"/>
        <v>6.9999999999993179E-2</v>
      </c>
    </row>
    <row r="392" spans="1:12" x14ac:dyDescent="0.2">
      <c r="A392">
        <v>1984</v>
      </c>
      <c r="B392">
        <v>8</v>
      </c>
      <c r="C392">
        <v>30909</v>
      </c>
      <c r="D392">
        <v>1984.623</v>
      </c>
      <c r="E392">
        <v>343.2</v>
      </c>
      <c r="F392">
        <v>342.82</v>
      </c>
      <c r="G392">
        <v>343.11</v>
      </c>
      <c r="H392">
        <v>342.72</v>
      </c>
      <c r="I392">
        <v>343.2</v>
      </c>
      <c r="J392">
        <v>342.82</v>
      </c>
      <c r="L392">
        <f t="shared" si="5"/>
        <v>9.0000000000031832E-2</v>
      </c>
    </row>
    <row r="393" spans="1:12" x14ac:dyDescent="0.2">
      <c r="A393">
        <v>1984</v>
      </c>
      <c r="B393">
        <v>9</v>
      </c>
      <c r="C393">
        <v>30940</v>
      </c>
      <c r="D393">
        <v>1984.7076999999999</v>
      </c>
      <c r="E393">
        <v>343.45</v>
      </c>
      <c r="F393">
        <v>342.91</v>
      </c>
      <c r="G393">
        <v>343.35</v>
      </c>
      <c r="H393">
        <v>342.81</v>
      </c>
      <c r="I393">
        <v>343.45</v>
      </c>
      <c r="J393">
        <v>342.91</v>
      </c>
      <c r="L393">
        <f t="shared" si="5"/>
        <v>7.9999999999984084E-2</v>
      </c>
    </row>
    <row r="394" spans="1:12" x14ac:dyDescent="0.2">
      <c r="A394">
        <v>1984</v>
      </c>
      <c r="B394">
        <v>10</v>
      </c>
      <c r="C394">
        <v>30970</v>
      </c>
      <c r="D394">
        <v>1984.7896000000001</v>
      </c>
      <c r="E394">
        <v>343.5</v>
      </c>
      <c r="F394">
        <v>342.99</v>
      </c>
      <c r="G394">
        <v>343.4</v>
      </c>
      <c r="H394">
        <v>342.9</v>
      </c>
      <c r="I394">
        <v>343.5</v>
      </c>
      <c r="J394">
        <v>342.99</v>
      </c>
      <c r="L394">
        <f t="shared" si="5"/>
        <v>-9.9999999999909051E-3</v>
      </c>
    </row>
    <row r="395" spans="1:12" x14ac:dyDescent="0.2">
      <c r="A395">
        <v>1984</v>
      </c>
      <c r="B395">
        <v>11</v>
      </c>
      <c r="C395">
        <v>31001</v>
      </c>
      <c r="D395">
        <v>1984.8742999999999</v>
      </c>
      <c r="E395">
        <v>343.33</v>
      </c>
      <c r="F395">
        <v>342.98</v>
      </c>
      <c r="G395">
        <v>343.34</v>
      </c>
      <c r="H395">
        <v>342.99</v>
      </c>
      <c r="I395">
        <v>343.33</v>
      </c>
      <c r="J395">
        <v>342.98</v>
      </c>
      <c r="L395">
        <f t="shared" si="5"/>
        <v>1.999999999998181E-2</v>
      </c>
    </row>
    <row r="396" spans="1:12" x14ac:dyDescent="0.2">
      <c r="A396">
        <v>1984</v>
      </c>
      <c r="B396">
        <v>12</v>
      </c>
      <c r="C396">
        <v>31031</v>
      </c>
      <c r="D396">
        <v>1984.9563000000001</v>
      </c>
      <c r="E396">
        <v>343.16</v>
      </c>
      <c r="F396">
        <v>343</v>
      </c>
      <c r="G396">
        <v>343.23</v>
      </c>
      <c r="H396">
        <v>343.08</v>
      </c>
      <c r="I396">
        <v>343.16</v>
      </c>
      <c r="J396">
        <v>343</v>
      </c>
      <c r="L396">
        <f t="shared" si="5"/>
        <v>0.10000000000002274</v>
      </c>
    </row>
    <row r="397" spans="1:12" x14ac:dyDescent="0.2">
      <c r="A397">
        <v>1985</v>
      </c>
      <c r="B397">
        <v>1</v>
      </c>
      <c r="C397">
        <v>31062</v>
      </c>
      <c r="D397">
        <v>1985.0410999999999</v>
      </c>
      <c r="E397">
        <v>343.01</v>
      </c>
      <c r="F397">
        <v>343.1</v>
      </c>
      <c r="G397">
        <v>343.09</v>
      </c>
      <c r="H397">
        <v>343.18</v>
      </c>
      <c r="I397">
        <v>343.01</v>
      </c>
      <c r="J397">
        <v>343.1</v>
      </c>
      <c r="L397">
        <f t="shared" si="5"/>
        <v>8.9999999999974989E-2</v>
      </c>
    </row>
    <row r="398" spans="1:12" x14ac:dyDescent="0.2">
      <c r="A398">
        <v>1985</v>
      </c>
      <c r="B398">
        <v>2</v>
      </c>
      <c r="C398">
        <v>31093</v>
      </c>
      <c r="D398">
        <v>1985.126</v>
      </c>
      <c r="E398">
        <v>342.83</v>
      </c>
      <c r="F398">
        <v>343.19</v>
      </c>
      <c r="G398">
        <v>342.92</v>
      </c>
      <c r="H398">
        <v>343.28</v>
      </c>
      <c r="I398">
        <v>342.83</v>
      </c>
      <c r="J398">
        <v>343.19</v>
      </c>
      <c r="L398">
        <f t="shared" si="5"/>
        <v>4.0000000000020464E-2</v>
      </c>
    </row>
    <row r="399" spans="1:12" x14ac:dyDescent="0.2">
      <c r="A399">
        <v>1985</v>
      </c>
      <c r="B399">
        <v>3</v>
      </c>
      <c r="C399">
        <v>31121</v>
      </c>
      <c r="D399">
        <v>1985.2027</v>
      </c>
      <c r="E399">
        <v>342.72</v>
      </c>
      <c r="F399">
        <v>343.23</v>
      </c>
      <c r="G399">
        <v>342.88</v>
      </c>
      <c r="H399">
        <v>343.38</v>
      </c>
      <c r="I399">
        <v>342.72</v>
      </c>
      <c r="J399">
        <v>343.23</v>
      </c>
      <c r="L399">
        <f t="shared" si="5"/>
        <v>9.9999999999909051E-3</v>
      </c>
    </row>
    <row r="400" spans="1:12" x14ac:dyDescent="0.2">
      <c r="A400">
        <v>1985</v>
      </c>
      <c r="B400">
        <v>4</v>
      </c>
      <c r="C400">
        <v>31152</v>
      </c>
      <c r="D400">
        <v>1985.2877000000001</v>
      </c>
      <c r="E400">
        <v>342.76</v>
      </c>
      <c r="F400">
        <v>343.24</v>
      </c>
      <c r="G400">
        <v>343.02</v>
      </c>
      <c r="H400">
        <v>343.5</v>
      </c>
      <c r="I400">
        <v>342.76</v>
      </c>
      <c r="J400">
        <v>343.24</v>
      </c>
      <c r="L400">
        <f t="shared" si="5"/>
        <v>0.25</v>
      </c>
    </row>
    <row r="401" spans="1:12" x14ac:dyDescent="0.2">
      <c r="A401">
        <v>1985</v>
      </c>
      <c r="B401">
        <v>5</v>
      </c>
      <c r="C401">
        <v>31182</v>
      </c>
      <c r="D401">
        <v>1985.3698999999999</v>
      </c>
      <c r="E401">
        <v>343.11</v>
      </c>
      <c r="F401">
        <v>343.49</v>
      </c>
      <c r="G401">
        <v>343.24</v>
      </c>
      <c r="H401">
        <v>343.62</v>
      </c>
      <c r="I401">
        <v>343.11</v>
      </c>
      <c r="J401">
        <v>343.49</v>
      </c>
      <c r="L401">
        <f t="shared" si="5"/>
        <v>0.18999999999999773</v>
      </c>
    </row>
    <row r="402" spans="1:12" x14ac:dyDescent="0.2">
      <c r="A402">
        <v>1985</v>
      </c>
      <c r="B402">
        <v>6</v>
      </c>
      <c r="C402">
        <v>31213</v>
      </c>
      <c r="D402">
        <v>1985.4548</v>
      </c>
      <c r="E402">
        <v>343.45</v>
      </c>
      <c r="F402">
        <v>343.68</v>
      </c>
      <c r="G402">
        <v>343.52</v>
      </c>
      <c r="H402">
        <v>343.75</v>
      </c>
      <c r="I402">
        <v>343.45</v>
      </c>
      <c r="J402">
        <v>343.68</v>
      </c>
      <c r="L402">
        <f t="shared" si="5"/>
        <v>0.18999999999999773</v>
      </c>
    </row>
    <row r="403" spans="1:12" x14ac:dyDescent="0.2">
      <c r="A403">
        <v>1985</v>
      </c>
      <c r="B403">
        <v>7</v>
      </c>
      <c r="C403">
        <v>31243</v>
      </c>
      <c r="D403">
        <v>1985.537</v>
      </c>
      <c r="E403">
        <v>343.93</v>
      </c>
      <c r="F403">
        <v>343.87</v>
      </c>
      <c r="G403">
        <v>343.94</v>
      </c>
      <c r="H403">
        <v>343.88</v>
      </c>
      <c r="I403">
        <v>343.93</v>
      </c>
      <c r="J403">
        <v>343.87</v>
      </c>
      <c r="L403">
        <f t="shared" si="5"/>
        <v>0.25999999999999091</v>
      </c>
    </row>
    <row r="404" spans="1:12" x14ac:dyDescent="0.2">
      <c r="A404">
        <v>1985</v>
      </c>
      <c r="B404">
        <v>8</v>
      </c>
      <c r="C404">
        <v>31274</v>
      </c>
      <c r="D404">
        <v>1985.6219000000001</v>
      </c>
      <c r="E404">
        <v>344.52</v>
      </c>
      <c r="F404">
        <v>344.13</v>
      </c>
      <c r="G404">
        <v>344.4</v>
      </c>
      <c r="H404">
        <v>344.02</v>
      </c>
      <c r="I404">
        <v>344.52</v>
      </c>
      <c r="J404">
        <v>344.13</v>
      </c>
      <c r="L404">
        <f t="shared" si="5"/>
        <v>0.18000000000000682</v>
      </c>
    </row>
    <row r="405" spans="1:12" x14ac:dyDescent="0.2">
      <c r="A405">
        <v>1985</v>
      </c>
      <c r="B405">
        <v>9</v>
      </c>
      <c r="C405">
        <v>31305</v>
      </c>
      <c r="D405">
        <v>1985.7067999999999</v>
      </c>
      <c r="E405">
        <v>344.86</v>
      </c>
      <c r="F405">
        <v>344.31</v>
      </c>
      <c r="G405">
        <v>344.69</v>
      </c>
      <c r="H405">
        <v>344.15</v>
      </c>
      <c r="I405">
        <v>344.86</v>
      </c>
      <c r="J405">
        <v>344.31</v>
      </c>
      <c r="L405">
        <f t="shared" si="5"/>
        <v>0.12000000000000455</v>
      </c>
    </row>
    <row r="406" spans="1:12" x14ac:dyDescent="0.2">
      <c r="A406">
        <v>1985</v>
      </c>
      <c r="B406">
        <v>10</v>
      </c>
      <c r="C406">
        <v>31335</v>
      </c>
      <c r="D406">
        <v>1985.789</v>
      </c>
      <c r="E406">
        <v>344.94</v>
      </c>
      <c r="F406">
        <v>344.43</v>
      </c>
      <c r="G406">
        <v>344.79</v>
      </c>
      <c r="H406">
        <v>344.28</v>
      </c>
      <c r="I406">
        <v>344.94</v>
      </c>
      <c r="J406">
        <v>344.43</v>
      </c>
      <c r="L406">
        <f t="shared" si="5"/>
        <v>0</v>
      </c>
    </row>
    <row r="407" spans="1:12" x14ac:dyDescent="0.2">
      <c r="A407">
        <v>1985</v>
      </c>
      <c r="B407">
        <v>11</v>
      </c>
      <c r="C407">
        <v>31366</v>
      </c>
      <c r="D407">
        <v>1985.874</v>
      </c>
      <c r="E407">
        <v>344.79</v>
      </c>
      <c r="F407">
        <v>344.43</v>
      </c>
      <c r="G407">
        <v>344.77</v>
      </c>
      <c r="H407">
        <v>344.41</v>
      </c>
      <c r="I407">
        <v>344.79</v>
      </c>
      <c r="J407">
        <v>344.43</v>
      </c>
      <c r="L407">
        <f t="shared" si="5"/>
        <v>6.0000000000002274E-2</v>
      </c>
    </row>
    <row r="408" spans="1:12" x14ac:dyDescent="0.2">
      <c r="A408">
        <v>1985</v>
      </c>
      <c r="B408">
        <v>12</v>
      </c>
      <c r="C408">
        <v>31396</v>
      </c>
      <c r="D408">
        <v>1985.9562000000001</v>
      </c>
      <c r="E408">
        <v>344.65</v>
      </c>
      <c r="F408">
        <v>344.49</v>
      </c>
      <c r="G408">
        <v>344.69</v>
      </c>
      <c r="H408">
        <v>344.54</v>
      </c>
      <c r="I408">
        <v>344.65</v>
      </c>
      <c r="J408">
        <v>344.49</v>
      </c>
      <c r="L408">
        <f t="shared" si="5"/>
        <v>0.21999999999997044</v>
      </c>
    </row>
    <row r="409" spans="1:12" x14ac:dyDescent="0.2">
      <c r="A409">
        <v>1986</v>
      </c>
      <c r="B409">
        <v>1</v>
      </c>
      <c r="C409">
        <v>31427</v>
      </c>
      <c r="D409">
        <v>1986.0410999999999</v>
      </c>
      <c r="E409">
        <v>344.62</v>
      </c>
      <c r="F409">
        <v>344.71</v>
      </c>
      <c r="G409">
        <v>344.58</v>
      </c>
      <c r="H409">
        <v>344.67</v>
      </c>
      <c r="I409">
        <v>344.62</v>
      </c>
      <c r="J409">
        <v>344.71</v>
      </c>
      <c r="L409">
        <f t="shared" si="5"/>
        <v>0.22000000000002728</v>
      </c>
    </row>
    <row r="410" spans="1:12" x14ac:dyDescent="0.2">
      <c r="A410">
        <v>1986</v>
      </c>
      <c r="B410">
        <v>2</v>
      </c>
      <c r="C410">
        <v>31458</v>
      </c>
      <c r="D410">
        <v>1986.126</v>
      </c>
      <c r="E410">
        <v>344.57</v>
      </c>
      <c r="F410">
        <v>344.93</v>
      </c>
      <c r="G410">
        <v>344.43</v>
      </c>
      <c r="H410">
        <v>344.79</v>
      </c>
      <c r="I410">
        <v>344.57</v>
      </c>
      <c r="J410">
        <v>344.93</v>
      </c>
      <c r="L410">
        <f t="shared" si="5"/>
        <v>7.9999999999984084E-2</v>
      </c>
    </row>
    <row r="411" spans="1:12" x14ac:dyDescent="0.2">
      <c r="A411">
        <v>1986</v>
      </c>
      <c r="B411">
        <v>3</v>
      </c>
      <c r="C411">
        <v>31486</v>
      </c>
      <c r="D411">
        <v>1986.2027</v>
      </c>
      <c r="E411">
        <v>344.5</v>
      </c>
      <c r="F411">
        <v>345.01</v>
      </c>
      <c r="G411">
        <v>344.4</v>
      </c>
      <c r="H411">
        <v>344.9</v>
      </c>
      <c r="I411">
        <v>344.5</v>
      </c>
      <c r="J411">
        <v>345.01</v>
      </c>
      <c r="L411">
        <f t="shared" si="5"/>
        <v>0.10000000000002274</v>
      </c>
    </row>
    <row r="412" spans="1:12" x14ac:dyDescent="0.2">
      <c r="A412">
        <v>1986</v>
      </c>
      <c r="B412">
        <v>4</v>
      </c>
      <c r="C412">
        <v>31517</v>
      </c>
      <c r="D412">
        <v>1986.2877000000001</v>
      </c>
      <c r="E412">
        <v>344.63</v>
      </c>
      <c r="F412">
        <v>345.11</v>
      </c>
      <c r="G412">
        <v>344.55</v>
      </c>
      <c r="H412">
        <v>345.02</v>
      </c>
      <c r="I412">
        <v>344.63</v>
      </c>
      <c r="J412">
        <v>345.11</v>
      </c>
      <c r="L412">
        <f t="shared" si="5"/>
        <v>-4.0000000000020464E-2</v>
      </c>
    </row>
    <row r="413" spans="1:12" x14ac:dyDescent="0.2">
      <c r="A413">
        <v>1986</v>
      </c>
      <c r="B413">
        <v>5</v>
      </c>
      <c r="C413">
        <v>31547</v>
      </c>
      <c r="D413">
        <v>1986.3698999999999</v>
      </c>
      <c r="E413">
        <v>344.69</v>
      </c>
      <c r="F413">
        <v>345.07</v>
      </c>
      <c r="G413">
        <v>344.76</v>
      </c>
      <c r="H413">
        <v>345.14</v>
      </c>
      <c r="I413">
        <v>344.69</v>
      </c>
      <c r="J413">
        <v>345.07</v>
      </c>
      <c r="L413">
        <f t="shared" si="5"/>
        <v>0.18999999999999773</v>
      </c>
    </row>
    <row r="414" spans="1:12" x14ac:dyDescent="0.2">
      <c r="A414">
        <v>1986</v>
      </c>
      <c r="B414">
        <v>6</v>
      </c>
      <c r="C414">
        <v>31578</v>
      </c>
      <c r="D414">
        <v>1986.4548</v>
      </c>
      <c r="E414">
        <v>345.03</v>
      </c>
      <c r="F414">
        <v>345.26</v>
      </c>
      <c r="G414">
        <v>345.03</v>
      </c>
      <c r="H414">
        <v>345.26</v>
      </c>
      <c r="I414">
        <v>345.03</v>
      </c>
      <c r="J414">
        <v>345.26</v>
      </c>
      <c r="L414">
        <f t="shared" si="5"/>
        <v>0.23000000000001819</v>
      </c>
    </row>
    <row r="415" spans="1:12" x14ac:dyDescent="0.2">
      <c r="A415">
        <v>1986</v>
      </c>
      <c r="B415">
        <v>7</v>
      </c>
      <c r="C415">
        <v>31608</v>
      </c>
      <c r="D415">
        <v>1986.537</v>
      </c>
      <c r="E415">
        <v>345.55</v>
      </c>
      <c r="F415">
        <v>345.49</v>
      </c>
      <c r="G415">
        <v>345.43</v>
      </c>
      <c r="H415">
        <v>345.37</v>
      </c>
      <c r="I415">
        <v>345.55</v>
      </c>
      <c r="J415">
        <v>345.49</v>
      </c>
      <c r="L415">
        <f t="shared" si="5"/>
        <v>6.0000000000002274E-2</v>
      </c>
    </row>
    <row r="416" spans="1:12" x14ac:dyDescent="0.2">
      <c r="A416">
        <v>1986</v>
      </c>
      <c r="B416">
        <v>8</v>
      </c>
      <c r="C416">
        <v>31639</v>
      </c>
      <c r="D416">
        <v>1986.6219000000001</v>
      </c>
      <c r="E416">
        <v>345.94</v>
      </c>
      <c r="F416">
        <v>345.55</v>
      </c>
      <c r="G416">
        <v>345.87</v>
      </c>
      <c r="H416">
        <v>345.49</v>
      </c>
      <c r="I416">
        <v>345.94</v>
      </c>
      <c r="J416">
        <v>345.55</v>
      </c>
      <c r="L416">
        <f t="shared" si="5"/>
        <v>7.9999999999984084E-2</v>
      </c>
    </row>
    <row r="417" spans="1:12" x14ac:dyDescent="0.2">
      <c r="A417">
        <v>1986</v>
      </c>
      <c r="B417">
        <v>9</v>
      </c>
      <c r="C417">
        <v>31670</v>
      </c>
      <c r="D417">
        <v>1986.7067999999999</v>
      </c>
      <c r="E417">
        <v>346.18</v>
      </c>
      <c r="F417">
        <v>345.63</v>
      </c>
      <c r="G417">
        <v>346.15</v>
      </c>
      <c r="H417">
        <v>345.61</v>
      </c>
      <c r="I417">
        <v>346.18</v>
      </c>
      <c r="J417">
        <v>345.63</v>
      </c>
      <c r="L417">
        <f t="shared" si="5"/>
        <v>1.999999999998181E-2</v>
      </c>
    </row>
    <row r="418" spans="1:12" x14ac:dyDescent="0.2">
      <c r="A418">
        <v>1986</v>
      </c>
      <c r="B418">
        <v>10</v>
      </c>
      <c r="C418">
        <v>31700</v>
      </c>
      <c r="D418">
        <v>1986.789</v>
      </c>
      <c r="E418">
        <v>346.16</v>
      </c>
      <c r="F418">
        <v>345.65</v>
      </c>
      <c r="G418">
        <v>346.24</v>
      </c>
      <c r="H418">
        <v>345.73</v>
      </c>
      <c r="I418">
        <v>346.16</v>
      </c>
      <c r="J418">
        <v>345.65</v>
      </c>
      <c r="L418">
        <f t="shared" si="5"/>
        <v>0.16000000000002501</v>
      </c>
    </row>
    <row r="419" spans="1:12" x14ac:dyDescent="0.2">
      <c r="A419">
        <v>1986</v>
      </c>
      <c r="B419">
        <v>11</v>
      </c>
      <c r="C419">
        <v>31731</v>
      </c>
      <c r="D419">
        <v>1986.874</v>
      </c>
      <c r="E419">
        <v>346.17</v>
      </c>
      <c r="F419">
        <v>345.81</v>
      </c>
      <c r="G419">
        <v>346.21</v>
      </c>
      <c r="H419">
        <v>345.85</v>
      </c>
      <c r="I419">
        <v>346.17</v>
      </c>
      <c r="J419">
        <v>345.81</v>
      </c>
      <c r="L419">
        <f t="shared" si="5"/>
        <v>7.9999999999984084E-2</v>
      </c>
    </row>
    <row r="420" spans="1:12" x14ac:dyDescent="0.2">
      <c r="A420">
        <v>1986</v>
      </c>
      <c r="B420">
        <v>12</v>
      </c>
      <c r="C420">
        <v>31761</v>
      </c>
      <c r="D420">
        <v>1986.9562000000001</v>
      </c>
      <c r="E420">
        <v>346.05</v>
      </c>
      <c r="F420">
        <v>345.89</v>
      </c>
      <c r="G420">
        <v>346.14</v>
      </c>
      <c r="H420">
        <v>345.98</v>
      </c>
      <c r="I420">
        <v>346.05</v>
      </c>
      <c r="J420">
        <v>345.89</v>
      </c>
      <c r="L420">
        <f t="shared" si="5"/>
        <v>6.0000000000002274E-2</v>
      </c>
    </row>
    <row r="421" spans="1:12" x14ac:dyDescent="0.2">
      <c r="A421">
        <v>1987</v>
      </c>
      <c r="B421">
        <v>1</v>
      </c>
      <c r="C421">
        <v>31792</v>
      </c>
      <c r="D421">
        <v>1987.0410999999999</v>
      </c>
      <c r="E421">
        <v>345.87</v>
      </c>
      <c r="F421">
        <v>345.95</v>
      </c>
      <c r="G421">
        <v>346.04</v>
      </c>
      <c r="H421">
        <v>346.12</v>
      </c>
      <c r="I421">
        <v>345.87</v>
      </c>
      <c r="J421">
        <v>345.95</v>
      </c>
      <c r="L421">
        <f t="shared" si="5"/>
        <v>0.19999999999998863</v>
      </c>
    </row>
    <row r="422" spans="1:12" x14ac:dyDescent="0.2">
      <c r="A422">
        <v>1987</v>
      </c>
      <c r="B422">
        <v>2</v>
      </c>
      <c r="C422">
        <v>31823</v>
      </c>
      <c r="D422">
        <v>1987.126</v>
      </c>
      <c r="E422">
        <v>345.79</v>
      </c>
      <c r="F422">
        <v>346.15</v>
      </c>
      <c r="G422">
        <v>345.91</v>
      </c>
      <c r="H422">
        <v>346.27</v>
      </c>
      <c r="I422">
        <v>345.79</v>
      </c>
      <c r="J422">
        <v>346.15</v>
      </c>
      <c r="L422">
        <f t="shared" si="5"/>
        <v>0.10000000000002274</v>
      </c>
    </row>
    <row r="423" spans="1:12" x14ac:dyDescent="0.2">
      <c r="A423">
        <v>1987</v>
      </c>
      <c r="B423">
        <v>3</v>
      </c>
      <c r="C423">
        <v>31851</v>
      </c>
      <c r="D423">
        <v>1987.2027</v>
      </c>
      <c r="E423">
        <v>345.74</v>
      </c>
      <c r="F423">
        <v>346.25</v>
      </c>
      <c r="G423">
        <v>345.9</v>
      </c>
      <c r="H423">
        <v>346.41</v>
      </c>
      <c r="I423">
        <v>345.74</v>
      </c>
      <c r="J423">
        <v>346.25</v>
      </c>
      <c r="L423">
        <f t="shared" si="5"/>
        <v>0.33999999999997499</v>
      </c>
    </row>
    <row r="424" spans="1:12" x14ac:dyDescent="0.2">
      <c r="A424">
        <v>1987</v>
      </c>
      <c r="B424">
        <v>4</v>
      </c>
      <c r="C424">
        <v>31882</v>
      </c>
      <c r="D424">
        <v>1987.2877000000001</v>
      </c>
      <c r="E424">
        <v>346.11</v>
      </c>
      <c r="F424">
        <v>346.59</v>
      </c>
      <c r="G424">
        <v>346.09</v>
      </c>
      <c r="H424">
        <v>346.57</v>
      </c>
      <c r="I424">
        <v>346.11</v>
      </c>
      <c r="J424">
        <v>346.59</v>
      </c>
      <c r="L424">
        <f t="shared" si="5"/>
        <v>1.0000000000047748E-2</v>
      </c>
    </row>
    <row r="425" spans="1:12" x14ac:dyDescent="0.2">
      <c r="A425">
        <v>1987</v>
      </c>
      <c r="B425">
        <v>5</v>
      </c>
      <c r="C425">
        <v>31912</v>
      </c>
      <c r="D425">
        <v>1987.3698999999999</v>
      </c>
      <c r="E425">
        <v>346.22</v>
      </c>
      <c r="F425">
        <v>346.6</v>
      </c>
      <c r="G425">
        <v>346.35</v>
      </c>
      <c r="H425">
        <v>346.73</v>
      </c>
      <c r="I425">
        <v>346.22</v>
      </c>
      <c r="J425">
        <v>346.6</v>
      </c>
      <c r="L425">
        <f t="shared" si="5"/>
        <v>0.23999999999995225</v>
      </c>
    </row>
    <row r="426" spans="1:12" x14ac:dyDescent="0.2">
      <c r="A426">
        <v>1987</v>
      </c>
      <c r="B426">
        <v>6</v>
      </c>
      <c r="C426">
        <v>31943</v>
      </c>
      <c r="D426">
        <v>1987.4548</v>
      </c>
      <c r="E426">
        <v>346.61</v>
      </c>
      <c r="F426">
        <v>346.84</v>
      </c>
      <c r="G426">
        <v>346.68</v>
      </c>
      <c r="H426">
        <v>346.91</v>
      </c>
      <c r="I426">
        <v>346.61</v>
      </c>
      <c r="J426">
        <v>346.84</v>
      </c>
      <c r="L426">
        <f t="shared" si="5"/>
        <v>0.29000000000002046</v>
      </c>
    </row>
    <row r="427" spans="1:12" x14ac:dyDescent="0.2">
      <c r="A427">
        <v>1987</v>
      </c>
      <c r="B427">
        <v>7</v>
      </c>
      <c r="C427">
        <v>31973</v>
      </c>
      <c r="D427">
        <v>1987.537</v>
      </c>
      <c r="E427">
        <v>347.19</v>
      </c>
      <c r="F427">
        <v>347.13</v>
      </c>
      <c r="G427">
        <v>347.14</v>
      </c>
      <c r="H427">
        <v>347.08</v>
      </c>
      <c r="I427">
        <v>347.19</v>
      </c>
      <c r="J427">
        <v>347.13</v>
      </c>
      <c r="L427">
        <f t="shared" si="5"/>
        <v>0.11000000000001364</v>
      </c>
    </row>
    <row r="428" spans="1:12" x14ac:dyDescent="0.2">
      <c r="A428">
        <v>1987</v>
      </c>
      <c r="B428">
        <v>8</v>
      </c>
      <c r="C428">
        <v>32004</v>
      </c>
      <c r="D428">
        <v>1987.6219000000001</v>
      </c>
      <c r="E428">
        <v>347.63</v>
      </c>
      <c r="F428">
        <v>347.24</v>
      </c>
      <c r="G428">
        <v>347.64</v>
      </c>
      <c r="H428">
        <v>347.26</v>
      </c>
      <c r="I428">
        <v>347.63</v>
      </c>
      <c r="J428">
        <v>347.24</v>
      </c>
      <c r="L428">
        <f t="shared" si="5"/>
        <v>0.27999999999997272</v>
      </c>
    </row>
    <row r="429" spans="1:12" x14ac:dyDescent="0.2">
      <c r="A429">
        <v>1987</v>
      </c>
      <c r="B429">
        <v>9</v>
      </c>
      <c r="C429">
        <v>32035</v>
      </c>
      <c r="D429">
        <v>1987.7067999999999</v>
      </c>
      <c r="E429">
        <v>348.07</v>
      </c>
      <c r="F429">
        <v>347.52</v>
      </c>
      <c r="G429">
        <v>347.98</v>
      </c>
      <c r="H429">
        <v>347.44</v>
      </c>
      <c r="I429">
        <v>348.07</v>
      </c>
      <c r="J429">
        <v>347.52</v>
      </c>
      <c r="L429">
        <f t="shared" si="5"/>
        <v>6.0000000000002274E-2</v>
      </c>
    </row>
    <row r="430" spans="1:12" x14ac:dyDescent="0.2">
      <c r="A430">
        <v>1987</v>
      </c>
      <c r="B430">
        <v>10</v>
      </c>
      <c r="C430">
        <v>32065</v>
      </c>
      <c r="D430">
        <v>1987.789</v>
      </c>
      <c r="E430">
        <v>348.09</v>
      </c>
      <c r="F430">
        <v>347.58</v>
      </c>
      <c r="G430">
        <v>348.12</v>
      </c>
      <c r="H430">
        <v>347.61</v>
      </c>
      <c r="I430">
        <v>348.09</v>
      </c>
      <c r="J430">
        <v>347.58</v>
      </c>
      <c r="L430">
        <f t="shared" si="5"/>
        <v>0.25</v>
      </c>
    </row>
    <row r="431" spans="1:12" x14ac:dyDescent="0.2">
      <c r="A431">
        <v>1987</v>
      </c>
      <c r="B431">
        <v>11</v>
      </c>
      <c r="C431">
        <v>32096</v>
      </c>
      <c r="D431">
        <v>1987.874</v>
      </c>
      <c r="E431">
        <v>348.18</v>
      </c>
      <c r="F431">
        <v>347.83</v>
      </c>
      <c r="G431">
        <v>348.14</v>
      </c>
      <c r="H431">
        <v>347.79</v>
      </c>
      <c r="I431">
        <v>348.18</v>
      </c>
      <c r="J431">
        <v>347.83</v>
      </c>
      <c r="L431">
        <f t="shared" si="5"/>
        <v>0.34000000000003183</v>
      </c>
    </row>
    <row r="432" spans="1:12" x14ac:dyDescent="0.2">
      <c r="A432">
        <v>1987</v>
      </c>
      <c r="B432">
        <v>12</v>
      </c>
      <c r="C432">
        <v>32126</v>
      </c>
      <c r="D432">
        <v>1987.9562000000001</v>
      </c>
      <c r="E432">
        <v>348.32</v>
      </c>
      <c r="F432">
        <v>348.17</v>
      </c>
      <c r="G432">
        <v>348.11</v>
      </c>
      <c r="H432">
        <v>347.96</v>
      </c>
      <c r="I432">
        <v>348.32</v>
      </c>
      <c r="J432">
        <v>348.17</v>
      </c>
      <c r="L432">
        <f t="shared" si="5"/>
        <v>0.19999999999998863</v>
      </c>
    </row>
    <row r="433" spans="1:12" x14ac:dyDescent="0.2">
      <c r="A433">
        <v>1988</v>
      </c>
      <c r="B433">
        <v>1</v>
      </c>
      <c r="C433">
        <v>32157</v>
      </c>
      <c r="D433">
        <v>1988.0409999999999</v>
      </c>
      <c r="E433">
        <v>348.28</v>
      </c>
      <c r="F433">
        <v>348.37</v>
      </c>
      <c r="G433">
        <v>348.04</v>
      </c>
      <c r="H433">
        <v>348.12</v>
      </c>
      <c r="I433">
        <v>348.28</v>
      </c>
      <c r="J433">
        <v>348.37</v>
      </c>
      <c r="L433">
        <f t="shared" si="5"/>
        <v>4.0000000000020464E-2</v>
      </c>
    </row>
    <row r="434" spans="1:12" x14ac:dyDescent="0.2">
      <c r="A434">
        <v>1988</v>
      </c>
      <c r="B434">
        <v>2</v>
      </c>
      <c r="C434">
        <v>32188</v>
      </c>
      <c r="D434">
        <v>1988.1257000000001</v>
      </c>
      <c r="E434">
        <v>348.05</v>
      </c>
      <c r="F434">
        <v>348.41</v>
      </c>
      <c r="G434">
        <v>347.93</v>
      </c>
      <c r="H434">
        <v>348.29</v>
      </c>
      <c r="I434">
        <v>348.05</v>
      </c>
      <c r="J434">
        <v>348.41</v>
      </c>
      <c r="L434">
        <f t="shared" si="5"/>
        <v>-2.0000000000038654E-2</v>
      </c>
    </row>
    <row r="435" spans="1:12" x14ac:dyDescent="0.2">
      <c r="A435">
        <v>1988</v>
      </c>
      <c r="B435">
        <v>3</v>
      </c>
      <c r="C435">
        <v>32217</v>
      </c>
      <c r="D435">
        <v>1988.2049</v>
      </c>
      <c r="E435">
        <v>347.87</v>
      </c>
      <c r="F435">
        <v>348.39</v>
      </c>
      <c r="G435">
        <v>347.92</v>
      </c>
      <c r="H435">
        <v>348.44</v>
      </c>
      <c r="I435">
        <v>347.87</v>
      </c>
      <c r="J435">
        <v>348.39</v>
      </c>
      <c r="L435">
        <f t="shared" si="5"/>
        <v>0.29000000000002046</v>
      </c>
    </row>
    <row r="436" spans="1:12" x14ac:dyDescent="0.2">
      <c r="A436">
        <v>1988</v>
      </c>
      <c r="B436">
        <v>4</v>
      </c>
      <c r="C436">
        <v>32248</v>
      </c>
      <c r="D436">
        <v>1988.2896000000001</v>
      </c>
      <c r="E436">
        <v>348.2</v>
      </c>
      <c r="F436">
        <v>348.68</v>
      </c>
      <c r="G436">
        <v>348.11</v>
      </c>
      <c r="H436">
        <v>348.59</v>
      </c>
      <c r="I436">
        <v>348.2</v>
      </c>
      <c r="J436">
        <v>348.68</v>
      </c>
      <c r="L436">
        <f t="shared" si="5"/>
        <v>2.9999999999972715E-2</v>
      </c>
    </row>
    <row r="437" spans="1:12" x14ac:dyDescent="0.2">
      <c r="A437">
        <v>1988</v>
      </c>
      <c r="B437">
        <v>5</v>
      </c>
      <c r="C437">
        <v>32278</v>
      </c>
      <c r="D437">
        <v>1988.3715999999999</v>
      </c>
      <c r="E437">
        <v>348.33</v>
      </c>
      <c r="F437">
        <v>348.71</v>
      </c>
      <c r="G437">
        <v>348.36</v>
      </c>
      <c r="H437">
        <v>348.74</v>
      </c>
      <c r="I437">
        <v>348.33</v>
      </c>
      <c r="J437">
        <v>348.71</v>
      </c>
      <c r="L437">
        <f t="shared" si="5"/>
        <v>0.11000000000001364</v>
      </c>
    </row>
    <row r="438" spans="1:12" x14ac:dyDescent="0.2">
      <c r="A438">
        <v>1988</v>
      </c>
      <c r="B438">
        <v>6</v>
      </c>
      <c r="C438">
        <v>32309</v>
      </c>
      <c r="D438">
        <v>1988.4563000000001</v>
      </c>
      <c r="E438">
        <v>348.6</v>
      </c>
      <c r="F438">
        <v>348.82</v>
      </c>
      <c r="G438">
        <v>348.66</v>
      </c>
      <c r="H438">
        <v>348.88</v>
      </c>
      <c r="I438">
        <v>348.6</v>
      </c>
      <c r="J438">
        <v>348.82</v>
      </c>
      <c r="L438">
        <f t="shared" si="5"/>
        <v>0.18999999999999773</v>
      </c>
    </row>
    <row r="439" spans="1:12" x14ac:dyDescent="0.2">
      <c r="A439">
        <v>1988</v>
      </c>
      <c r="B439">
        <v>7</v>
      </c>
      <c r="C439">
        <v>32339</v>
      </c>
      <c r="D439">
        <v>1988.5382999999999</v>
      </c>
      <c r="E439">
        <v>349.08</v>
      </c>
      <c r="F439">
        <v>349.01</v>
      </c>
      <c r="G439">
        <v>349.09</v>
      </c>
      <c r="H439">
        <v>349.02</v>
      </c>
      <c r="I439">
        <v>349.08</v>
      </c>
      <c r="J439">
        <v>349.01</v>
      </c>
      <c r="L439">
        <f t="shared" si="5"/>
        <v>0.19999999999998863</v>
      </c>
    </row>
    <row r="440" spans="1:12" x14ac:dyDescent="0.2">
      <c r="A440">
        <v>1988</v>
      </c>
      <c r="B440">
        <v>8</v>
      </c>
      <c r="C440">
        <v>32370</v>
      </c>
      <c r="D440">
        <v>1988.623</v>
      </c>
      <c r="E440">
        <v>349.6</v>
      </c>
      <c r="F440">
        <v>349.21</v>
      </c>
      <c r="G440">
        <v>349.56</v>
      </c>
      <c r="H440">
        <v>349.16</v>
      </c>
      <c r="I440">
        <v>349.6</v>
      </c>
      <c r="J440">
        <v>349.21</v>
      </c>
      <c r="L440">
        <f t="shared" si="5"/>
        <v>-9.9999999999909051E-3</v>
      </c>
    </row>
    <row r="441" spans="1:12" x14ac:dyDescent="0.2">
      <c r="A441">
        <v>1988</v>
      </c>
      <c r="B441">
        <v>9</v>
      </c>
      <c r="C441">
        <v>32401</v>
      </c>
      <c r="D441">
        <v>1988.7076999999999</v>
      </c>
      <c r="E441">
        <v>349.74</v>
      </c>
      <c r="F441">
        <v>349.2</v>
      </c>
      <c r="G441">
        <v>349.85</v>
      </c>
      <c r="H441">
        <v>349.3</v>
      </c>
      <c r="I441">
        <v>349.74</v>
      </c>
      <c r="J441">
        <v>349.2</v>
      </c>
      <c r="L441">
        <f t="shared" si="5"/>
        <v>0.17000000000001592</v>
      </c>
    </row>
    <row r="442" spans="1:12" x14ac:dyDescent="0.2">
      <c r="A442">
        <v>1988</v>
      </c>
      <c r="B442">
        <v>10</v>
      </c>
      <c r="C442">
        <v>32431</v>
      </c>
      <c r="D442">
        <v>1988.7896000000001</v>
      </c>
      <c r="E442">
        <v>349.88</v>
      </c>
      <c r="F442">
        <v>349.37</v>
      </c>
      <c r="G442">
        <v>349.95</v>
      </c>
      <c r="H442">
        <v>349.43</v>
      </c>
      <c r="I442">
        <v>349.88</v>
      </c>
      <c r="J442">
        <v>349.37</v>
      </c>
      <c r="L442">
        <f t="shared" si="5"/>
        <v>8.9999999999974989E-2</v>
      </c>
    </row>
    <row r="443" spans="1:12" x14ac:dyDescent="0.2">
      <c r="A443">
        <v>1988</v>
      </c>
      <c r="B443">
        <v>11</v>
      </c>
      <c r="C443">
        <v>32462</v>
      </c>
      <c r="D443">
        <v>1988.8742999999999</v>
      </c>
      <c r="E443">
        <v>349.82</v>
      </c>
      <c r="F443">
        <v>349.46</v>
      </c>
      <c r="G443">
        <v>349.92</v>
      </c>
      <c r="H443">
        <v>349.57</v>
      </c>
      <c r="I443">
        <v>349.82</v>
      </c>
      <c r="J443">
        <v>349.46</v>
      </c>
      <c r="L443">
        <f t="shared" si="5"/>
        <v>0.20000000000004547</v>
      </c>
    </row>
    <row r="444" spans="1:12" x14ac:dyDescent="0.2">
      <c r="A444">
        <v>1988</v>
      </c>
      <c r="B444">
        <v>12</v>
      </c>
      <c r="C444">
        <v>32492</v>
      </c>
      <c r="D444">
        <v>1988.9563000000001</v>
      </c>
      <c r="E444">
        <v>349.82</v>
      </c>
      <c r="F444">
        <v>349.66</v>
      </c>
      <c r="G444">
        <v>349.85</v>
      </c>
      <c r="H444">
        <v>349.7</v>
      </c>
      <c r="I444">
        <v>349.82</v>
      </c>
      <c r="J444">
        <v>349.66</v>
      </c>
      <c r="L444">
        <f t="shared" si="5"/>
        <v>0.23999999999995225</v>
      </c>
    </row>
    <row r="445" spans="1:12" x14ac:dyDescent="0.2">
      <c r="A445">
        <v>1989</v>
      </c>
      <c r="B445">
        <v>1</v>
      </c>
      <c r="C445">
        <v>32523</v>
      </c>
      <c r="D445">
        <v>1989.0410999999999</v>
      </c>
      <c r="E445">
        <v>349.81</v>
      </c>
      <c r="F445">
        <v>349.9</v>
      </c>
      <c r="G445">
        <v>349.74</v>
      </c>
      <c r="H445">
        <v>349.83</v>
      </c>
      <c r="I445">
        <v>349.81</v>
      </c>
      <c r="J445">
        <v>349.9</v>
      </c>
      <c r="L445">
        <f t="shared" si="5"/>
        <v>0.22000000000002728</v>
      </c>
    </row>
    <row r="446" spans="1:12" x14ac:dyDescent="0.2">
      <c r="A446">
        <v>1989</v>
      </c>
      <c r="B446">
        <v>2</v>
      </c>
      <c r="C446">
        <v>32554</v>
      </c>
      <c r="D446">
        <v>1989.126</v>
      </c>
      <c r="E446">
        <v>349.76</v>
      </c>
      <c r="F446">
        <v>350.12</v>
      </c>
      <c r="G446">
        <v>349.59</v>
      </c>
      <c r="H446">
        <v>349.95</v>
      </c>
      <c r="I446">
        <v>349.76</v>
      </c>
      <c r="J446">
        <v>350.12</v>
      </c>
      <c r="L446">
        <f t="shared" ref="L446:L509" si="6">(J447-J446)</f>
        <v>5.0000000000011369E-2</v>
      </c>
    </row>
    <row r="447" spans="1:12" x14ac:dyDescent="0.2">
      <c r="A447">
        <v>1989</v>
      </c>
      <c r="B447">
        <v>3</v>
      </c>
      <c r="C447">
        <v>32582</v>
      </c>
      <c r="D447">
        <v>1989.2027</v>
      </c>
      <c r="E447">
        <v>349.65</v>
      </c>
      <c r="F447">
        <v>350.17</v>
      </c>
      <c r="G447">
        <v>349.55</v>
      </c>
      <c r="H447">
        <v>350.07</v>
      </c>
      <c r="I447">
        <v>349.65</v>
      </c>
      <c r="J447">
        <v>350.17</v>
      </c>
      <c r="L447">
        <f t="shared" si="6"/>
        <v>3.999999999996362E-2</v>
      </c>
    </row>
    <row r="448" spans="1:12" x14ac:dyDescent="0.2">
      <c r="A448">
        <v>1989</v>
      </c>
      <c r="B448">
        <v>4</v>
      </c>
      <c r="C448">
        <v>32613</v>
      </c>
      <c r="D448">
        <v>1989.2877000000001</v>
      </c>
      <c r="E448">
        <v>349.73</v>
      </c>
      <c r="F448">
        <v>350.21</v>
      </c>
      <c r="G448">
        <v>349.7</v>
      </c>
      <c r="H448">
        <v>350.18</v>
      </c>
      <c r="I448">
        <v>349.73</v>
      </c>
      <c r="J448">
        <v>350.21</v>
      </c>
      <c r="L448">
        <f t="shared" si="6"/>
        <v>0.10000000000002274</v>
      </c>
    </row>
    <row r="449" spans="1:12" x14ac:dyDescent="0.2">
      <c r="A449">
        <v>1989</v>
      </c>
      <c r="B449">
        <v>5</v>
      </c>
      <c r="C449">
        <v>32643</v>
      </c>
      <c r="D449">
        <v>1989.3698999999999</v>
      </c>
      <c r="E449">
        <v>349.93</v>
      </c>
      <c r="F449">
        <v>350.31</v>
      </c>
      <c r="G449">
        <v>349.91</v>
      </c>
      <c r="H449">
        <v>350.3</v>
      </c>
      <c r="I449">
        <v>349.93</v>
      </c>
      <c r="J449">
        <v>350.31</v>
      </c>
      <c r="L449">
        <f t="shared" si="6"/>
        <v>0.11000000000001364</v>
      </c>
    </row>
    <row r="450" spans="1:12" x14ac:dyDescent="0.2">
      <c r="A450">
        <v>1989</v>
      </c>
      <c r="B450">
        <v>6</v>
      </c>
      <c r="C450">
        <v>32674</v>
      </c>
      <c r="D450">
        <v>1989.4548</v>
      </c>
      <c r="E450">
        <v>350.18</v>
      </c>
      <c r="F450">
        <v>350.42</v>
      </c>
      <c r="G450">
        <v>350.18</v>
      </c>
      <c r="H450">
        <v>350.41</v>
      </c>
      <c r="I450">
        <v>350.18</v>
      </c>
      <c r="J450">
        <v>350.42</v>
      </c>
      <c r="L450">
        <f t="shared" si="6"/>
        <v>0.12000000000000455</v>
      </c>
    </row>
    <row r="451" spans="1:12" x14ac:dyDescent="0.2">
      <c r="A451">
        <v>1989</v>
      </c>
      <c r="B451">
        <v>7</v>
      </c>
      <c r="C451">
        <v>32704</v>
      </c>
      <c r="D451">
        <v>1989.537</v>
      </c>
      <c r="E451">
        <v>350.6</v>
      </c>
      <c r="F451">
        <v>350.54</v>
      </c>
      <c r="G451">
        <v>350.57</v>
      </c>
      <c r="H451">
        <v>350.51</v>
      </c>
      <c r="I451">
        <v>350.6</v>
      </c>
      <c r="J451">
        <v>350.54</v>
      </c>
      <c r="L451">
        <f t="shared" si="6"/>
        <v>0.19999999999998863</v>
      </c>
    </row>
    <row r="452" spans="1:12" x14ac:dyDescent="0.2">
      <c r="A452">
        <v>1989</v>
      </c>
      <c r="B452">
        <v>8</v>
      </c>
      <c r="C452">
        <v>32735</v>
      </c>
      <c r="D452">
        <v>1989.6219000000001</v>
      </c>
      <c r="E452">
        <v>351.13</v>
      </c>
      <c r="F452">
        <v>350.74</v>
      </c>
      <c r="G452">
        <v>351.01</v>
      </c>
      <c r="H452">
        <v>350.62</v>
      </c>
      <c r="I452">
        <v>351.13</v>
      </c>
      <c r="J452">
        <v>350.74</v>
      </c>
      <c r="L452">
        <f t="shared" si="6"/>
        <v>9.9999999999965894E-2</v>
      </c>
    </row>
    <row r="453" spans="1:12" x14ac:dyDescent="0.2">
      <c r="A453">
        <v>1989</v>
      </c>
      <c r="B453">
        <v>9</v>
      </c>
      <c r="C453">
        <v>32766</v>
      </c>
      <c r="D453">
        <v>1989.7067999999999</v>
      </c>
      <c r="E453">
        <v>351.39</v>
      </c>
      <c r="F453">
        <v>350.84</v>
      </c>
      <c r="G453">
        <v>351.27</v>
      </c>
      <c r="H453">
        <v>350.73</v>
      </c>
      <c r="I453">
        <v>351.39</v>
      </c>
      <c r="J453">
        <v>350.84</v>
      </c>
      <c r="L453">
        <f t="shared" si="6"/>
        <v>-6.0000000000002274E-2</v>
      </c>
    </row>
    <row r="454" spans="1:12" x14ac:dyDescent="0.2">
      <c r="A454">
        <v>1989</v>
      </c>
      <c r="B454">
        <v>10</v>
      </c>
      <c r="C454">
        <v>32796</v>
      </c>
      <c r="D454">
        <v>1989.789</v>
      </c>
      <c r="E454">
        <v>351.3</v>
      </c>
      <c r="F454">
        <v>350.78</v>
      </c>
      <c r="G454">
        <v>351.34</v>
      </c>
      <c r="H454">
        <v>350.83</v>
      </c>
      <c r="I454">
        <v>351.3</v>
      </c>
      <c r="J454">
        <v>350.78</v>
      </c>
      <c r="L454">
        <f t="shared" si="6"/>
        <v>0.20000000000004547</v>
      </c>
    </row>
    <row r="455" spans="1:12" x14ac:dyDescent="0.2">
      <c r="A455">
        <v>1989</v>
      </c>
      <c r="B455">
        <v>11</v>
      </c>
      <c r="C455">
        <v>32827</v>
      </c>
      <c r="D455">
        <v>1989.874</v>
      </c>
      <c r="E455">
        <v>351.33</v>
      </c>
      <c r="F455">
        <v>350.98</v>
      </c>
      <c r="G455">
        <v>351.29</v>
      </c>
      <c r="H455">
        <v>350.93</v>
      </c>
      <c r="I455">
        <v>351.33</v>
      </c>
      <c r="J455">
        <v>350.98</v>
      </c>
      <c r="L455">
        <f t="shared" si="6"/>
        <v>-0.1400000000000432</v>
      </c>
    </row>
    <row r="456" spans="1:12" x14ac:dyDescent="0.2">
      <c r="A456">
        <v>1989</v>
      </c>
      <c r="B456">
        <v>12</v>
      </c>
      <c r="C456">
        <v>32857</v>
      </c>
      <c r="D456">
        <v>1989.9562000000001</v>
      </c>
      <c r="E456">
        <v>350.99</v>
      </c>
      <c r="F456">
        <v>350.84</v>
      </c>
      <c r="G456">
        <v>351.19</v>
      </c>
      <c r="H456">
        <v>351.04</v>
      </c>
      <c r="I456">
        <v>350.99</v>
      </c>
      <c r="J456">
        <v>350.84</v>
      </c>
      <c r="L456">
        <f t="shared" si="6"/>
        <v>3.0000000000029559E-2</v>
      </c>
    </row>
    <row r="457" spans="1:12" x14ac:dyDescent="0.2">
      <c r="A457">
        <v>1990</v>
      </c>
      <c r="B457">
        <v>1</v>
      </c>
      <c r="C457">
        <v>32888</v>
      </c>
      <c r="D457">
        <v>1990.0410999999999</v>
      </c>
      <c r="E457">
        <v>350.79</v>
      </c>
      <c r="F457">
        <v>350.87</v>
      </c>
      <c r="G457">
        <v>351.06</v>
      </c>
      <c r="H457">
        <v>351.15</v>
      </c>
      <c r="I457">
        <v>350.79</v>
      </c>
      <c r="J457">
        <v>350.87</v>
      </c>
      <c r="L457">
        <f t="shared" si="6"/>
        <v>1.999999999998181E-2</v>
      </c>
    </row>
    <row r="458" spans="1:12" x14ac:dyDescent="0.2">
      <c r="A458">
        <v>1990</v>
      </c>
      <c r="B458">
        <v>2</v>
      </c>
      <c r="C458">
        <v>32919</v>
      </c>
      <c r="D458">
        <v>1990.126</v>
      </c>
      <c r="E458">
        <v>350.52</v>
      </c>
      <c r="F458">
        <v>350.89</v>
      </c>
      <c r="G458">
        <v>350.9</v>
      </c>
      <c r="H458">
        <v>351.27</v>
      </c>
      <c r="I458">
        <v>350.52</v>
      </c>
      <c r="J458">
        <v>350.89</v>
      </c>
      <c r="L458">
        <f t="shared" si="6"/>
        <v>0.25999999999999091</v>
      </c>
    </row>
    <row r="459" spans="1:12" x14ac:dyDescent="0.2">
      <c r="A459">
        <v>1990</v>
      </c>
      <c r="B459">
        <v>3</v>
      </c>
      <c r="C459">
        <v>32947</v>
      </c>
      <c r="D459">
        <v>1990.2027</v>
      </c>
      <c r="E459">
        <v>350.63</v>
      </c>
      <c r="F459">
        <v>351.15</v>
      </c>
      <c r="G459">
        <v>350.86</v>
      </c>
      <c r="H459">
        <v>351.38</v>
      </c>
      <c r="I459">
        <v>350.63</v>
      </c>
      <c r="J459">
        <v>351.15</v>
      </c>
      <c r="L459">
        <f t="shared" si="6"/>
        <v>0.22000000000002728</v>
      </c>
    </row>
    <row r="460" spans="1:12" x14ac:dyDescent="0.2">
      <c r="A460">
        <v>1990</v>
      </c>
      <c r="B460">
        <v>4</v>
      </c>
      <c r="C460">
        <v>32978</v>
      </c>
      <c r="D460">
        <v>1990.2877000000001</v>
      </c>
      <c r="E460">
        <v>350.89</v>
      </c>
      <c r="F460">
        <v>351.37</v>
      </c>
      <c r="G460">
        <v>351.02</v>
      </c>
      <c r="H460">
        <v>351.5</v>
      </c>
      <c r="I460">
        <v>350.89</v>
      </c>
      <c r="J460">
        <v>351.37</v>
      </c>
      <c r="L460">
        <f t="shared" si="6"/>
        <v>0.37999999999999545</v>
      </c>
    </row>
    <row r="461" spans="1:12" x14ac:dyDescent="0.2">
      <c r="A461">
        <v>1990</v>
      </c>
      <c r="B461">
        <v>5</v>
      </c>
      <c r="C461">
        <v>33008</v>
      </c>
      <c r="D461">
        <v>1990.3698999999999</v>
      </c>
      <c r="E461">
        <v>351.36</v>
      </c>
      <c r="F461">
        <v>351.75</v>
      </c>
      <c r="G461">
        <v>351.24</v>
      </c>
      <c r="H461">
        <v>351.62</v>
      </c>
      <c r="I461">
        <v>351.36</v>
      </c>
      <c r="J461">
        <v>351.75</v>
      </c>
      <c r="L461">
        <f t="shared" si="6"/>
        <v>6.9999999999993179E-2</v>
      </c>
    </row>
    <row r="462" spans="1:12" x14ac:dyDescent="0.2">
      <c r="A462">
        <v>1990</v>
      </c>
      <c r="B462">
        <v>6</v>
      </c>
      <c r="C462">
        <v>33039</v>
      </c>
      <c r="D462">
        <v>1990.4548</v>
      </c>
      <c r="E462">
        <v>351.59</v>
      </c>
      <c r="F462">
        <v>351.82</v>
      </c>
      <c r="G462">
        <v>351.52</v>
      </c>
      <c r="H462">
        <v>351.75</v>
      </c>
      <c r="I462">
        <v>351.59</v>
      </c>
      <c r="J462">
        <v>351.82</v>
      </c>
      <c r="L462">
        <f t="shared" si="6"/>
        <v>0.18999999999999773</v>
      </c>
    </row>
    <row r="463" spans="1:12" x14ac:dyDescent="0.2">
      <c r="A463">
        <v>1990</v>
      </c>
      <c r="B463">
        <v>7</v>
      </c>
      <c r="C463">
        <v>33069</v>
      </c>
      <c r="D463">
        <v>1990.537</v>
      </c>
      <c r="E463">
        <v>352.07</v>
      </c>
      <c r="F463">
        <v>352.01</v>
      </c>
      <c r="G463">
        <v>351.93</v>
      </c>
      <c r="H463">
        <v>351.87</v>
      </c>
      <c r="I463">
        <v>352.07</v>
      </c>
      <c r="J463">
        <v>352.01</v>
      </c>
      <c r="L463">
        <f t="shared" si="6"/>
        <v>0.12999999999999545</v>
      </c>
    </row>
    <row r="464" spans="1:12" x14ac:dyDescent="0.2">
      <c r="A464">
        <v>1990</v>
      </c>
      <c r="B464">
        <v>8</v>
      </c>
      <c r="C464">
        <v>33100</v>
      </c>
      <c r="D464">
        <v>1990.6219000000001</v>
      </c>
      <c r="E464">
        <v>352.53</v>
      </c>
      <c r="F464">
        <v>352.14</v>
      </c>
      <c r="G464">
        <v>352.39</v>
      </c>
      <c r="H464">
        <v>352</v>
      </c>
      <c r="I464">
        <v>352.53</v>
      </c>
      <c r="J464">
        <v>352.14</v>
      </c>
      <c r="L464">
        <f t="shared" si="6"/>
        <v>6.0000000000002274E-2</v>
      </c>
    </row>
    <row r="465" spans="1:12" x14ac:dyDescent="0.2">
      <c r="A465">
        <v>1990</v>
      </c>
      <c r="B465">
        <v>9</v>
      </c>
      <c r="C465">
        <v>33131</v>
      </c>
      <c r="D465">
        <v>1990.7067999999999</v>
      </c>
      <c r="E465">
        <v>352.75</v>
      </c>
      <c r="F465">
        <v>352.2</v>
      </c>
      <c r="G465">
        <v>352.67</v>
      </c>
      <c r="H465">
        <v>352.12</v>
      </c>
      <c r="I465">
        <v>352.75</v>
      </c>
      <c r="J465">
        <v>352.2</v>
      </c>
      <c r="L465">
        <f t="shared" si="6"/>
        <v>-0.14999999999997726</v>
      </c>
    </row>
    <row r="466" spans="1:12" x14ac:dyDescent="0.2">
      <c r="A466">
        <v>1990</v>
      </c>
      <c r="B466">
        <v>10</v>
      </c>
      <c r="C466">
        <v>33161</v>
      </c>
      <c r="D466">
        <v>1990.789</v>
      </c>
      <c r="E466">
        <v>352.57</v>
      </c>
      <c r="F466">
        <v>352.05</v>
      </c>
      <c r="G466">
        <v>352.75</v>
      </c>
      <c r="H466">
        <v>352.24</v>
      </c>
      <c r="I466">
        <v>352.57</v>
      </c>
      <c r="J466">
        <v>352.05</v>
      </c>
      <c r="L466">
        <f t="shared" si="6"/>
        <v>0.42000000000001592</v>
      </c>
    </row>
    <row r="467" spans="1:12" x14ac:dyDescent="0.2">
      <c r="A467">
        <v>1990</v>
      </c>
      <c r="B467">
        <v>11</v>
      </c>
      <c r="C467">
        <v>33192</v>
      </c>
      <c r="D467">
        <v>1990.874</v>
      </c>
      <c r="E467">
        <v>352.83</v>
      </c>
      <c r="F467">
        <v>352.47</v>
      </c>
      <c r="G467">
        <v>352.71</v>
      </c>
      <c r="H467">
        <v>352.35</v>
      </c>
      <c r="I467">
        <v>352.83</v>
      </c>
      <c r="J467">
        <v>352.47</v>
      </c>
      <c r="L467">
        <f t="shared" si="6"/>
        <v>0</v>
      </c>
    </row>
    <row r="468" spans="1:12" x14ac:dyDescent="0.2">
      <c r="A468">
        <v>1990</v>
      </c>
      <c r="B468">
        <v>12</v>
      </c>
      <c r="C468">
        <v>33222</v>
      </c>
      <c r="D468">
        <v>1990.9562000000001</v>
      </c>
      <c r="E468">
        <v>352.62</v>
      </c>
      <c r="F468">
        <v>352.47</v>
      </c>
      <c r="G468">
        <v>352.62</v>
      </c>
      <c r="H468">
        <v>352.47</v>
      </c>
      <c r="I468">
        <v>352.62</v>
      </c>
      <c r="J468">
        <v>352.47</v>
      </c>
      <c r="L468">
        <f t="shared" si="6"/>
        <v>0.1099999999999568</v>
      </c>
    </row>
    <row r="469" spans="1:12" x14ac:dyDescent="0.2">
      <c r="A469">
        <v>1991</v>
      </c>
      <c r="B469">
        <v>1</v>
      </c>
      <c r="C469">
        <v>33253</v>
      </c>
      <c r="D469">
        <v>1991.0410999999999</v>
      </c>
      <c r="E469">
        <v>-99.99</v>
      </c>
      <c r="F469">
        <v>-99.99</v>
      </c>
      <c r="G469">
        <v>352.49</v>
      </c>
      <c r="H469">
        <v>352.58</v>
      </c>
      <c r="I469">
        <v>352.49</v>
      </c>
      <c r="J469">
        <v>352.58</v>
      </c>
      <c r="L469">
        <f t="shared" si="6"/>
        <v>9.0000000000031832E-2</v>
      </c>
    </row>
    <row r="470" spans="1:12" x14ac:dyDescent="0.2">
      <c r="A470">
        <v>1991</v>
      </c>
      <c r="B470">
        <v>2</v>
      </c>
      <c r="C470">
        <v>33284</v>
      </c>
      <c r="D470">
        <v>1991.126</v>
      </c>
      <c r="E470">
        <v>352.3</v>
      </c>
      <c r="F470">
        <v>352.67</v>
      </c>
      <c r="G470">
        <v>352.32</v>
      </c>
      <c r="H470">
        <v>352.69</v>
      </c>
      <c r="I470">
        <v>352.3</v>
      </c>
      <c r="J470">
        <v>352.67</v>
      </c>
      <c r="L470">
        <f t="shared" si="6"/>
        <v>0.12000000000000455</v>
      </c>
    </row>
    <row r="471" spans="1:12" x14ac:dyDescent="0.2">
      <c r="A471">
        <v>1991</v>
      </c>
      <c r="B471">
        <v>3</v>
      </c>
      <c r="C471">
        <v>33312</v>
      </c>
      <c r="D471">
        <v>1991.2027</v>
      </c>
      <c r="E471">
        <v>352.27</v>
      </c>
      <c r="F471">
        <v>352.79</v>
      </c>
      <c r="G471">
        <v>352.27</v>
      </c>
      <c r="H471">
        <v>352.79</v>
      </c>
      <c r="I471">
        <v>352.27</v>
      </c>
      <c r="J471">
        <v>352.79</v>
      </c>
      <c r="L471">
        <f t="shared" si="6"/>
        <v>0.12999999999999545</v>
      </c>
    </row>
    <row r="472" spans="1:12" x14ac:dyDescent="0.2">
      <c r="A472">
        <v>1991</v>
      </c>
      <c r="B472">
        <v>4</v>
      </c>
      <c r="C472">
        <v>33343</v>
      </c>
      <c r="D472">
        <v>1991.2877000000001</v>
      </c>
      <c r="E472">
        <v>352.44</v>
      </c>
      <c r="F472">
        <v>352.92</v>
      </c>
      <c r="G472">
        <v>352.41</v>
      </c>
      <c r="H472">
        <v>352.89</v>
      </c>
      <c r="I472">
        <v>352.44</v>
      </c>
      <c r="J472">
        <v>352.92</v>
      </c>
      <c r="L472">
        <f t="shared" si="6"/>
        <v>9.9999999999909051E-3</v>
      </c>
    </row>
    <row r="473" spans="1:12" x14ac:dyDescent="0.2">
      <c r="A473">
        <v>1991</v>
      </c>
      <c r="B473">
        <v>5</v>
      </c>
      <c r="C473">
        <v>33373</v>
      </c>
      <c r="D473">
        <v>1991.3698999999999</v>
      </c>
      <c r="E473">
        <v>352.54</v>
      </c>
      <c r="F473">
        <v>352.93</v>
      </c>
      <c r="G473">
        <v>352.61</v>
      </c>
      <c r="H473">
        <v>352.99</v>
      </c>
      <c r="I473">
        <v>352.54</v>
      </c>
      <c r="J473">
        <v>352.93</v>
      </c>
      <c r="L473">
        <f t="shared" si="6"/>
        <v>0.26999999999998181</v>
      </c>
    </row>
    <row r="474" spans="1:12" x14ac:dyDescent="0.2">
      <c r="A474">
        <v>1991</v>
      </c>
      <c r="B474">
        <v>6</v>
      </c>
      <c r="C474">
        <v>33404</v>
      </c>
      <c r="D474">
        <v>1991.4548</v>
      </c>
      <c r="E474">
        <v>352.96</v>
      </c>
      <c r="F474">
        <v>353.2</v>
      </c>
      <c r="G474">
        <v>352.86</v>
      </c>
      <c r="H474">
        <v>353.09</v>
      </c>
      <c r="I474">
        <v>352.96</v>
      </c>
      <c r="J474">
        <v>353.2</v>
      </c>
      <c r="L474">
        <f t="shared" si="6"/>
        <v>0.15000000000003411</v>
      </c>
    </row>
    <row r="475" spans="1:12" x14ac:dyDescent="0.2">
      <c r="A475">
        <v>1991</v>
      </c>
      <c r="B475">
        <v>7</v>
      </c>
      <c r="C475">
        <v>33434</v>
      </c>
      <c r="D475">
        <v>1991.537</v>
      </c>
      <c r="E475">
        <v>353.41</v>
      </c>
      <c r="F475">
        <v>353.35</v>
      </c>
      <c r="G475">
        <v>353.24</v>
      </c>
      <c r="H475">
        <v>353.18</v>
      </c>
      <c r="I475">
        <v>353.41</v>
      </c>
      <c r="J475">
        <v>353.35</v>
      </c>
      <c r="L475">
        <f t="shared" si="6"/>
        <v>-6.0000000000002274E-2</v>
      </c>
    </row>
    <row r="476" spans="1:12" x14ac:dyDescent="0.2">
      <c r="A476">
        <v>1991</v>
      </c>
      <c r="B476">
        <v>8</v>
      </c>
      <c r="C476">
        <v>33465</v>
      </c>
      <c r="D476">
        <v>1991.6219000000001</v>
      </c>
      <c r="E476">
        <v>353.68</v>
      </c>
      <c r="F476">
        <v>353.29</v>
      </c>
      <c r="G476">
        <v>353.67</v>
      </c>
      <c r="H476">
        <v>353.28</v>
      </c>
      <c r="I476">
        <v>353.68</v>
      </c>
      <c r="J476">
        <v>353.29</v>
      </c>
      <c r="L476">
        <f t="shared" si="6"/>
        <v>0.23999999999995225</v>
      </c>
    </row>
    <row r="477" spans="1:12" x14ac:dyDescent="0.2">
      <c r="A477">
        <v>1991</v>
      </c>
      <c r="B477">
        <v>9</v>
      </c>
      <c r="C477">
        <v>33496</v>
      </c>
      <c r="D477">
        <v>1991.7067999999999</v>
      </c>
      <c r="E477">
        <v>354.08</v>
      </c>
      <c r="F477">
        <v>353.53</v>
      </c>
      <c r="G477">
        <v>353.92</v>
      </c>
      <c r="H477">
        <v>353.37</v>
      </c>
      <c r="I477">
        <v>354.08</v>
      </c>
      <c r="J477">
        <v>353.53</v>
      </c>
      <c r="L477">
        <f t="shared" si="6"/>
        <v>-0.15999999999996817</v>
      </c>
    </row>
    <row r="478" spans="1:12" x14ac:dyDescent="0.2">
      <c r="A478">
        <v>1991</v>
      </c>
      <c r="B478">
        <v>10</v>
      </c>
      <c r="C478">
        <v>33526</v>
      </c>
      <c r="D478">
        <v>1991.789</v>
      </c>
      <c r="E478">
        <v>353.88</v>
      </c>
      <c r="F478">
        <v>353.37</v>
      </c>
      <c r="G478">
        <v>353.98</v>
      </c>
      <c r="H478">
        <v>353.46</v>
      </c>
      <c r="I478">
        <v>353.88</v>
      </c>
      <c r="J478">
        <v>353.37</v>
      </c>
      <c r="L478">
        <f t="shared" si="6"/>
        <v>0.20999999999997954</v>
      </c>
    </row>
    <row r="479" spans="1:12" x14ac:dyDescent="0.2">
      <c r="A479">
        <v>1991</v>
      </c>
      <c r="B479">
        <v>11</v>
      </c>
      <c r="C479">
        <v>33557</v>
      </c>
      <c r="D479">
        <v>1991.874</v>
      </c>
      <c r="E479">
        <v>353.94</v>
      </c>
      <c r="F479">
        <v>353.58</v>
      </c>
      <c r="G479">
        <v>353.91</v>
      </c>
      <c r="H479">
        <v>353.55</v>
      </c>
      <c r="I479">
        <v>353.94</v>
      </c>
      <c r="J479">
        <v>353.58</v>
      </c>
      <c r="L479">
        <f t="shared" si="6"/>
        <v>4.0000000000020464E-2</v>
      </c>
    </row>
    <row r="480" spans="1:12" x14ac:dyDescent="0.2">
      <c r="A480">
        <v>1991</v>
      </c>
      <c r="B480">
        <v>12</v>
      </c>
      <c r="C480">
        <v>33587</v>
      </c>
      <c r="D480">
        <v>1991.9562000000001</v>
      </c>
      <c r="E480">
        <v>353.78</v>
      </c>
      <c r="F480">
        <v>353.62</v>
      </c>
      <c r="G480">
        <v>353.8</v>
      </c>
      <c r="H480">
        <v>353.64</v>
      </c>
      <c r="I480">
        <v>353.78</v>
      </c>
      <c r="J480">
        <v>353.62</v>
      </c>
      <c r="L480">
        <f t="shared" si="6"/>
        <v>4.0000000000020464E-2</v>
      </c>
    </row>
    <row r="481" spans="1:12" x14ac:dyDescent="0.2">
      <c r="A481">
        <v>1992</v>
      </c>
      <c r="B481">
        <v>1</v>
      </c>
      <c r="C481">
        <v>33618</v>
      </c>
      <c r="D481">
        <v>1992.0409999999999</v>
      </c>
      <c r="E481">
        <v>353.57</v>
      </c>
      <c r="F481">
        <v>353.66</v>
      </c>
      <c r="G481">
        <v>353.65</v>
      </c>
      <c r="H481">
        <v>353.73</v>
      </c>
      <c r="I481">
        <v>353.57</v>
      </c>
      <c r="J481">
        <v>353.66</v>
      </c>
      <c r="L481">
        <f t="shared" si="6"/>
        <v>0.12999999999999545</v>
      </c>
    </row>
    <row r="482" spans="1:12" x14ac:dyDescent="0.2">
      <c r="A482">
        <v>1992</v>
      </c>
      <c r="B482">
        <v>2</v>
      </c>
      <c r="C482">
        <v>33649</v>
      </c>
      <c r="D482">
        <v>1992.1257000000001</v>
      </c>
      <c r="E482">
        <v>353.43</v>
      </c>
      <c r="F482">
        <v>353.79</v>
      </c>
      <c r="G482">
        <v>353.46</v>
      </c>
      <c r="H482">
        <v>353.83</v>
      </c>
      <c r="I482">
        <v>353.43</v>
      </c>
      <c r="J482">
        <v>353.79</v>
      </c>
      <c r="L482">
        <f t="shared" si="6"/>
        <v>-0.24000000000000909</v>
      </c>
    </row>
    <row r="483" spans="1:12" x14ac:dyDescent="0.2">
      <c r="A483">
        <v>1992</v>
      </c>
      <c r="B483">
        <v>3</v>
      </c>
      <c r="C483">
        <v>33678</v>
      </c>
      <c r="D483">
        <v>1992.2049</v>
      </c>
      <c r="E483">
        <v>353.03</v>
      </c>
      <c r="F483">
        <v>353.55</v>
      </c>
      <c r="G483">
        <v>353.4</v>
      </c>
      <c r="H483">
        <v>353.92</v>
      </c>
      <c r="I483">
        <v>353.03</v>
      </c>
      <c r="J483">
        <v>353.55</v>
      </c>
      <c r="L483">
        <f t="shared" si="6"/>
        <v>0.15999999999996817</v>
      </c>
    </row>
    <row r="484" spans="1:12" x14ac:dyDescent="0.2">
      <c r="A484">
        <v>1992</v>
      </c>
      <c r="B484">
        <v>4</v>
      </c>
      <c r="C484">
        <v>33709</v>
      </c>
      <c r="D484">
        <v>1992.2896000000001</v>
      </c>
      <c r="E484">
        <v>353.23</v>
      </c>
      <c r="F484">
        <v>353.71</v>
      </c>
      <c r="G484">
        <v>353.54</v>
      </c>
      <c r="H484">
        <v>354.02</v>
      </c>
      <c r="I484">
        <v>353.23</v>
      </c>
      <c r="J484">
        <v>353.71</v>
      </c>
      <c r="L484">
        <f t="shared" si="6"/>
        <v>0.41000000000002501</v>
      </c>
    </row>
    <row r="485" spans="1:12" x14ac:dyDescent="0.2">
      <c r="A485">
        <v>1992</v>
      </c>
      <c r="B485">
        <v>5</v>
      </c>
      <c r="C485">
        <v>33739</v>
      </c>
      <c r="D485">
        <v>1992.3715999999999</v>
      </c>
      <c r="E485">
        <v>353.74</v>
      </c>
      <c r="F485">
        <v>354.12</v>
      </c>
      <c r="G485">
        <v>353.73</v>
      </c>
      <c r="H485">
        <v>354.12</v>
      </c>
      <c r="I485">
        <v>353.74</v>
      </c>
      <c r="J485">
        <v>354.12</v>
      </c>
      <c r="L485">
        <f t="shared" si="6"/>
        <v>0.11000000000001364</v>
      </c>
    </row>
    <row r="486" spans="1:12" x14ac:dyDescent="0.2">
      <c r="A486">
        <v>1992</v>
      </c>
      <c r="B486">
        <v>6</v>
      </c>
      <c r="C486">
        <v>33770</v>
      </c>
      <c r="D486">
        <v>1992.4563000000001</v>
      </c>
      <c r="E486">
        <v>354</v>
      </c>
      <c r="F486">
        <v>354.23</v>
      </c>
      <c r="G486">
        <v>353.99</v>
      </c>
      <c r="H486">
        <v>354.22</v>
      </c>
      <c r="I486">
        <v>354</v>
      </c>
      <c r="J486">
        <v>354.23</v>
      </c>
      <c r="L486">
        <f t="shared" si="6"/>
        <v>0.31000000000000227</v>
      </c>
    </row>
    <row r="487" spans="1:12" x14ac:dyDescent="0.2">
      <c r="A487">
        <v>1992</v>
      </c>
      <c r="B487">
        <v>7</v>
      </c>
      <c r="C487">
        <v>33800</v>
      </c>
      <c r="D487">
        <v>1992.5382999999999</v>
      </c>
      <c r="E487">
        <v>354.61</v>
      </c>
      <c r="F487">
        <v>354.54</v>
      </c>
      <c r="G487">
        <v>354.38</v>
      </c>
      <c r="H487">
        <v>354.31</v>
      </c>
      <c r="I487">
        <v>354.61</v>
      </c>
      <c r="J487">
        <v>354.54</v>
      </c>
      <c r="L487">
        <f t="shared" si="6"/>
        <v>0</v>
      </c>
    </row>
    <row r="488" spans="1:12" x14ac:dyDescent="0.2">
      <c r="A488">
        <v>1992</v>
      </c>
      <c r="B488">
        <v>8</v>
      </c>
      <c r="C488">
        <v>33831</v>
      </c>
      <c r="D488">
        <v>1992.623</v>
      </c>
      <c r="E488">
        <v>354.94</v>
      </c>
      <c r="F488">
        <v>354.54</v>
      </c>
      <c r="G488">
        <v>354.8</v>
      </c>
      <c r="H488">
        <v>354.4</v>
      </c>
      <c r="I488">
        <v>354.94</v>
      </c>
      <c r="J488">
        <v>354.54</v>
      </c>
      <c r="L488">
        <f t="shared" si="6"/>
        <v>0.14999999999997726</v>
      </c>
    </row>
    <row r="489" spans="1:12" x14ac:dyDescent="0.2">
      <c r="A489">
        <v>1992</v>
      </c>
      <c r="B489">
        <v>9</v>
      </c>
      <c r="C489">
        <v>33862</v>
      </c>
      <c r="D489">
        <v>1992.7076999999999</v>
      </c>
      <c r="E489">
        <v>355.25</v>
      </c>
      <c r="F489">
        <v>354.69</v>
      </c>
      <c r="G489">
        <v>355.04</v>
      </c>
      <c r="H489">
        <v>354.49</v>
      </c>
      <c r="I489">
        <v>355.25</v>
      </c>
      <c r="J489">
        <v>354.69</v>
      </c>
      <c r="L489">
        <f t="shared" si="6"/>
        <v>0.14999999999997726</v>
      </c>
    </row>
    <row r="490" spans="1:12" x14ac:dyDescent="0.2">
      <c r="A490">
        <v>1992</v>
      </c>
      <c r="B490">
        <v>10</v>
      </c>
      <c r="C490">
        <v>33892</v>
      </c>
      <c r="D490">
        <v>1992.7896000000001</v>
      </c>
      <c r="E490">
        <v>355.36</v>
      </c>
      <c r="F490">
        <v>354.84</v>
      </c>
      <c r="G490">
        <v>355.09</v>
      </c>
      <c r="H490">
        <v>354.57</v>
      </c>
      <c r="I490">
        <v>355.36</v>
      </c>
      <c r="J490">
        <v>354.84</v>
      </c>
      <c r="L490">
        <f t="shared" si="6"/>
        <v>-8.9999999999974989E-2</v>
      </c>
    </row>
    <row r="491" spans="1:12" x14ac:dyDescent="0.2">
      <c r="A491">
        <v>1992</v>
      </c>
      <c r="B491">
        <v>11</v>
      </c>
      <c r="C491">
        <v>33923</v>
      </c>
      <c r="D491">
        <v>1992.8742999999999</v>
      </c>
      <c r="E491">
        <v>355.1</v>
      </c>
      <c r="F491">
        <v>354.75</v>
      </c>
      <c r="G491">
        <v>355</v>
      </c>
      <c r="H491">
        <v>354.64</v>
      </c>
      <c r="I491">
        <v>355.1</v>
      </c>
      <c r="J491">
        <v>354.75</v>
      </c>
      <c r="L491">
        <f t="shared" si="6"/>
        <v>-2.9999999999972715E-2</v>
      </c>
    </row>
    <row r="492" spans="1:12" x14ac:dyDescent="0.2">
      <c r="A492">
        <v>1992</v>
      </c>
      <c r="B492">
        <v>12</v>
      </c>
      <c r="C492">
        <v>33953</v>
      </c>
      <c r="D492">
        <v>1992.9563000000001</v>
      </c>
      <c r="E492">
        <v>354.88</v>
      </c>
      <c r="F492">
        <v>354.72</v>
      </c>
      <c r="G492">
        <v>354.87</v>
      </c>
      <c r="H492">
        <v>354.71</v>
      </c>
      <c r="I492">
        <v>354.88</v>
      </c>
      <c r="J492">
        <v>354.72</v>
      </c>
      <c r="L492">
        <f t="shared" si="6"/>
        <v>9.9999999999965894E-2</v>
      </c>
    </row>
    <row r="493" spans="1:12" x14ac:dyDescent="0.2">
      <c r="A493">
        <v>1993</v>
      </c>
      <c r="B493">
        <v>1</v>
      </c>
      <c r="C493">
        <v>33984</v>
      </c>
      <c r="D493">
        <v>1993.0410999999999</v>
      </c>
      <c r="E493">
        <v>354.73</v>
      </c>
      <c r="F493">
        <v>354.82</v>
      </c>
      <c r="G493">
        <v>354.69</v>
      </c>
      <c r="H493">
        <v>354.78</v>
      </c>
      <c r="I493">
        <v>354.73</v>
      </c>
      <c r="J493">
        <v>354.82</v>
      </c>
      <c r="L493">
        <f t="shared" si="6"/>
        <v>5.0000000000011369E-2</v>
      </c>
    </row>
    <row r="494" spans="1:12" x14ac:dyDescent="0.2">
      <c r="A494">
        <v>1993</v>
      </c>
      <c r="B494">
        <v>2</v>
      </c>
      <c r="C494">
        <v>34015</v>
      </c>
      <c r="D494">
        <v>1993.126</v>
      </c>
      <c r="E494">
        <v>354.5</v>
      </c>
      <c r="F494">
        <v>354.87</v>
      </c>
      <c r="G494">
        <v>354.48</v>
      </c>
      <c r="H494">
        <v>354.85</v>
      </c>
      <c r="I494">
        <v>354.5</v>
      </c>
      <c r="J494">
        <v>354.87</v>
      </c>
      <c r="L494">
        <f t="shared" si="6"/>
        <v>-0.12999999999999545</v>
      </c>
    </row>
    <row r="495" spans="1:12" x14ac:dyDescent="0.2">
      <c r="A495">
        <v>1993</v>
      </c>
      <c r="B495">
        <v>3</v>
      </c>
      <c r="C495">
        <v>34043</v>
      </c>
      <c r="D495">
        <v>1993.2027</v>
      </c>
      <c r="E495">
        <v>354.22</v>
      </c>
      <c r="F495">
        <v>354.74</v>
      </c>
      <c r="G495">
        <v>354.39</v>
      </c>
      <c r="H495">
        <v>354.91</v>
      </c>
      <c r="I495">
        <v>354.22</v>
      </c>
      <c r="J495">
        <v>354.74</v>
      </c>
      <c r="L495">
        <f t="shared" si="6"/>
        <v>0.17000000000001592</v>
      </c>
    </row>
    <row r="496" spans="1:12" x14ac:dyDescent="0.2">
      <c r="A496">
        <v>1993</v>
      </c>
      <c r="B496">
        <v>4</v>
      </c>
      <c r="C496">
        <v>34074</v>
      </c>
      <c r="D496">
        <v>1993.2877000000001</v>
      </c>
      <c r="E496">
        <v>354.42</v>
      </c>
      <c r="F496">
        <v>354.91</v>
      </c>
      <c r="G496">
        <v>354.49</v>
      </c>
      <c r="H496">
        <v>354.97</v>
      </c>
      <c r="I496">
        <v>354.42</v>
      </c>
      <c r="J496">
        <v>354.91</v>
      </c>
      <c r="L496">
        <f t="shared" si="6"/>
        <v>-3.0000000000029559E-2</v>
      </c>
    </row>
    <row r="497" spans="1:12" x14ac:dyDescent="0.2">
      <c r="A497">
        <v>1993</v>
      </c>
      <c r="B497">
        <v>5</v>
      </c>
      <c r="C497">
        <v>34104</v>
      </c>
      <c r="D497">
        <v>1993.3698999999999</v>
      </c>
      <c r="E497">
        <v>354.49</v>
      </c>
      <c r="F497">
        <v>354.88</v>
      </c>
      <c r="G497">
        <v>354.66</v>
      </c>
      <c r="H497">
        <v>355.04</v>
      </c>
      <c r="I497">
        <v>354.49</v>
      </c>
      <c r="J497">
        <v>354.88</v>
      </c>
      <c r="L497">
        <f t="shared" si="6"/>
        <v>0.19999999999998863</v>
      </c>
    </row>
    <row r="498" spans="1:12" x14ac:dyDescent="0.2">
      <c r="A498">
        <v>1993</v>
      </c>
      <c r="B498">
        <v>6</v>
      </c>
      <c r="C498">
        <v>34135</v>
      </c>
      <c r="D498">
        <v>1993.4548</v>
      </c>
      <c r="E498">
        <v>354.84</v>
      </c>
      <c r="F498">
        <v>355.08</v>
      </c>
      <c r="G498">
        <v>354.88</v>
      </c>
      <c r="H498">
        <v>355.12</v>
      </c>
      <c r="I498">
        <v>354.84</v>
      </c>
      <c r="J498">
        <v>355.08</v>
      </c>
      <c r="L498">
        <f t="shared" si="6"/>
        <v>6.9999999999993179E-2</v>
      </c>
    </row>
    <row r="499" spans="1:12" x14ac:dyDescent="0.2">
      <c r="A499">
        <v>1993</v>
      </c>
      <c r="B499">
        <v>7</v>
      </c>
      <c r="C499">
        <v>34165</v>
      </c>
      <c r="D499">
        <v>1993.537</v>
      </c>
      <c r="E499">
        <v>355.21</v>
      </c>
      <c r="F499">
        <v>355.15</v>
      </c>
      <c r="G499">
        <v>355.25</v>
      </c>
      <c r="H499">
        <v>355.19</v>
      </c>
      <c r="I499">
        <v>355.21</v>
      </c>
      <c r="J499">
        <v>355.15</v>
      </c>
      <c r="L499">
        <f t="shared" si="6"/>
        <v>0.15000000000003411</v>
      </c>
    </row>
    <row r="500" spans="1:12" x14ac:dyDescent="0.2">
      <c r="A500">
        <v>1993</v>
      </c>
      <c r="B500">
        <v>8</v>
      </c>
      <c r="C500">
        <v>34196</v>
      </c>
      <c r="D500">
        <v>1993.6219000000001</v>
      </c>
      <c r="E500">
        <v>355.69</v>
      </c>
      <c r="F500">
        <v>355.3</v>
      </c>
      <c r="G500">
        <v>355.67</v>
      </c>
      <c r="H500">
        <v>355.28</v>
      </c>
      <c r="I500">
        <v>355.69</v>
      </c>
      <c r="J500">
        <v>355.3</v>
      </c>
      <c r="L500">
        <f t="shared" si="6"/>
        <v>0.18000000000000682</v>
      </c>
    </row>
    <row r="501" spans="1:12" x14ac:dyDescent="0.2">
      <c r="A501">
        <v>1993</v>
      </c>
      <c r="B501">
        <v>9</v>
      </c>
      <c r="C501">
        <v>34227</v>
      </c>
      <c r="D501">
        <v>1993.7067999999999</v>
      </c>
      <c r="E501">
        <v>356.04</v>
      </c>
      <c r="F501">
        <v>355.48</v>
      </c>
      <c r="G501">
        <v>355.92</v>
      </c>
      <c r="H501">
        <v>355.36</v>
      </c>
      <c r="I501">
        <v>356.04</v>
      </c>
      <c r="J501">
        <v>355.48</v>
      </c>
      <c r="L501">
        <f t="shared" si="6"/>
        <v>4.9999999999954525E-2</v>
      </c>
    </row>
    <row r="502" spans="1:12" x14ac:dyDescent="0.2">
      <c r="A502">
        <v>1993</v>
      </c>
      <c r="B502">
        <v>10</v>
      </c>
      <c r="C502">
        <v>34257</v>
      </c>
      <c r="D502">
        <v>1993.789</v>
      </c>
      <c r="E502">
        <v>356.05</v>
      </c>
      <c r="F502">
        <v>355.53</v>
      </c>
      <c r="G502">
        <v>355.97</v>
      </c>
      <c r="H502">
        <v>355.45</v>
      </c>
      <c r="I502">
        <v>356.05</v>
      </c>
      <c r="J502">
        <v>355.53</v>
      </c>
      <c r="L502">
        <f t="shared" si="6"/>
        <v>9.0000000000031832E-2</v>
      </c>
    </row>
    <row r="503" spans="1:12" x14ac:dyDescent="0.2">
      <c r="A503">
        <v>1993</v>
      </c>
      <c r="B503">
        <v>11</v>
      </c>
      <c r="C503">
        <v>34288</v>
      </c>
      <c r="D503">
        <v>1993.874</v>
      </c>
      <c r="E503">
        <v>355.97</v>
      </c>
      <c r="F503">
        <v>355.62</v>
      </c>
      <c r="G503">
        <v>355.91</v>
      </c>
      <c r="H503">
        <v>355.55</v>
      </c>
      <c r="I503">
        <v>355.97</v>
      </c>
      <c r="J503">
        <v>355.62</v>
      </c>
      <c r="L503">
        <f t="shared" si="6"/>
        <v>-9.0000000000031832E-2</v>
      </c>
    </row>
    <row r="504" spans="1:12" x14ac:dyDescent="0.2">
      <c r="A504">
        <v>1993</v>
      </c>
      <c r="B504">
        <v>12</v>
      </c>
      <c r="C504">
        <v>34318</v>
      </c>
      <c r="D504">
        <v>1993.9562000000001</v>
      </c>
      <c r="E504">
        <v>355.69</v>
      </c>
      <c r="F504">
        <v>355.53</v>
      </c>
      <c r="G504">
        <v>355.8</v>
      </c>
      <c r="H504">
        <v>355.65</v>
      </c>
      <c r="I504">
        <v>355.69</v>
      </c>
      <c r="J504">
        <v>355.53</v>
      </c>
      <c r="L504">
        <f t="shared" si="6"/>
        <v>5.0000000000011369E-2</v>
      </c>
    </row>
    <row r="505" spans="1:12" x14ac:dyDescent="0.2">
      <c r="A505">
        <v>1994</v>
      </c>
      <c r="B505">
        <v>1</v>
      </c>
      <c r="C505">
        <v>34349</v>
      </c>
      <c r="D505">
        <v>1994.0410999999999</v>
      </c>
      <c r="E505">
        <v>355.5</v>
      </c>
      <c r="F505">
        <v>355.58</v>
      </c>
      <c r="G505">
        <v>355.67</v>
      </c>
      <c r="H505">
        <v>355.76</v>
      </c>
      <c r="I505">
        <v>355.5</v>
      </c>
      <c r="J505">
        <v>355.58</v>
      </c>
      <c r="L505">
        <f t="shared" si="6"/>
        <v>0.24000000000000909</v>
      </c>
    </row>
    <row r="506" spans="1:12" x14ac:dyDescent="0.2">
      <c r="A506">
        <v>1994</v>
      </c>
      <c r="B506">
        <v>2</v>
      </c>
      <c r="C506">
        <v>34380</v>
      </c>
      <c r="D506">
        <v>1994.126</v>
      </c>
      <c r="E506">
        <v>355.46</v>
      </c>
      <c r="F506">
        <v>355.82</v>
      </c>
      <c r="G506">
        <v>355.5</v>
      </c>
      <c r="H506">
        <v>355.87</v>
      </c>
      <c r="I506">
        <v>355.46</v>
      </c>
      <c r="J506">
        <v>355.82</v>
      </c>
      <c r="L506">
        <f t="shared" si="6"/>
        <v>0.19999999999998863</v>
      </c>
    </row>
    <row r="507" spans="1:12" x14ac:dyDescent="0.2">
      <c r="A507">
        <v>1994</v>
      </c>
      <c r="B507">
        <v>3</v>
      </c>
      <c r="C507">
        <v>34408</v>
      </c>
      <c r="D507">
        <v>1994.2027</v>
      </c>
      <c r="E507">
        <v>355.5</v>
      </c>
      <c r="F507">
        <v>356.02</v>
      </c>
      <c r="G507">
        <v>355.47</v>
      </c>
      <c r="H507">
        <v>355.98</v>
      </c>
      <c r="I507">
        <v>355.5</v>
      </c>
      <c r="J507">
        <v>356.02</v>
      </c>
      <c r="L507">
        <f t="shared" si="6"/>
        <v>0.11000000000001364</v>
      </c>
    </row>
    <row r="508" spans="1:12" x14ac:dyDescent="0.2">
      <c r="A508">
        <v>1994</v>
      </c>
      <c r="B508">
        <v>4</v>
      </c>
      <c r="C508">
        <v>34439</v>
      </c>
      <c r="D508">
        <v>1994.2877000000001</v>
      </c>
      <c r="E508">
        <v>355.64</v>
      </c>
      <c r="F508">
        <v>356.13</v>
      </c>
      <c r="G508">
        <v>355.63</v>
      </c>
      <c r="H508">
        <v>356.12</v>
      </c>
      <c r="I508">
        <v>355.64</v>
      </c>
      <c r="J508">
        <v>356.13</v>
      </c>
      <c r="L508">
        <f t="shared" si="6"/>
        <v>-5.0000000000011369E-2</v>
      </c>
    </row>
    <row r="509" spans="1:12" x14ac:dyDescent="0.2">
      <c r="A509">
        <v>1994</v>
      </c>
      <c r="B509">
        <v>5</v>
      </c>
      <c r="C509">
        <v>34469</v>
      </c>
      <c r="D509">
        <v>1994.3698999999999</v>
      </c>
      <c r="E509">
        <v>355.7</v>
      </c>
      <c r="F509">
        <v>356.08</v>
      </c>
      <c r="G509">
        <v>355.86</v>
      </c>
      <c r="H509">
        <v>356.25</v>
      </c>
      <c r="I509">
        <v>355.7</v>
      </c>
      <c r="J509">
        <v>356.08</v>
      </c>
      <c r="L509">
        <f t="shared" si="6"/>
        <v>0.15000000000003411</v>
      </c>
    </row>
    <row r="510" spans="1:12" x14ac:dyDescent="0.2">
      <c r="A510">
        <v>1994</v>
      </c>
      <c r="B510">
        <v>6</v>
      </c>
      <c r="C510">
        <v>34500</v>
      </c>
      <c r="D510">
        <v>1994.4548</v>
      </c>
      <c r="E510">
        <v>355.99</v>
      </c>
      <c r="F510">
        <v>356.23</v>
      </c>
      <c r="G510">
        <v>356.16</v>
      </c>
      <c r="H510">
        <v>356.4</v>
      </c>
      <c r="I510">
        <v>355.99</v>
      </c>
      <c r="J510">
        <v>356.23</v>
      </c>
      <c r="L510">
        <f t="shared" ref="L510:L573" si="7">(J511-J510)</f>
        <v>0.18000000000000682</v>
      </c>
    </row>
    <row r="511" spans="1:12" x14ac:dyDescent="0.2">
      <c r="A511">
        <v>1994</v>
      </c>
      <c r="B511">
        <v>7</v>
      </c>
      <c r="C511">
        <v>34530</v>
      </c>
      <c r="D511">
        <v>1994.537</v>
      </c>
      <c r="E511">
        <v>356.47</v>
      </c>
      <c r="F511">
        <v>356.41</v>
      </c>
      <c r="G511">
        <v>356.61</v>
      </c>
      <c r="H511">
        <v>356.55</v>
      </c>
      <c r="I511">
        <v>356.47</v>
      </c>
      <c r="J511">
        <v>356.41</v>
      </c>
      <c r="L511">
        <f t="shared" si="7"/>
        <v>0.29999999999995453</v>
      </c>
    </row>
    <row r="512" spans="1:12" x14ac:dyDescent="0.2">
      <c r="A512">
        <v>1994</v>
      </c>
      <c r="B512">
        <v>8</v>
      </c>
      <c r="C512">
        <v>34561</v>
      </c>
      <c r="D512">
        <v>1994.6219000000001</v>
      </c>
      <c r="E512">
        <v>357.11</v>
      </c>
      <c r="F512">
        <v>356.71</v>
      </c>
      <c r="G512">
        <v>357.1</v>
      </c>
      <c r="H512">
        <v>356.7</v>
      </c>
      <c r="I512">
        <v>357.11</v>
      </c>
      <c r="J512">
        <v>356.71</v>
      </c>
      <c r="L512">
        <f t="shared" si="7"/>
        <v>0.34000000000003183</v>
      </c>
    </row>
    <row r="513" spans="1:12" x14ac:dyDescent="0.2">
      <c r="A513">
        <v>1994</v>
      </c>
      <c r="B513">
        <v>9</v>
      </c>
      <c r="C513">
        <v>34592</v>
      </c>
      <c r="D513">
        <v>1994.7067999999999</v>
      </c>
      <c r="E513">
        <v>357.6</v>
      </c>
      <c r="F513">
        <v>357.05</v>
      </c>
      <c r="G513">
        <v>357.42</v>
      </c>
      <c r="H513">
        <v>356.87</v>
      </c>
      <c r="I513">
        <v>357.6</v>
      </c>
      <c r="J513">
        <v>357.05</v>
      </c>
      <c r="L513">
        <f t="shared" si="7"/>
        <v>-5.0000000000011369E-2</v>
      </c>
    </row>
    <row r="514" spans="1:12" x14ac:dyDescent="0.2">
      <c r="A514">
        <v>1994</v>
      </c>
      <c r="B514">
        <v>10</v>
      </c>
      <c r="C514">
        <v>34622</v>
      </c>
      <c r="D514">
        <v>1994.789</v>
      </c>
      <c r="E514">
        <v>357.52</v>
      </c>
      <c r="F514">
        <v>357</v>
      </c>
      <c r="G514">
        <v>357.54</v>
      </c>
      <c r="H514">
        <v>357.02</v>
      </c>
      <c r="I514">
        <v>357.52</v>
      </c>
      <c r="J514">
        <v>357</v>
      </c>
      <c r="L514">
        <f t="shared" si="7"/>
        <v>0.35000000000002274</v>
      </c>
    </row>
    <row r="515" spans="1:12" x14ac:dyDescent="0.2">
      <c r="A515">
        <v>1994</v>
      </c>
      <c r="B515">
        <v>11</v>
      </c>
      <c r="C515">
        <v>34653</v>
      </c>
      <c r="D515">
        <v>1994.874</v>
      </c>
      <c r="E515">
        <v>357.71</v>
      </c>
      <c r="F515">
        <v>357.35</v>
      </c>
      <c r="G515">
        <v>357.55</v>
      </c>
      <c r="H515">
        <v>357.19</v>
      </c>
      <c r="I515">
        <v>357.71</v>
      </c>
      <c r="J515">
        <v>357.35</v>
      </c>
      <c r="L515">
        <f t="shared" si="7"/>
        <v>9.9999999999909051E-3</v>
      </c>
    </row>
    <row r="516" spans="1:12" x14ac:dyDescent="0.2">
      <c r="A516">
        <v>1994</v>
      </c>
      <c r="B516">
        <v>12</v>
      </c>
      <c r="C516">
        <v>34683</v>
      </c>
      <c r="D516">
        <v>1994.9562000000001</v>
      </c>
      <c r="E516">
        <v>357.52</v>
      </c>
      <c r="F516">
        <v>357.36</v>
      </c>
      <c r="G516">
        <v>357.5</v>
      </c>
      <c r="H516">
        <v>357.35</v>
      </c>
      <c r="I516">
        <v>357.52</v>
      </c>
      <c r="J516">
        <v>357.36</v>
      </c>
      <c r="L516">
        <f t="shared" si="7"/>
        <v>0.18000000000000682</v>
      </c>
    </row>
    <row r="517" spans="1:12" x14ac:dyDescent="0.2">
      <c r="A517">
        <v>1995</v>
      </c>
      <c r="B517">
        <v>1</v>
      </c>
      <c r="C517">
        <v>34714</v>
      </c>
      <c r="D517">
        <v>1995.0410999999999</v>
      </c>
      <c r="E517">
        <v>357.45</v>
      </c>
      <c r="F517">
        <v>357.54</v>
      </c>
      <c r="G517">
        <v>357.42</v>
      </c>
      <c r="H517">
        <v>357.51</v>
      </c>
      <c r="I517">
        <v>357.45</v>
      </c>
      <c r="J517">
        <v>357.54</v>
      </c>
      <c r="L517">
        <f t="shared" si="7"/>
        <v>0.18999999999999773</v>
      </c>
    </row>
    <row r="518" spans="1:12" x14ac:dyDescent="0.2">
      <c r="A518">
        <v>1995</v>
      </c>
      <c r="B518">
        <v>2</v>
      </c>
      <c r="C518">
        <v>34745</v>
      </c>
      <c r="D518">
        <v>1995.126</v>
      </c>
      <c r="E518">
        <v>357.36</v>
      </c>
      <c r="F518">
        <v>357.73</v>
      </c>
      <c r="G518">
        <v>357.3</v>
      </c>
      <c r="H518">
        <v>357.67</v>
      </c>
      <c r="I518">
        <v>357.36</v>
      </c>
      <c r="J518">
        <v>357.73</v>
      </c>
      <c r="L518">
        <f t="shared" si="7"/>
        <v>0.14999999999997726</v>
      </c>
    </row>
    <row r="519" spans="1:12" x14ac:dyDescent="0.2">
      <c r="A519">
        <v>1995</v>
      </c>
      <c r="B519">
        <v>3</v>
      </c>
      <c r="C519">
        <v>34773</v>
      </c>
      <c r="D519">
        <v>1995.2027</v>
      </c>
      <c r="E519">
        <v>357.36</v>
      </c>
      <c r="F519">
        <v>357.88</v>
      </c>
      <c r="G519">
        <v>357.29</v>
      </c>
      <c r="H519">
        <v>357.81</v>
      </c>
      <c r="I519">
        <v>357.36</v>
      </c>
      <c r="J519">
        <v>357.88</v>
      </c>
      <c r="L519">
        <f t="shared" si="7"/>
        <v>0.25</v>
      </c>
    </row>
    <row r="520" spans="1:12" x14ac:dyDescent="0.2">
      <c r="A520">
        <v>1995</v>
      </c>
      <c r="B520">
        <v>4</v>
      </c>
      <c r="C520">
        <v>34804</v>
      </c>
      <c r="D520">
        <v>1995.2877000000001</v>
      </c>
      <c r="E520">
        <v>357.64</v>
      </c>
      <c r="F520">
        <v>358.13</v>
      </c>
      <c r="G520">
        <v>357.48</v>
      </c>
      <c r="H520">
        <v>357.97</v>
      </c>
      <c r="I520">
        <v>357.64</v>
      </c>
      <c r="J520">
        <v>358.13</v>
      </c>
      <c r="L520">
        <f t="shared" si="7"/>
        <v>7.9999999999984084E-2</v>
      </c>
    </row>
    <row r="521" spans="1:12" x14ac:dyDescent="0.2">
      <c r="A521">
        <v>1995</v>
      </c>
      <c r="B521">
        <v>5</v>
      </c>
      <c r="C521">
        <v>34834</v>
      </c>
      <c r="D521">
        <v>1995.3698999999999</v>
      </c>
      <c r="E521">
        <v>357.82</v>
      </c>
      <c r="F521">
        <v>358.21</v>
      </c>
      <c r="G521">
        <v>357.73</v>
      </c>
      <c r="H521">
        <v>358.12</v>
      </c>
      <c r="I521">
        <v>357.82</v>
      </c>
      <c r="J521">
        <v>358.21</v>
      </c>
      <c r="L521">
        <f t="shared" si="7"/>
        <v>-1.999999999998181E-2</v>
      </c>
    </row>
    <row r="522" spans="1:12" x14ac:dyDescent="0.2">
      <c r="A522">
        <v>1995</v>
      </c>
      <c r="B522">
        <v>6</v>
      </c>
      <c r="C522">
        <v>34865</v>
      </c>
      <c r="D522">
        <v>1995.4548</v>
      </c>
      <c r="E522">
        <v>357.96</v>
      </c>
      <c r="F522">
        <v>358.19</v>
      </c>
      <c r="G522">
        <v>358.04</v>
      </c>
      <c r="H522">
        <v>358.28</v>
      </c>
      <c r="I522">
        <v>357.96</v>
      </c>
      <c r="J522">
        <v>358.19</v>
      </c>
      <c r="L522">
        <f t="shared" si="7"/>
        <v>8.9999999999974989E-2</v>
      </c>
    </row>
    <row r="523" spans="1:12" x14ac:dyDescent="0.2">
      <c r="A523">
        <v>1995</v>
      </c>
      <c r="B523">
        <v>7</v>
      </c>
      <c r="C523">
        <v>34895</v>
      </c>
      <c r="D523">
        <v>1995.537</v>
      </c>
      <c r="E523">
        <v>358.34</v>
      </c>
      <c r="F523">
        <v>358.28</v>
      </c>
      <c r="G523">
        <v>358.49</v>
      </c>
      <c r="H523">
        <v>358.43</v>
      </c>
      <c r="I523">
        <v>358.34</v>
      </c>
      <c r="J523">
        <v>358.28</v>
      </c>
      <c r="L523">
        <f t="shared" si="7"/>
        <v>8.0000000000040927E-2</v>
      </c>
    </row>
    <row r="524" spans="1:12" x14ac:dyDescent="0.2">
      <c r="A524">
        <v>1995</v>
      </c>
      <c r="B524">
        <v>8</v>
      </c>
      <c r="C524">
        <v>34926</v>
      </c>
      <c r="D524">
        <v>1995.6219000000001</v>
      </c>
      <c r="E524">
        <v>358.75</v>
      </c>
      <c r="F524">
        <v>358.36</v>
      </c>
      <c r="G524">
        <v>358.98</v>
      </c>
      <c r="H524">
        <v>358.59</v>
      </c>
      <c r="I524">
        <v>358.75</v>
      </c>
      <c r="J524">
        <v>358.36</v>
      </c>
      <c r="L524">
        <f t="shared" si="7"/>
        <v>0.22999999999996135</v>
      </c>
    </row>
    <row r="525" spans="1:12" x14ac:dyDescent="0.2">
      <c r="A525">
        <v>1995</v>
      </c>
      <c r="B525">
        <v>9</v>
      </c>
      <c r="C525">
        <v>34957</v>
      </c>
      <c r="D525">
        <v>1995.7067999999999</v>
      </c>
      <c r="E525">
        <v>359.14</v>
      </c>
      <c r="F525">
        <v>358.59</v>
      </c>
      <c r="G525">
        <v>359.3</v>
      </c>
      <c r="H525">
        <v>358.74</v>
      </c>
      <c r="I525">
        <v>359.14</v>
      </c>
      <c r="J525">
        <v>358.59</v>
      </c>
      <c r="L525">
        <f t="shared" si="7"/>
        <v>0.16000000000002501</v>
      </c>
    </row>
    <row r="526" spans="1:12" x14ac:dyDescent="0.2">
      <c r="A526">
        <v>1995</v>
      </c>
      <c r="B526">
        <v>10</v>
      </c>
      <c r="C526">
        <v>34987</v>
      </c>
      <c r="D526">
        <v>1995.789</v>
      </c>
      <c r="E526">
        <v>359.27</v>
      </c>
      <c r="F526">
        <v>358.75</v>
      </c>
      <c r="G526">
        <v>359.41</v>
      </c>
      <c r="H526">
        <v>358.89</v>
      </c>
      <c r="I526">
        <v>359.27</v>
      </c>
      <c r="J526">
        <v>358.75</v>
      </c>
      <c r="L526">
        <f t="shared" si="7"/>
        <v>0.31000000000000227</v>
      </c>
    </row>
    <row r="527" spans="1:12" x14ac:dyDescent="0.2">
      <c r="A527">
        <v>1995</v>
      </c>
      <c r="B527">
        <v>11</v>
      </c>
      <c r="C527">
        <v>35018</v>
      </c>
      <c r="D527">
        <v>1995.874</v>
      </c>
      <c r="E527">
        <v>359.42</v>
      </c>
      <c r="F527">
        <v>359.06</v>
      </c>
      <c r="G527">
        <v>359.4</v>
      </c>
      <c r="H527">
        <v>359.05</v>
      </c>
      <c r="I527">
        <v>359.42</v>
      </c>
      <c r="J527">
        <v>359.06</v>
      </c>
      <c r="L527">
        <f t="shared" si="7"/>
        <v>0.25</v>
      </c>
    </row>
    <row r="528" spans="1:12" x14ac:dyDescent="0.2">
      <c r="A528">
        <v>1995</v>
      </c>
      <c r="B528">
        <v>12</v>
      </c>
      <c r="C528">
        <v>35048</v>
      </c>
      <c r="D528">
        <v>1995.9562000000001</v>
      </c>
      <c r="E528">
        <v>359.47</v>
      </c>
      <c r="F528">
        <v>359.31</v>
      </c>
      <c r="G528">
        <v>359.35</v>
      </c>
      <c r="H528">
        <v>359.19</v>
      </c>
      <c r="I528">
        <v>359.47</v>
      </c>
      <c r="J528">
        <v>359.31</v>
      </c>
      <c r="L528">
        <f t="shared" si="7"/>
        <v>0.13999999999998636</v>
      </c>
    </row>
    <row r="529" spans="1:12" x14ac:dyDescent="0.2">
      <c r="A529">
        <v>1996</v>
      </c>
      <c r="B529">
        <v>1</v>
      </c>
      <c r="C529">
        <v>35079</v>
      </c>
      <c r="D529">
        <v>1996.0409999999999</v>
      </c>
      <c r="E529">
        <v>359.36</v>
      </c>
      <c r="F529">
        <v>359.45</v>
      </c>
      <c r="G529">
        <v>359.25</v>
      </c>
      <c r="H529">
        <v>359.33</v>
      </c>
      <c r="I529">
        <v>359.36</v>
      </c>
      <c r="J529">
        <v>359.45</v>
      </c>
      <c r="L529">
        <f t="shared" si="7"/>
        <v>0.25999999999999091</v>
      </c>
    </row>
    <row r="530" spans="1:12" x14ac:dyDescent="0.2">
      <c r="A530">
        <v>1996</v>
      </c>
      <c r="B530">
        <v>2</v>
      </c>
      <c r="C530">
        <v>35110</v>
      </c>
      <c r="D530">
        <v>1996.1257000000001</v>
      </c>
      <c r="E530">
        <v>359.34</v>
      </c>
      <c r="F530">
        <v>359.71</v>
      </c>
      <c r="G530">
        <v>359.1</v>
      </c>
      <c r="H530">
        <v>359.47</v>
      </c>
      <c r="I530">
        <v>359.34</v>
      </c>
      <c r="J530">
        <v>359.71</v>
      </c>
      <c r="L530">
        <f t="shared" si="7"/>
        <v>6.9999999999993179E-2</v>
      </c>
    </row>
    <row r="531" spans="1:12" x14ac:dyDescent="0.2">
      <c r="A531">
        <v>1996</v>
      </c>
      <c r="B531">
        <v>3</v>
      </c>
      <c r="C531">
        <v>35139</v>
      </c>
      <c r="D531">
        <v>1996.2049</v>
      </c>
      <c r="E531">
        <v>359.25</v>
      </c>
      <c r="F531">
        <v>359.78</v>
      </c>
      <c r="G531">
        <v>359.06</v>
      </c>
      <c r="H531">
        <v>359.59</v>
      </c>
      <c r="I531">
        <v>359.25</v>
      </c>
      <c r="J531">
        <v>359.78</v>
      </c>
      <c r="L531">
        <f t="shared" si="7"/>
        <v>7.0000000000050022E-2</v>
      </c>
    </row>
    <row r="532" spans="1:12" x14ac:dyDescent="0.2">
      <c r="A532">
        <v>1996</v>
      </c>
      <c r="B532">
        <v>4</v>
      </c>
      <c r="C532">
        <v>35170</v>
      </c>
      <c r="D532">
        <v>1996.2896000000001</v>
      </c>
      <c r="E532">
        <v>359.36</v>
      </c>
      <c r="F532">
        <v>359.85</v>
      </c>
      <c r="G532">
        <v>359.22</v>
      </c>
      <c r="H532">
        <v>359.71</v>
      </c>
      <c r="I532">
        <v>359.36</v>
      </c>
      <c r="J532">
        <v>359.85</v>
      </c>
      <c r="L532">
        <f t="shared" si="7"/>
        <v>-4.0000000000020464E-2</v>
      </c>
    </row>
    <row r="533" spans="1:12" x14ac:dyDescent="0.2">
      <c r="A533">
        <v>1996</v>
      </c>
      <c r="B533">
        <v>5</v>
      </c>
      <c r="C533">
        <v>35200</v>
      </c>
      <c r="D533">
        <v>1996.3715999999999</v>
      </c>
      <c r="E533">
        <v>359.43</v>
      </c>
      <c r="F533">
        <v>359.81</v>
      </c>
      <c r="G533">
        <v>359.43</v>
      </c>
      <c r="H533">
        <v>359.81</v>
      </c>
      <c r="I533">
        <v>359.43</v>
      </c>
      <c r="J533">
        <v>359.81</v>
      </c>
      <c r="L533">
        <f t="shared" si="7"/>
        <v>0.12999999999999545</v>
      </c>
    </row>
    <row r="534" spans="1:12" x14ac:dyDescent="0.2">
      <c r="A534">
        <v>1996</v>
      </c>
      <c r="B534">
        <v>6</v>
      </c>
      <c r="C534">
        <v>35231</v>
      </c>
      <c r="D534">
        <v>1996.4563000000001</v>
      </c>
      <c r="E534">
        <v>359.71</v>
      </c>
      <c r="F534">
        <v>359.94</v>
      </c>
      <c r="G534">
        <v>359.69</v>
      </c>
      <c r="H534">
        <v>359.92</v>
      </c>
      <c r="I534">
        <v>359.71</v>
      </c>
      <c r="J534">
        <v>359.94</v>
      </c>
      <c r="L534">
        <f t="shared" si="7"/>
        <v>0.14999999999997726</v>
      </c>
    </row>
    <row r="535" spans="1:12" x14ac:dyDescent="0.2">
      <c r="A535">
        <v>1996</v>
      </c>
      <c r="B535">
        <v>7</v>
      </c>
      <c r="C535">
        <v>35261</v>
      </c>
      <c r="D535">
        <v>1996.5382999999999</v>
      </c>
      <c r="E535">
        <v>360.16</v>
      </c>
      <c r="F535">
        <v>360.09</v>
      </c>
      <c r="G535">
        <v>360.08</v>
      </c>
      <c r="H535">
        <v>360.02</v>
      </c>
      <c r="I535">
        <v>360.16</v>
      </c>
      <c r="J535">
        <v>360.09</v>
      </c>
      <c r="L535">
        <f t="shared" si="7"/>
        <v>3.0000000000029559E-2</v>
      </c>
    </row>
    <row r="536" spans="1:12" x14ac:dyDescent="0.2">
      <c r="A536">
        <v>1996</v>
      </c>
      <c r="B536">
        <v>8</v>
      </c>
      <c r="C536">
        <v>35292</v>
      </c>
      <c r="D536">
        <v>1996.623</v>
      </c>
      <c r="E536">
        <v>360.52</v>
      </c>
      <c r="F536">
        <v>360.12</v>
      </c>
      <c r="G536">
        <v>360.51</v>
      </c>
      <c r="H536">
        <v>360.11</v>
      </c>
      <c r="I536">
        <v>360.52</v>
      </c>
      <c r="J536">
        <v>360.12</v>
      </c>
      <c r="L536">
        <f t="shared" si="7"/>
        <v>1.999999999998181E-2</v>
      </c>
    </row>
    <row r="537" spans="1:12" x14ac:dyDescent="0.2">
      <c r="A537">
        <v>1996</v>
      </c>
      <c r="B537">
        <v>9</v>
      </c>
      <c r="C537">
        <v>35323</v>
      </c>
      <c r="D537">
        <v>1996.7076999999999</v>
      </c>
      <c r="E537">
        <v>360.7</v>
      </c>
      <c r="F537">
        <v>360.14</v>
      </c>
      <c r="G537">
        <v>360.77</v>
      </c>
      <c r="H537">
        <v>360.21</v>
      </c>
      <c r="I537">
        <v>360.7</v>
      </c>
      <c r="J537">
        <v>360.14</v>
      </c>
      <c r="L537">
        <f t="shared" si="7"/>
        <v>5.0000000000011369E-2</v>
      </c>
    </row>
    <row r="538" spans="1:12" x14ac:dyDescent="0.2">
      <c r="A538">
        <v>1996</v>
      </c>
      <c r="B538">
        <v>10</v>
      </c>
      <c r="C538">
        <v>35353</v>
      </c>
      <c r="D538">
        <v>1996.7896000000001</v>
      </c>
      <c r="E538">
        <v>360.71</v>
      </c>
      <c r="F538">
        <v>360.19</v>
      </c>
      <c r="G538">
        <v>360.82</v>
      </c>
      <c r="H538">
        <v>360.3</v>
      </c>
      <c r="I538">
        <v>360.71</v>
      </c>
      <c r="J538">
        <v>360.19</v>
      </c>
      <c r="L538">
        <f t="shared" si="7"/>
        <v>0.18000000000000682</v>
      </c>
    </row>
    <row r="539" spans="1:12" x14ac:dyDescent="0.2">
      <c r="A539">
        <v>1996</v>
      </c>
      <c r="B539">
        <v>11</v>
      </c>
      <c r="C539">
        <v>35384</v>
      </c>
      <c r="D539">
        <v>1996.8742999999999</v>
      </c>
      <c r="E539">
        <v>360.73</v>
      </c>
      <c r="F539">
        <v>360.37</v>
      </c>
      <c r="G539">
        <v>360.75</v>
      </c>
      <c r="H539">
        <v>360.39</v>
      </c>
      <c r="I539">
        <v>360.73</v>
      </c>
      <c r="J539">
        <v>360.37</v>
      </c>
      <c r="L539">
        <f t="shared" si="7"/>
        <v>0.17000000000001592</v>
      </c>
    </row>
    <row r="540" spans="1:12" x14ac:dyDescent="0.2">
      <c r="A540">
        <v>1996</v>
      </c>
      <c r="B540">
        <v>12</v>
      </c>
      <c r="C540">
        <v>35414</v>
      </c>
      <c r="D540">
        <v>1996.9563000000001</v>
      </c>
      <c r="E540">
        <v>360.7</v>
      </c>
      <c r="F540">
        <v>360.54</v>
      </c>
      <c r="G540">
        <v>360.64</v>
      </c>
      <c r="H540">
        <v>360.48</v>
      </c>
      <c r="I540">
        <v>360.7</v>
      </c>
      <c r="J540">
        <v>360.54</v>
      </c>
      <c r="L540">
        <f t="shared" si="7"/>
        <v>7.9999999999984084E-2</v>
      </c>
    </row>
    <row r="541" spans="1:12" x14ac:dyDescent="0.2">
      <c r="A541">
        <v>1997</v>
      </c>
      <c r="B541">
        <v>1</v>
      </c>
      <c r="C541">
        <v>35445</v>
      </c>
      <c r="D541">
        <v>1997.0410999999999</v>
      </c>
      <c r="E541">
        <v>360.53</v>
      </c>
      <c r="F541">
        <v>360.62</v>
      </c>
      <c r="G541">
        <v>360.49</v>
      </c>
      <c r="H541">
        <v>360.58</v>
      </c>
      <c r="I541">
        <v>360.53</v>
      </c>
      <c r="J541">
        <v>360.62</v>
      </c>
      <c r="L541">
        <f t="shared" si="7"/>
        <v>0.20999999999997954</v>
      </c>
    </row>
    <row r="542" spans="1:12" x14ac:dyDescent="0.2">
      <c r="A542">
        <v>1997</v>
      </c>
      <c r="B542">
        <v>2</v>
      </c>
      <c r="C542">
        <v>35476</v>
      </c>
      <c r="D542">
        <v>1997.126</v>
      </c>
      <c r="E542">
        <v>360.46</v>
      </c>
      <c r="F542">
        <v>360.83</v>
      </c>
      <c r="G542">
        <v>360.31</v>
      </c>
      <c r="H542">
        <v>360.68</v>
      </c>
      <c r="I542">
        <v>360.46</v>
      </c>
      <c r="J542">
        <v>360.83</v>
      </c>
      <c r="L542">
        <f t="shared" si="7"/>
        <v>9.9999999999909051E-3</v>
      </c>
    </row>
    <row r="543" spans="1:12" x14ac:dyDescent="0.2">
      <c r="A543">
        <v>1997</v>
      </c>
      <c r="B543">
        <v>3</v>
      </c>
      <c r="C543">
        <v>35504</v>
      </c>
      <c r="D543">
        <v>1997.2027</v>
      </c>
      <c r="E543">
        <v>360.32</v>
      </c>
      <c r="F543">
        <v>360.84</v>
      </c>
      <c r="G543">
        <v>360.25</v>
      </c>
      <c r="H543">
        <v>360.78</v>
      </c>
      <c r="I543">
        <v>360.32</v>
      </c>
      <c r="J543">
        <v>360.84</v>
      </c>
      <c r="L543">
        <f t="shared" si="7"/>
        <v>0.1400000000000432</v>
      </c>
    </row>
    <row r="544" spans="1:12" x14ac:dyDescent="0.2">
      <c r="A544">
        <v>1997</v>
      </c>
      <c r="B544">
        <v>4</v>
      </c>
      <c r="C544">
        <v>35535</v>
      </c>
      <c r="D544">
        <v>1997.2877000000001</v>
      </c>
      <c r="E544">
        <v>360.49</v>
      </c>
      <c r="F544">
        <v>360.98</v>
      </c>
      <c r="G544">
        <v>360.4</v>
      </c>
      <c r="H544">
        <v>360.89</v>
      </c>
      <c r="I544">
        <v>360.49</v>
      </c>
      <c r="J544">
        <v>360.98</v>
      </c>
      <c r="L544">
        <f t="shared" si="7"/>
        <v>-9.9999999999909051E-3</v>
      </c>
    </row>
    <row r="545" spans="1:12" x14ac:dyDescent="0.2">
      <c r="A545">
        <v>1997</v>
      </c>
      <c r="B545">
        <v>5</v>
      </c>
      <c r="C545">
        <v>35565</v>
      </c>
      <c r="D545">
        <v>1997.3698999999999</v>
      </c>
      <c r="E545">
        <v>360.58</v>
      </c>
      <c r="F545">
        <v>360.97</v>
      </c>
      <c r="G545">
        <v>360.61</v>
      </c>
      <c r="H545">
        <v>361</v>
      </c>
      <c r="I545">
        <v>360.58</v>
      </c>
      <c r="J545">
        <v>360.97</v>
      </c>
      <c r="L545">
        <f t="shared" si="7"/>
        <v>0.17999999999994998</v>
      </c>
    </row>
    <row r="546" spans="1:12" x14ac:dyDescent="0.2">
      <c r="A546">
        <v>1997</v>
      </c>
      <c r="B546">
        <v>6</v>
      </c>
      <c r="C546">
        <v>35596</v>
      </c>
      <c r="D546">
        <v>1997.4548</v>
      </c>
      <c r="E546">
        <v>360.91</v>
      </c>
      <c r="F546">
        <v>361.15</v>
      </c>
      <c r="G546">
        <v>360.89</v>
      </c>
      <c r="H546">
        <v>361.13</v>
      </c>
      <c r="I546">
        <v>360.91</v>
      </c>
      <c r="J546">
        <v>361.15</v>
      </c>
      <c r="L546">
        <f t="shared" si="7"/>
        <v>4.0000000000020464E-2</v>
      </c>
    </row>
    <row r="547" spans="1:12" x14ac:dyDescent="0.2">
      <c r="A547">
        <v>1997</v>
      </c>
      <c r="B547">
        <v>7</v>
      </c>
      <c r="C547">
        <v>35626</v>
      </c>
      <c r="D547">
        <v>1997.537</v>
      </c>
      <c r="E547">
        <v>361.25</v>
      </c>
      <c r="F547">
        <v>361.19</v>
      </c>
      <c r="G547">
        <v>361.32</v>
      </c>
      <c r="H547">
        <v>361.26</v>
      </c>
      <c r="I547">
        <v>361.25</v>
      </c>
      <c r="J547">
        <v>361.19</v>
      </c>
      <c r="L547">
        <f t="shared" si="7"/>
        <v>-5.0000000000011369E-2</v>
      </c>
    </row>
    <row r="548" spans="1:12" x14ac:dyDescent="0.2">
      <c r="A548">
        <v>1997</v>
      </c>
      <c r="B548">
        <v>8</v>
      </c>
      <c r="C548">
        <v>35657</v>
      </c>
      <c r="D548">
        <v>1997.6219000000001</v>
      </c>
      <c r="E548">
        <v>361.53</v>
      </c>
      <c r="F548">
        <v>361.14</v>
      </c>
      <c r="G548">
        <v>361.81</v>
      </c>
      <c r="H548">
        <v>361.42</v>
      </c>
      <c r="I548">
        <v>361.53</v>
      </c>
      <c r="J548">
        <v>361.14</v>
      </c>
      <c r="L548">
        <f t="shared" si="7"/>
        <v>0.24000000000000909</v>
      </c>
    </row>
    <row r="549" spans="1:12" x14ac:dyDescent="0.2">
      <c r="A549">
        <v>1997</v>
      </c>
      <c r="B549">
        <v>9</v>
      </c>
      <c r="C549">
        <v>35688</v>
      </c>
      <c r="D549">
        <v>1997.7067999999999</v>
      </c>
      <c r="E549">
        <v>361.94</v>
      </c>
      <c r="F549">
        <v>361.38</v>
      </c>
      <c r="G549">
        <v>362.14</v>
      </c>
      <c r="H549">
        <v>361.58</v>
      </c>
      <c r="I549">
        <v>361.94</v>
      </c>
      <c r="J549">
        <v>361.38</v>
      </c>
      <c r="L549">
        <f t="shared" si="7"/>
        <v>0.11000000000001364</v>
      </c>
    </row>
    <row r="550" spans="1:12" x14ac:dyDescent="0.2">
      <c r="A550">
        <v>1997</v>
      </c>
      <c r="B550">
        <v>10</v>
      </c>
      <c r="C550">
        <v>35718</v>
      </c>
      <c r="D550">
        <v>1997.789</v>
      </c>
      <c r="E550">
        <v>362.01</v>
      </c>
      <c r="F550">
        <v>361.49</v>
      </c>
      <c r="G550">
        <v>362.29</v>
      </c>
      <c r="H550">
        <v>361.76</v>
      </c>
      <c r="I550">
        <v>362.01</v>
      </c>
      <c r="J550">
        <v>361.49</v>
      </c>
      <c r="L550">
        <f t="shared" si="7"/>
        <v>0.25999999999999091</v>
      </c>
    </row>
    <row r="551" spans="1:12" x14ac:dyDescent="0.2">
      <c r="A551">
        <v>1997</v>
      </c>
      <c r="B551">
        <v>11</v>
      </c>
      <c r="C551">
        <v>35749</v>
      </c>
      <c r="D551">
        <v>1997.874</v>
      </c>
      <c r="E551">
        <v>362.11</v>
      </c>
      <c r="F551">
        <v>361.75</v>
      </c>
      <c r="G551">
        <v>362.33</v>
      </c>
      <c r="H551">
        <v>361.96</v>
      </c>
      <c r="I551">
        <v>362.11</v>
      </c>
      <c r="J551">
        <v>361.75</v>
      </c>
      <c r="L551">
        <f t="shared" si="7"/>
        <v>0.24000000000000909</v>
      </c>
    </row>
    <row r="552" spans="1:12" x14ac:dyDescent="0.2">
      <c r="A552">
        <v>1997</v>
      </c>
      <c r="B552">
        <v>12</v>
      </c>
      <c r="C552">
        <v>35779</v>
      </c>
      <c r="D552">
        <v>1997.9562000000001</v>
      </c>
      <c r="E552">
        <v>362.15</v>
      </c>
      <c r="F552">
        <v>361.99</v>
      </c>
      <c r="G552">
        <v>362.33</v>
      </c>
      <c r="H552">
        <v>362.17</v>
      </c>
      <c r="I552">
        <v>362.15</v>
      </c>
      <c r="J552">
        <v>361.99</v>
      </c>
      <c r="L552">
        <f t="shared" si="7"/>
        <v>0.18999999999999773</v>
      </c>
    </row>
    <row r="553" spans="1:12" x14ac:dyDescent="0.2">
      <c r="A553">
        <v>1998</v>
      </c>
      <c r="B553">
        <v>1</v>
      </c>
      <c r="C553">
        <v>35810</v>
      </c>
      <c r="D553">
        <v>1998.0410999999999</v>
      </c>
      <c r="E553">
        <v>362.09</v>
      </c>
      <c r="F553">
        <v>362.18</v>
      </c>
      <c r="G553">
        <v>362.31</v>
      </c>
      <c r="H553">
        <v>362.4</v>
      </c>
      <c r="I553">
        <v>362.09</v>
      </c>
      <c r="J553">
        <v>362.18</v>
      </c>
      <c r="L553">
        <f t="shared" si="7"/>
        <v>0.48000000000001819</v>
      </c>
    </row>
    <row r="554" spans="1:12" x14ac:dyDescent="0.2">
      <c r="A554">
        <v>1998</v>
      </c>
      <c r="B554">
        <v>2</v>
      </c>
      <c r="C554">
        <v>35841</v>
      </c>
      <c r="D554">
        <v>1998.126</v>
      </c>
      <c r="E554">
        <v>362.29</v>
      </c>
      <c r="F554">
        <v>362.66</v>
      </c>
      <c r="G554">
        <v>362.27</v>
      </c>
      <c r="H554">
        <v>362.64</v>
      </c>
      <c r="I554">
        <v>362.29</v>
      </c>
      <c r="J554">
        <v>362.66</v>
      </c>
      <c r="L554">
        <f t="shared" si="7"/>
        <v>0.25999999999999091</v>
      </c>
    </row>
    <row r="555" spans="1:12" x14ac:dyDescent="0.2">
      <c r="A555">
        <v>1998</v>
      </c>
      <c r="B555">
        <v>3</v>
      </c>
      <c r="C555">
        <v>35869</v>
      </c>
      <c r="D555">
        <v>1998.2027</v>
      </c>
      <c r="E555">
        <v>362.39</v>
      </c>
      <c r="F555">
        <v>362.92</v>
      </c>
      <c r="G555">
        <v>362.33</v>
      </c>
      <c r="H555">
        <v>362.86</v>
      </c>
      <c r="I555">
        <v>362.39</v>
      </c>
      <c r="J555">
        <v>362.92</v>
      </c>
      <c r="L555">
        <f t="shared" si="7"/>
        <v>0.24000000000000909</v>
      </c>
    </row>
    <row r="556" spans="1:12" x14ac:dyDescent="0.2">
      <c r="A556">
        <v>1998</v>
      </c>
      <c r="B556">
        <v>4</v>
      </c>
      <c r="C556">
        <v>35900</v>
      </c>
      <c r="D556">
        <v>1998.2877000000001</v>
      </c>
      <c r="E556">
        <v>362.67</v>
      </c>
      <c r="F556">
        <v>363.16</v>
      </c>
      <c r="G556">
        <v>362.61</v>
      </c>
      <c r="H556">
        <v>363.1</v>
      </c>
      <c r="I556">
        <v>362.67</v>
      </c>
      <c r="J556">
        <v>363.16</v>
      </c>
      <c r="L556">
        <f t="shared" si="7"/>
        <v>0.21999999999997044</v>
      </c>
    </row>
    <row r="557" spans="1:12" x14ac:dyDescent="0.2">
      <c r="A557">
        <v>1998</v>
      </c>
      <c r="B557">
        <v>5</v>
      </c>
      <c r="C557">
        <v>35930</v>
      </c>
      <c r="D557">
        <v>1998.3698999999999</v>
      </c>
      <c r="E557">
        <v>362.98</v>
      </c>
      <c r="F557">
        <v>363.38</v>
      </c>
      <c r="G557">
        <v>362.94</v>
      </c>
      <c r="H557">
        <v>363.34</v>
      </c>
      <c r="I557">
        <v>362.98</v>
      </c>
      <c r="J557">
        <v>363.38</v>
      </c>
      <c r="L557">
        <f t="shared" si="7"/>
        <v>0.39999999999997726</v>
      </c>
    </row>
    <row r="558" spans="1:12" x14ac:dyDescent="0.2">
      <c r="A558">
        <v>1998</v>
      </c>
      <c r="B558">
        <v>6</v>
      </c>
      <c r="C558">
        <v>35961</v>
      </c>
      <c r="D558">
        <v>1998.4548</v>
      </c>
      <c r="E558">
        <v>363.54</v>
      </c>
      <c r="F558">
        <v>363.78</v>
      </c>
      <c r="G558">
        <v>363.34</v>
      </c>
      <c r="H558">
        <v>363.57</v>
      </c>
      <c r="I558">
        <v>363.54</v>
      </c>
      <c r="J558">
        <v>363.78</v>
      </c>
      <c r="L558">
        <f t="shared" si="7"/>
        <v>0.21000000000003638</v>
      </c>
    </row>
    <row r="559" spans="1:12" x14ac:dyDescent="0.2">
      <c r="A559">
        <v>1998</v>
      </c>
      <c r="B559">
        <v>7</v>
      </c>
      <c r="C559">
        <v>35991</v>
      </c>
      <c r="D559">
        <v>1998.537</v>
      </c>
      <c r="E559">
        <v>364.05</v>
      </c>
      <c r="F559">
        <v>363.99</v>
      </c>
      <c r="G559">
        <v>363.86</v>
      </c>
      <c r="H559">
        <v>363.8</v>
      </c>
      <c r="I559">
        <v>364.05</v>
      </c>
      <c r="J559">
        <v>363.99</v>
      </c>
      <c r="L559">
        <f t="shared" si="7"/>
        <v>0.18000000000000682</v>
      </c>
    </row>
    <row r="560" spans="1:12" x14ac:dyDescent="0.2">
      <c r="A560">
        <v>1998</v>
      </c>
      <c r="B560">
        <v>8</v>
      </c>
      <c r="C560">
        <v>36022</v>
      </c>
      <c r="D560">
        <v>1998.6219000000001</v>
      </c>
      <c r="E560">
        <v>364.56</v>
      </c>
      <c r="F560">
        <v>364.17</v>
      </c>
      <c r="G560">
        <v>364.42</v>
      </c>
      <c r="H560">
        <v>364.02</v>
      </c>
      <c r="I560">
        <v>364.56</v>
      </c>
      <c r="J560">
        <v>364.17</v>
      </c>
      <c r="L560">
        <f t="shared" si="7"/>
        <v>0.25</v>
      </c>
    </row>
    <row r="561" spans="1:12" x14ac:dyDescent="0.2">
      <c r="A561">
        <v>1998</v>
      </c>
      <c r="B561">
        <v>9</v>
      </c>
      <c r="C561">
        <v>36053</v>
      </c>
      <c r="D561">
        <v>1998.7067999999999</v>
      </c>
      <c r="E561">
        <v>364.98</v>
      </c>
      <c r="F561">
        <v>364.42</v>
      </c>
      <c r="G561">
        <v>364.79</v>
      </c>
      <c r="H561">
        <v>364.23</v>
      </c>
      <c r="I561">
        <v>364.98</v>
      </c>
      <c r="J561">
        <v>364.42</v>
      </c>
      <c r="L561">
        <f t="shared" si="7"/>
        <v>6.9999999999993179E-2</v>
      </c>
    </row>
    <row r="562" spans="1:12" x14ac:dyDescent="0.2">
      <c r="A562">
        <v>1998</v>
      </c>
      <c r="B562">
        <v>10</v>
      </c>
      <c r="C562">
        <v>36083</v>
      </c>
      <c r="D562">
        <v>1998.789</v>
      </c>
      <c r="E562">
        <v>365.01</v>
      </c>
      <c r="F562">
        <v>364.49</v>
      </c>
      <c r="G562">
        <v>364.95</v>
      </c>
      <c r="H562">
        <v>364.42</v>
      </c>
      <c r="I562">
        <v>365.01</v>
      </c>
      <c r="J562">
        <v>364.49</v>
      </c>
      <c r="L562">
        <f t="shared" si="7"/>
        <v>0.26999999999998181</v>
      </c>
    </row>
    <row r="563" spans="1:12" x14ac:dyDescent="0.2">
      <c r="A563">
        <v>1998</v>
      </c>
      <c r="B563">
        <v>11</v>
      </c>
      <c r="C563">
        <v>36114</v>
      </c>
      <c r="D563">
        <v>1998.874</v>
      </c>
      <c r="E563">
        <v>365.12</v>
      </c>
      <c r="F563">
        <v>364.76</v>
      </c>
      <c r="G563">
        <v>364.97</v>
      </c>
      <c r="H563">
        <v>364.61</v>
      </c>
      <c r="I563">
        <v>365.12</v>
      </c>
      <c r="J563">
        <v>364.76</v>
      </c>
      <c r="L563">
        <f t="shared" si="7"/>
        <v>6.0000000000002274E-2</v>
      </c>
    </row>
    <row r="564" spans="1:12" x14ac:dyDescent="0.2">
      <c r="A564">
        <v>1998</v>
      </c>
      <c r="B564">
        <v>12</v>
      </c>
      <c r="C564">
        <v>36144</v>
      </c>
      <c r="D564">
        <v>1998.9562000000001</v>
      </c>
      <c r="E564">
        <v>364.98</v>
      </c>
      <c r="F564">
        <v>364.82</v>
      </c>
      <c r="G564">
        <v>364.94</v>
      </c>
      <c r="H564">
        <v>364.78</v>
      </c>
      <c r="I564">
        <v>364.98</v>
      </c>
      <c r="J564">
        <v>364.82</v>
      </c>
      <c r="L564">
        <f t="shared" si="7"/>
        <v>0.20999999999997954</v>
      </c>
    </row>
    <row r="565" spans="1:12" x14ac:dyDescent="0.2">
      <c r="A565">
        <v>1999</v>
      </c>
      <c r="B565">
        <v>1</v>
      </c>
      <c r="C565">
        <v>36175</v>
      </c>
      <c r="D565">
        <v>1999.0410999999999</v>
      </c>
      <c r="E565">
        <v>364.95</v>
      </c>
      <c r="F565">
        <v>365.03</v>
      </c>
      <c r="G565">
        <v>364.86</v>
      </c>
      <c r="H565">
        <v>364.94</v>
      </c>
      <c r="I565">
        <v>364.95</v>
      </c>
      <c r="J565">
        <v>365.03</v>
      </c>
      <c r="L565">
        <f t="shared" si="7"/>
        <v>0.10000000000002274</v>
      </c>
    </row>
    <row r="566" spans="1:12" x14ac:dyDescent="0.2">
      <c r="A566">
        <v>1999</v>
      </c>
      <c r="B566">
        <v>2</v>
      </c>
      <c r="C566">
        <v>36206</v>
      </c>
      <c r="D566">
        <v>1999.126</v>
      </c>
      <c r="E566">
        <v>364.76</v>
      </c>
      <c r="F566">
        <v>365.13</v>
      </c>
      <c r="G566">
        <v>364.73</v>
      </c>
      <c r="H566">
        <v>365.1</v>
      </c>
      <c r="I566">
        <v>364.76</v>
      </c>
      <c r="J566">
        <v>365.13</v>
      </c>
      <c r="L566">
        <f t="shared" si="7"/>
        <v>0.20999999999997954</v>
      </c>
    </row>
    <row r="567" spans="1:12" x14ac:dyDescent="0.2">
      <c r="A567">
        <v>1999</v>
      </c>
      <c r="B567">
        <v>3</v>
      </c>
      <c r="C567">
        <v>36234</v>
      </c>
      <c r="D567">
        <v>1999.2027</v>
      </c>
      <c r="E567">
        <v>364.82</v>
      </c>
      <c r="F567">
        <v>365.34</v>
      </c>
      <c r="G567">
        <v>364.71</v>
      </c>
      <c r="H567">
        <v>365.23</v>
      </c>
      <c r="I567">
        <v>364.82</v>
      </c>
      <c r="J567">
        <v>365.34</v>
      </c>
      <c r="L567">
        <f t="shared" si="7"/>
        <v>0.1400000000000432</v>
      </c>
    </row>
    <row r="568" spans="1:12" x14ac:dyDescent="0.2">
      <c r="A568">
        <v>1999</v>
      </c>
      <c r="B568">
        <v>4</v>
      </c>
      <c r="C568">
        <v>36265</v>
      </c>
      <c r="D568">
        <v>1999.2877000000001</v>
      </c>
      <c r="E568">
        <v>364.99</v>
      </c>
      <c r="F568">
        <v>365.48</v>
      </c>
      <c r="G568">
        <v>364.88</v>
      </c>
      <c r="H568">
        <v>365.37</v>
      </c>
      <c r="I568">
        <v>364.99</v>
      </c>
      <c r="J568">
        <v>365.48</v>
      </c>
      <c r="L568">
        <f t="shared" si="7"/>
        <v>-3.0000000000029559E-2</v>
      </c>
    </row>
    <row r="569" spans="1:12" x14ac:dyDescent="0.2">
      <c r="A569">
        <v>1999</v>
      </c>
      <c r="B569">
        <v>5</v>
      </c>
      <c r="C569">
        <v>36295</v>
      </c>
      <c r="D569">
        <v>1999.3698999999999</v>
      </c>
      <c r="E569">
        <v>365.06</v>
      </c>
      <c r="F569">
        <v>365.45</v>
      </c>
      <c r="G569">
        <v>365.11</v>
      </c>
      <c r="H569">
        <v>365.5</v>
      </c>
      <c r="I569">
        <v>365.06</v>
      </c>
      <c r="J569">
        <v>365.45</v>
      </c>
      <c r="L569">
        <f t="shared" si="7"/>
        <v>0.18000000000000682</v>
      </c>
    </row>
    <row r="570" spans="1:12" x14ac:dyDescent="0.2">
      <c r="A570">
        <v>1999</v>
      </c>
      <c r="B570">
        <v>6</v>
      </c>
      <c r="C570">
        <v>36326</v>
      </c>
      <c r="D570">
        <v>1999.4548</v>
      </c>
      <c r="E570">
        <v>-99.99</v>
      </c>
      <c r="F570">
        <v>-99.99</v>
      </c>
      <c r="G570">
        <v>365.39</v>
      </c>
      <c r="H570">
        <v>365.63</v>
      </c>
      <c r="I570">
        <v>365.39</v>
      </c>
      <c r="J570">
        <v>365.63</v>
      </c>
      <c r="L570">
        <f t="shared" si="7"/>
        <v>-1.999999999998181E-2</v>
      </c>
    </row>
    <row r="571" spans="1:12" x14ac:dyDescent="0.2">
      <c r="A571">
        <v>1999</v>
      </c>
      <c r="B571">
        <v>7</v>
      </c>
      <c r="C571">
        <v>36356</v>
      </c>
      <c r="D571">
        <v>1999.537</v>
      </c>
      <c r="E571">
        <v>365.67</v>
      </c>
      <c r="F571">
        <v>365.61</v>
      </c>
      <c r="G571">
        <v>365.81</v>
      </c>
      <c r="H571">
        <v>365.75</v>
      </c>
      <c r="I571">
        <v>365.67</v>
      </c>
      <c r="J571">
        <v>365.61</v>
      </c>
      <c r="L571">
        <f t="shared" si="7"/>
        <v>-9.0000000000031832E-2</v>
      </c>
    </row>
    <row r="572" spans="1:12" x14ac:dyDescent="0.2">
      <c r="A572">
        <v>1999</v>
      </c>
      <c r="B572">
        <v>8</v>
      </c>
      <c r="C572">
        <v>36387</v>
      </c>
      <c r="D572">
        <v>1999.6219000000001</v>
      </c>
      <c r="E572">
        <v>365.92</v>
      </c>
      <c r="F572">
        <v>365.52</v>
      </c>
      <c r="G572">
        <v>366.27</v>
      </c>
      <c r="H572">
        <v>365.87</v>
      </c>
      <c r="I572">
        <v>365.92</v>
      </c>
      <c r="J572">
        <v>365.52</v>
      </c>
      <c r="L572">
        <f t="shared" si="7"/>
        <v>0.27000000000003865</v>
      </c>
    </row>
    <row r="573" spans="1:12" x14ac:dyDescent="0.2">
      <c r="A573">
        <v>1999</v>
      </c>
      <c r="B573">
        <v>9</v>
      </c>
      <c r="C573">
        <v>36418</v>
      </c>
      <c r="D573">
        <v>1999.7067999999999</v>
      </c>
      <c r="E573">
        <v>366.35</v>
      </c>
      <c r="F573">
        <v>365.79</v>
      </c>
      <c r="G573">
        <v>366.56</v>
      </c>
      <c r="H573">
        <v>366</v>
      </c>
      <c r="I573">
        <v>366.35</v>
      </c>
      <c r="J573">
        <v>365.79</v>
      </c>
      <c r="L573">
        <f t="shared" si="7"/>
        <v>0.18000000000000682</v>
      </c>
    </row>
    <row r="574" spans="1:12" x14ac:dyDescent="0.2">
      <c r="A574">
        <v>1999</v>
      </c>
      <c r="B574">
        <v>10</v>
      </c>
      <c r="C574">
        <v>36448</v>
      </c>
      <c r="D574">
        <v>1999.789</v>
      </c>
      <c r="E574">
        <v>366.5</v>
      </c>
      <c r="F574">
        <v>365.97</v>
      </c>
      <c r="G574">
        <v>366.64</v>
      </c>
      <c r="H574">
        <v>366.11</v>
      </c>
      <c r="I574">
        <v>366.5</v>
      </c>
      <c r="J574">
        <v>365.97</v>
      </c>
      <c r="L574">
        <f t="shared" ref="L574:L637" si="8">(J575-J574)</f>
        <v>0.38999999999998636</v>
      </c>
    </row>
    <row r="575" spans="1:12" x14ac:dyDescent="0.2">
      <c r="A575">
        <v>1999</v>
      </c>
      <c r="B575">
        <v>11</v>
      </c>
      <c r="C575">
        <v>36479</v>
      </c>
      <c r="D575">
        <v>1999.874</v>
      </c>
      <c r="E575">
        <v>366.73</v>
      </c>
      <c r="F575">
        <v>366.36</v>
      </c>
      <c r="G575">
        <v>366.6</v>
      </c>
      <c r="H575">
        <v>366.24</v>
      </c>
      <c r="I575">
        <v>366.73</v>
      </c>
      <c r="J575">
        <v>366.36</v>
      </c>
      <c r="L575">
        <f t="shared" si="8"/>
        <v>0.27999999999997272</v>
      </c>
    </row>
    <row r="576" spans="1:12" x14ac:dyDescent="0.2">
      <c r="A576">
        <v>1999</v>
      </c>
      <c r="B576">
        <v>12</v>
      </c>
      <c r="C576">
        <v>36509</v>
      </c>
      <c r="D576">
        <v>1999.9562000000001</v>
      </c>
      <c r="E576">
        <v>366.8</v>
      </c>
      <c r="F576">
        <v>366.64</v>
      </c>
      <c r="G576">
        <v>366.51</v>
      </c>
      <c r="H576">
        <v>366.35</v>
      </c>
      <c r="I576">
        <v>366.8</v>
      </c>
      <c r="J576">
        <v>366.64</v>
      </c>
      <c r="L576">
        <f t="shared" si="8"/>
        <v>-6.9999999999993179E-2</v>
      </c>
    </row>
    <row r="577" spans="1:12" x14ac:dyDescent="0.2">
      <c r="A577">
        <v>2000</v>
      </c>
      <c r="B577">
        <v>1</v>
      </c>
      <c r="C577">
        <v>36540</v>
      </c>
      <c r="D577">
        <v>2000.0409999999999</v>
      </c>
      <c r="E577">
        <v>366.48</v>
      </c>
      <c r="F577">
        <v>366.57</v>
      </c>
      <c r="G577">
        <v>366.38</v>
      </c>
      <c r="H577">
        <v>366.47</v>
      </c>
      <c r="I577">
        <v>366.48</v>
      </c>
      <c r="J577">
        <v>366.57</v>
      </c>
      <c r="L577">
        <f t="shared" si="8"/>
        <v>0.29000000000002046</v>
      </c>
    </row>
    <row r="578" spans="1:12" x14ac:dyDescent="0.2">
      <c r="A578">
        <v>2000</v>
      </c>
      <c r="B578">
        <v>2</v>
      </c>
      <c r="C578">
        <v>36571</v>
      </c>
      <c r="D578">
        <v>2000.1257000000001</v>
      </c>
      <c r="E578">
        <v>366.49</v>
      </c>
      <c r="F578">
        <v>366.86</v>
      </c>
      <c r="G578">
        <v>366.2</v>
      </c>
      <c r="H578">
        <v>366.58</v>
      </c>
      <c r="I578">
        <v>366.49</v>
      </c>
      <c r="J578">
        <v>366.86</v>
      </c>
      <c r="L578">
        <f t="shared" si="8"/>
        <v>-0.18999999999999773</v>
      </c>
    </row>
    <row r="579" spans="1:12" x14ac:dyDescent="0.2">
      <c r="A579">
        <v>2000</v>
      </c>
      <c r="B579">
        <v>3</v>
      </c>
      <c r="C579">
        <v>36600</v>
      </c>
      <c r="D579">
        <v>2000.2049</v>
      </c>
      <c r="E579">
        <v>-99.99</v>
      </c>
      <c r="F579">
        <v>-99.99</v>
      </c>
      <c r="G579">
        <v>366.15</v>
      </c>
      <c r="H579">
        <v>366.67</v>
      </c>
      <c r="I579">
        <v>366.15</v>
      </c>
      <c r="J579">
        <v>366.67</v>
      </c>
      <c r="L579">
        <f t="shared" si="8"/>
        <v>0.27999999999997272</v>
      </c>
    </row>
    <row r="580" spans="1:12" x14ac:dyDescent="0.2">
      <c r="A580">
        <v>2000</v>
      </c>
      <c r="B580">
        <v>4</v>
      </c>
      <c r="C580">
        <v>36631</v>
      </c>
      <c r="D580">
        <v>2000.2896000000001</v>
      </c>
      <c r="E580">
        <v>366.46</v>
      </c>
      <c r="F580">
        <v>366.95</v>
      </c>
      <c r="G580">
        <v>366.28</v>
      </c>
      <c r="H580">
        <v>366.77</v>
      </c>
      <c r="I580">
        <v>366.46</v>
      </c>
      <c r="J580">
        <v>366.95</v>
      </c>
      <c r="L580">
        <f t="shared" si="8"/>
        <v>2.0000000000038654E-2</v>
      </c>
    </row>
    <row r="581" spans="1:12" x14ac:dyDescent="0.2">
      <c r="A581">
        <v>2000</v>
      </c>
      <c r="B581">
        <v>5</v>
      </c>
      <c r="C581">
        <v>36661</v>
      </c>
      <c r="D581">
        <v>2000.3715999999999</v>
      </c>
      <c r="E581">
        <v>366.58</v>
      </c>
      <c r="F581">
        <v>366.97</v>
      </c>
      <c r="G581">
        <v>366.48</v>
      </c>
      <c r="H581">
        <v>366.87</v>
      </c>
      <c r="I581">
        <v>366.58</v>
      </c>
      <c r="J581">
        <v>366.97</v>
      </c>
      <c r="L581">
        <f t="shared" si="8"/>
        <v>4.9999999999954525E-2</v>
      </c>
    </row>
    <row r="582" spans="1:12" x14ac:dyDescent="0.2">
      <c r="A582">
        <v>2000</v>
      </c>
      <c r="B582">
        <v>6</v>
      </c>
      <c r="C582">
        <v>36692</v>
      </c>
      <c r="D582">
        <v>2000.4563000000001</v>
      </c>
      <c r="E582">
        <v>366.79</v>
      </c>
      <c r="F582">
        <v>367.02</v>
      </c>
      <c r="G582">
        <v>366.73</v>
      </c>
      <c r="H582">
        <v>366.96</v>
      </c>
      <c r="I582">
        <v>366.79</v>
      </c>
      <c r="J582">
        <v>367.02</v>
      </c>
      <c r="L582">
        <f t="shared" si="8"/>
        <v>3.0000000000029559E-2</v>
      </c>
    </row>
    <row r="583" spans="1:12" x14ac:dyDescent="0.2">
      <c r="A583">
        <v>2000</v>
      </c>
      <c r="B583">
        <v>7</v>
      </c>
      <c r="C583">
        <v>36722</v>
      </c>
      <c r="D583">
        <v>2000.5382999999999</v>
      </c>
      <c r="E583">
        <v>367.12</v>
      </c>
      <c r="F583">
        <v>367.05</v>
      </c>
      <c r="G583">
        <v>367.11</v>
      </c>
      <c r="H583">
        <v>367.05</v>
      </c>
      <c r="I583">
        <v>367.12</v>
      </c>
      <c r="J583">
        <v>367.05</v>
      </c>
      <c r="L583">
        <f t="shared" si="8"/>
        <v>7.9999999999984084E-2</v>
      </c>
    </row>
    <row r="584" spans="1:12" x14ac:dyDescent="0.2">
      <c r="A584">
        <v>2000</v>
      </c>
      <c r="B584">
        <v>8</v>
      </c>
      <c r="C584">
        <v>36753</v>
      </c>
      <c r="D584">
        <v>2000.623</v>
      </c>
      <c r="E584">
        <v>367.53</v>
      </c>
      <c r="F584">
        <v>367.13</v>
      </c>
      <c r="G584">
        <v>367.54</v>
      </c>
      <c r="H584">
        <v>367.14</v>
      </c>
      <c r="I584">
        <v>367.53</v>
      </c>
      <c r="J584">
        <v>367.13</v>
      </c>
      <c r="L584">
        <f t="shared" si="8"/>
        <v>-4.0000000000020464E-2</v>
      </c>
    </row>
    <row r="585" spans="1:12" x14ac:dyDescent="0.2">
      <c r="A585">
        <v>2000</v>
      </c>
      <c r="B585">
        <v>9</v>
      </c>
      <c r="C585">
        <v>36784</v>
      </c>
      <c r="D585">
        <v>2000.7076999999999</v>
      </c>
      <c r="E585">
        <v>367.65</v>
      </c>
      <c r="F585">
        <v>367.09</v>
      </c>
      <c r="G585">
        <v>367.79</v>
      </c>
      <c r="H585">
        <v>367.23</v>
      </c>
      <c r="I585">
        <v>367.65</v>
      </c>
      <c r="J585">
        <v>367.09</v>
      </c>
      <c r="L585">
        <f t="shared" si="8"/>
        <v>0.1300000000000523</v>
      </c>
    </row>
    <row r="586" spans="1:12" x14ac:dyDescent="0.2">
      <c r="A586">
        <v>2000</v>
      </c>
      <c r="B586">
        <v>10</v>
      </c>
      <c r="C586">
        <v>36814</v>
      </c>
      <c r="D586">
        <v>2000.7896000000001</v>
      </c>
      <c r="E586">
        <v>367.74</v>
      </c>
      <c r="F586">
        <v>367.22</v>
      </c>
      <c r="G586">
        <v>367.85</v>
      </c>
      <c r="H586">
        <v>367.32</v>
      </c>
      <c r="I586">
        <v>367.74</v>
      </c>
      <c r="J586">
        <v>367.22</v>
      </c>
      <c r="L586">
        <f t="shared" si="8"/>
        <v>0.29999999999995453</v>
      </c>
    </row>
    <row r="587" spans="1:12" x14ac:dyDescent="0.2">
      <c r="A587">
        <v>2000</v>
      </c>
      <c r="B587">
        <v>11</v>
      </c>
      <c r="C587">
        <v>36845</v>
      </c>
      <c r="D587">
        <v>2000.8742999999999</v>
      </c>
      <c r="E587">
        <v>367.88</v>
      </c>
      <c r="F587">
        <v>367.52</v>
      </c>
      <c r="G587">
        <v>367.78</v>
      </c>
      <c r="H587">
        <v>367.42</v>
      </c>
      <c r="I587">
        <v>367.88</v>
      </c>
      <c r="J587">
        <v>367.52</v>
      </c>
      <c r="L587">
        <f t="shared" si="8"/>
        <v>0.16000000000002501</v>
      </c>
    </row>
    <row r="588" spans="1:12" x14ac:dyDescent="0.2">
      <c r="A588">
        <v>2000</v>
      </c>
      <c r="B588">
        <v>12</v>
      </c>
      <c r="C588">
        <v>36875</v>
      </c>
      <c r="D588">
        <v>2000.9563000000001</v>
      </c>
      <c r="E588">
        <v>367.83</v>
      </c>
      <c r="F588">
        <v>367.68</v>
      </c>
      <c r="G588">
        <v>367.67</v>
      </c>
      <c r="H588">
        <v>367.51</v>
      </c>
      <c r="I588">
        <v>367.83</v>
      </c>
      <c r="J588">
        <v>367.68</v>
      </c>
      <c r="L588">
        <f t="shared" si="8"/>
        <v>0.21999999999997044</v>
      </c>
    </row>
    <row r="589" spans="1:12" x14ac:dyDescent="0.2">
      <c r="A589">
        <v>2001</v>
      </c>
      <c r="B589">
        <v>1</v>
      </c>
      <c r="C589">
        <v>36906</v>
      </c>
      <c r="D589">
        <v>2001.0410999999999</v>
      </c>
      <c r="E589">
        <v>367.81</v>
      </c>
      <c r="F589">
        <v>367.9</v>
      </c>
      <c r="G589">
        <v>367.53</v>
      </c>
      <c r="H589">
        <v>367.62</v>
      </c>
      <c r="I589">
        <v>367.81</v>
      </c>
      <c r="J589">
        <v>367.9</v>
      </c>
      <c r="L589">
        <f t="shared" si="8"/>
        <v>-0.42999999999994998</v>
      </c>
    </row>
    <row r="590" spans="1:12" x14ac:dyDescent="0.2">
      <c r="A590">
        <v>2001</v>
      </c>
      <c r="B590">
        <v>2</v>
      </c>
      <c r="C590">
        <v>36937</v>
      </c>
      <c r="D590">
        <v>2001.126</v>
      </c>
      <c r="E590">
        <v>367.1</v>
      </c>
      <c r="F590">
        <v>367.47</v>
      </c>
      <c r="G590">
        <v>367.36</v>
      </c>
      <c r="H590">
        <v>367.73</v>
      </c>
      <c r="I590">
        <v>367.1</v>
      </c>
      <c r="J590">
        <v>367.47</v>
      </c>
      <c r="L590">
        <f t="shared" si="8"/>
        <v>9.9999999999965894E-2</v>
      </c>
    </row>
    <row r="591" spans="1:12" x14ac:dyDescent="0.2">
      <c r="A591">
        <v>2001</v>
      </c>
      <c r="B591">
        <v>3</v>
      </c>
      <c r="C591">
        <v>36965</v>
      </c>
      <c r="D591">
        <v>2001.2027</v>
      </c>
      <c r="E591">
        <v>367.04</v>
      </c>
      <c r="F591">
        <v>367.57</v>
      </c>
      <c r="G591">
        <v>367.32</v>
      </c>
      <c r="H591">
        <v>367.84</v>
      </c>
      <c r="I591">
        <v>367.04</v>
      </c>
      <c r="J591">
        <v>367.57</v>
      </c>
      <c r="L591">
        <f t="shared" si="8"/>
        <v>0.29000000000002046</v>
      </c>
    </row>
    <row r="592" spans="1:12" x14ac:dyDescent="0.2">
      <c r="A592">
        <v>2001</v>
      </c>
      <c r="B592">
        <v>4</v>
      </c>
      <c r="C592">
        <v>36996</v>
      </c>
      <c r="D592">
        <v>2001.2877000000001</v>
      </c>
      <c r="E592">
        <v>367.37</v>
      </c>
      <c r="F592">
        <v>367.86</v>
      </c>
      <c r="G592">
        <v>367.48</v>
      </c>
      <c r="H592">
        <v>367.97</v>
      </c>
      <c r="I592">
        <v>367.37</v>
      </c>
      <c r="J592">
        <v>367.86</v>
      </c>
      <c r="L592">
        <f t="shared" si="8"/>
        <v>0.13999999999998636</v>
      </c>
    </row>
    <row r="593" spans="1:12" x14ac:dyDescent="0.2">
      <c r="A593">
        <v>2001</v>
      </c>
      <c r="B593">
        <v>5</v>
      </c>
      <c r="C593">
        <v>37026</v>
      </c>
      <c r="D593">
        <v>2001.3698999999999</v>
      </c>
      <c r="E593">
        <v>367.61</v>
      </c>
      <c r="F593">
        <v>368</v>
      </c>
      <c r="G593">
        <v>367.72</v>
      </c>
      <c r="H593">
        <v>368.11</v>
      </c>
      <c r="I593">
        <v>367.61</v>
      </c>
      <c r="J593">
        <v>368</v>
      </c>
      <c r="L593">
        <f t="shared" si="8"/>
        <v>0.17000000000001592</v>
      </c>
    </row>
    <row r="594" spans="1:12" x14ac:dyDescent="0.2">
      <c r="A594">
        <v>2001</v>
      </c>
      <c r="B594">
        <v>6</v>
      </c>
      <c r="C594">
        <v>37057</v>
      </c>
      <c r="D594">
        <v>2001.4548</v>
      </c>
      <c r="E594">
        <v>367.94</v>
      </c>
      <c r="F594">
        <v>368.17</v>
      </c>
      <c r="G594">
        <v>368.02</v>
      </c>
      <c r="H594">
        <v>368.26</v>
      </c>
      <c r="I594">
        <v>367.94</v>
      </c>
      <c r="J594">
        <v>368.17</v>
      </c>
      <c r="L594">
        <f t="shared" si="8"/>
        <v>6.9999999999993179E-2</v>
      </c>
    </row>
    <row r="595" spans="1:12" x14ac:dyDescent="0.2">
      <c r="A595">
        <v>2001</v>
      </c>
      <c r="B595">
        <v>7</v>
      </c>
      <c r="C595">
        <v>37087</v>
      </c>
      <c r="D595">
        <v>2001.537</v>
      </c>
      <c r="E595">
        <v>368.3</v>
      </c>
      <c r="F595">
        <v>368.24</v>
      </c>
      <c r="G595">
        <v>368.48</v>
      </c>
      <c r="H595">
        <v>368.42</v>
      </c>
      <c r="I595">
        <v>368.3</v>
      </c>
      <c r="J595">
        <v>368.24</v>
      </c>
      <c r="L595">
        <f t="shared" si="8"/>
        <v>0.21999999999997044</v>
      </c>
    </row>
    <row r="596" spans="1:12" x14ac:dyDescent="0.2">
      <c r="A596">
        <v>2001</v>
      </c>
      <c r="B596">
        <v>8</v>
      </c>
      <c r="C596">
        <v>37118</v>
      </c>
      <c r="D596">
        <v>2001.6219000000001</v>
      </c>
      <c r="E596">
        <v>368.86</v>
      </c>
      <c r="F596">
        <v>368.46</v>
      </c>
      <c r="G596">
        <v>368.99</v>
      </c>
      <c r="H596">
        <v>368.59</v>
      </c>
      <c r="I596">
        <v>368.86</v>
      </c>
      <c r="J596">
        <v>368.46</v>
      </c>
      <c r="L596">
        <f t="shared" si="8"/>
        <v>0.42000000000001592</v>
      </c>
    </row>
    <row r="597" spans="1:12" x14ac:dyDescent="0.2">
      <c r="A597">
        <v>2001</v>
      </c>
      <c r="B597">
        <v>9</v>
      </c>
      <c r="C597">
        <v>37149</v>
      </c>
      <c r="D597">
        <v>2001.7067999999999</v>
      </c>
      <c r="E597">
        <v>369.44</v>
      </c>
      <c r="F597">
        <v>368.88</v>
      </c>
      <c r="G597">
        <v>369.34</v>
      </c>
      <c r="H597">
        <v>368.78</v>
      </c>
      <c r="I597">
        <v>369.44</v>
      </c>
      <c r="J597">
        <v>368.88</v>
      </c>
      <c r="L597">
        <f t="shared" si="8"/>
        <v>0.18999999999999773</v>
      </c>
    </row>
    <row r="598" spans="1:12" x14ac:dyDescent="0.2">
      <c r="A598">
        <v>2001</v>
      </c>
      <c r="B598">
        <v>10</v>
      </c>
      <c r="C598">
        <v>37179</v>
      </c>
      <c r="D598">
        <v>2001.789</v>
      </c>
      <c r="E598">
        <v>369.6</v>
      </c>
      <c r="F598">
        <v>369.07</v>
      </c>
      <c r="G598">
        <v>369.49</v>
      </c>
      <c r="H598">
        <v>368.96</v>
      </c>
      <c r="I598">
        <v>369.6</v>
      </c>
      <c r="J598">
        <v>369.07</v>
      </c>
      <c r="L598">
        <f t="shared" si="8"/>
        <v>4.0000000000020464E-2</v>
      </c>
    </row>
    <row r="599" spans="1:12" x14ac:dyDescent="0.2">
      <c r="A599">
        <v>2001</v>
      </c>
      <c r="B599">
        <v>11</v>
      </c>
      <c r="C599">
        <v>37210</v>
      </c>
      <c r="D599">
        <v>2001.874</v>
      </c>
      <c r="E599">
        <v>369.48</v>
      </c>
      <c r="F599">
        <v>369.11</v>
      </c>
      <c r="G599">
        <v>369.52</v>
      </c>
      <c r="H599">
        <v>369.15</v>
      </c>
      <c r="I599">
        <v>369.48</v>
      </c>
      <c r="J599">
        <v>369.11</v>
      </c>
      <c r="L599">
        <f t="shared" si="8"/>
        <v>-2.0000000000038654E-2</v>
      </c>
    </row>
    <row r="600" spans="1:12" x14ac:dyDescent="0.2">
      <c r="A600">
        <v>2001</v>
      </c>
      <c r="B600">
        <v>12</v>
      </c>
      <c r="C600">
        <v>37240</v>
      </c>
      <c r="D600">
        <v>2001.9562000000001</v>
      </c>
      <c r="E600">
        <v>369.25</v>
      </c>
      <c r="F600">
        <v>369.09</v>
      </c>
      <c r="G600">
        <v>369.51</v>
      </c>
      <c r="H600">
        <v>369.35</v>
      </c>
      <c r="I600">
        <v>369.25</v>
      </c>
      <c r="J600">
        <v>369.09</v>
      </c>
      <c r="L600">
        <f t="shared" si="8"/>
        <v>0.31000000000000227</v>
      </c>
    </row>
    <row r="601" spans="1:12" x14ac:dyDescent="0.2">
      <c r="A601">
        <v>2002</v>
      </c>
      <c r="B601">
        <v>1</v>
      </c>
      <c r="C601">
        <v>37271</v>
      </c>
      <c r="D601">
        <v>2002.0410999999999</v>
      </c>
      <c r="E601">
        <v>369.31</v>
      </c>
      <c r="F601">
        <v>369.4</v>
      </c>
      <c r="G601">
        <v>369.46</v>
      </c>
      <c r="H601">
        <v>369.55</v>
      </c>
      <c r="I601">
        <v>369.31</v>
      </c>
      <c r="J601">
        <v>369.4</v>
      </c>
      <c r="L601">
        <f t="shared" si="8"/>
        <v>0.47000000000002728</v>
      </c>
    </row>
    <row r="602" spans="1:12" x14ac:dyDescent="0.2">
      <c r="A602">
        <v>2002</v>
      </c>
      <c r="B602">
        <v>2</v>
      </c>
      <c r="C602">
        <v>37302</v>
      </c>
      <c r="D602">
        <v>2002.126</v>
      </c>
      <c r="E602">
        <v>369.5</v>
      </c>
      <c r="F602">
        <v>369.87</v>
      </c>
      <c r="G602">
        <v>369.38</v>
      </c>
      <c r="H602">
        <v>369.76</v>
      </c>
      <c r="I602">
        <v>369.5</v>
      </c>
      <c r="J602">
        <v>369.87</v>
      </c>
      <c r="L602">
        <f t="shared" si="8"/>
        <v>0.25999999999999091</v>
      </c>
    </row>
    <row r="603" spans="1:12" x14ac:dyDescent="0.2">
      <c r="A603">
        <v>2002</v>
      </c>
      <c r="B603">
        <v>3</v>
      </c>
      <c r="C603">
        <v>37330</v>
      </c>
      <c r="D603">
        <v>2002.2027</v>
      </c>
      <c r="E603">
        <v>369.6</v>
      </c>
      <c r="F603">
        <v>370.13</v>
      </c>
      <c r="G603">
        <v>369.42</v>
      </c>
      <c r="H603">
        <v>369.95</v>
      </c>
      <c r="I603">
        <v>369.6</v>
      </c>
      <c r="J603">
        <v>370.13</v>
      </c>
      <c r="L603">
        <f t="shared" si="8"/>
        <v>9.0000000000031832E-2</v>
      </c>
    </row>
    <row r="604" spans="1:12" x14ac:dyDescent="0.2">
      <c r="A604">
        <v>2002</v>
      </c>
      <c r="B604">
        <v>4</v>
      </c>
      <c r="C604">
        <v>37361</v>
      </c>
      <c r="D604">
        <v>2002.2877000000001</v>
      </c>
      <c r="E604">
        <v>369.72</v>
      </c>
      <c r="F604">
        <v>370.22</v>
      </c>
      <c r="G604">
        <v>369.66</v>
      </c>
      <c r="H604">
        <v>370.15</v>
      </c>
      <c r="I604">
        <v>369.72</v>
      </c>
      <c r="J604">
        <v>370.22</v>
      </c>
      <c r="L604">
        <f t="shared" si="8"/>
        <v>0.16999999999995907</v>
      </c>
    </row>
    <row r="605" spans="1:12" x14ac:dyDescent="0.2">
      <c r="A605">
        <v>2002</v>
      </c>
      <c r="B605">
        <v>5</v>
      </c>
      <c r="C605">
        <v>37391</v>
      </c>
      <c r="D605">
        <v>2002.3698999999999</v>
      </c>
      <c r="E605">
        <v>369.99</v>
      </c>
      <c r="F605">
        <v>370.39</v>
      </c>
      <c r="G605">
        <v>369.96</v>
      </c>
      <c r="H605">
        <v>370.35</v>
      </c>
      <c r="I605">
        <v>369.99</v>
      </c>
      <c r="J605">
        <v>370.39</v>
      </c>
      <c r="L605">
        <f t="shared" si="8"/>
        <v>0.24000000000000909</v>
      </c>
    </row>
    <row r="606" spans="1:12" x14ac:dyDescent="0.2">
      <c r="A606">
        <v>2002</v>
      </c>
      <c r="B606">
        <v>6</v>
      </c>
      <c r="C606">
        <v>37422</v>
      </c>
      <c r="D606">
        <v>2002.4548</v>
      </c>
      <c r="E606">
        <v>370.39</v>
      </c>
      <c r="F606">
        <v>370.63</v>
      </c>
      <c r="G606">
        <v>370.32</v>
      </c>
      <c r="H606">
        <v>370.56</v>
      </c>
      <c r="I606">
        <v>370.39</v>
      </c>
      <c r="J606">
        <v>370.63</v>
      </c>
      <c r="L606">
        <f t="shared" si="8"/>
        <v>0.19999999999998863</v>
      </c>
    </row>
    <row r="607" spans="1:12" x14ac:dyDescent="0.2">
      <c r="A607">
        <v>2002</v>
      </c>
      <c r="B607">
        <v>7</v>
      </c>
      <c r="C607">
        <v>37452</v>
      </c>
      <c r="D607">
        <v>2002.537</v>
      </c>
      <c r="E607">
        <v>370.89</v>
      </c>
      <c r="F607">
        <v>370.83</v>
      </c>
      <c r="G607">
        <v>370.81</v>
      </c>
      <c r="H607">
        <v>370.75</v>
      </c>
      <c r="I607">
        <v>370.89</v>
      </c>
      <c r="J607">
        <v>370.83</v>
      </c>
      <c r="L607">
        <f t="shared" si="8"/>
        <v>0.24000000000000909</v>
      </c>
    </row>
    <row r="608" spans="1:12" x14ac:dyDescent="0.2">
      <c r="A608">
        <v>2002</v>
      </c>
      <c r="B608">
        <v>8</v>
      </c>
      <c r="C608">
        <v>37483</v>
      </c>
      <c r="D608">
        <v>2002.6219000000001</v>
      </c>
      <c r="E608">
        <v>371.47</v>
      </c>
      <c r="F608">
        <v>371.07</v>
      </c>
      <c r="G608">
        <v>371.35</v>
      </c>
      <c r="H608">
        <v>370.95</v>
      </c>
      <c r="I608">
        <v>371.47</v>
      </c>
      <c r="J608">
        <v>371.07</v>
      </c>
      <c r="L608">
        <f t="shared" si="8"/>
        <v>6.0000000000002274E-2</v>
      </c>
    </row>
    <row r="609" spans="1:12" x14ac:dyDescent="0.2">
      <c r="A609">
        <v>2002</v>
      </c>
      <c r="B609">
        <v>9</v>
      </c>
      <c r="C609">
        <v>37514</v>
      </c>
      <c r="D609">
        <v>2002.7067999999999</v>
      </c>
      <c r="E609">
        <v>371.7</v>
      </c>
      <c r="F609">
        <v>371.13</v>
      </c>
      <c r="G609">
        <v>371.71</v>
      </c>
      <c r="H609">
        <v>371.14</v>
      </c>
      <c r="I609">
        <v>371.7</v>
      </c>
      <c r="J609">
        <v>371.13</v>
      </c>
      <c r="L609">
        <f t="shared" si="8"/>
        <v>0.17000000000001592</v>
      </c>
    </row>
    <row r="610" spans="1:12" x14ac:dyDescent="0.2">
      <c r="A610">
        <v>2002</v>
      </c>
      <c r="B610">
        <v>10</v>
      </c>
      <c r="C610">
        <v>37544</v>
      </c>
      <c r="D610">
        <v>2002.789</v>
      </c>
      <c r="E610">
        <v>371.83</v>
      </c>
      <c r="F610">
        <v>371.3</v>
      </c>
      <c r="G610">
        <v>371.86</v>
      </c>
      <c r="H610">
        <v>371.33</v>
      </c>
      <c r="I610">
        <v>371.83</v>
      </c>
      <c r="J610">
        <v>371.3</v>
      </c>
      <c r="L610">
        <f t="shared" si="8"/>
        <v>0.14999999999997726</v>
      </c>
    </row>
    <row r="611" spans="1:12" x14ac:dyDescent="0.2">
      <c r="A611">
        <v>2002</v>
      </c>
      <c r="B611">
        <v>11</v>
      </c>
      <c r="C611">
        <v>37575</v>
      </c>
      <c r="D611">
        <v>2002.874</v>
      </c>
      <c r="E611">
        <v>371.82</v>
      </c>
      <c r="F611">
        <v>371.45</v>
      </c>
      <c r="G611">
        <v>371.89</v>
      </c>
      <c r="H611">
        <v>371.52</v>
      </c>
      <c r="I611">
        <v>371.82</v>
      </c>
      <c r="J611">
        <v>371.45</v>
      </c>
      <c r="L611">
        <f t="shared" si="8"/>
        <v>0</v>
      </c>
    </row>
    <row r="612" spans="1:12" x14ac:dyDescent="0.2">
      <c r="A612">
        <v>2002</v>
      </c>
      <c r="B612">
        <v>12</v>
      </c>
      <c r="C612">
        <v>37605</v>
      </c>
      <c r="D612">
        <v>2002.9562000000001</v>
      </c>
      <c r="E612">
        <v>371.61</v>
      </c>
      <c r="F612">
        <v>371.45</v>
      </c>
      <c r="G612">
        <v>371.86</v>
      </c>
      <c r="H612">
        <v>371.7</v>
      </c>
      <c r="I612">
        <v>371.61</v>
      </c>
      <c r="J612">
        <v>371.45</v>
      </c>
      <c r="L612">
        <f t="shared" si="8"/>
        <v>0.56999999999999318</v>
      </c>
    </row>
    <row r="613" spans="1:12" x14ac:dyDescent="0.2">
      <c r="A613">
        <v>2003</v>
      </c>
      <c r="B613">
        <v>1</v>
      </c>
      <c r="C613">
        <v>37636</v>
      </c>
      <c r="D613">
        <v>2003.0410999999999</v>
      </c>
      <c r="E613">
        <v>371.93</v>
      </c>
      <c r="F613">
        <v>372.02</v>
      </c>
      <c r="G613">
        <v>371.8</v>
      </c>
      <c r="H613">
        <v>371.89</v>
      </c>
      <c r="I613">
        <v>371.93</v>
      </c>
      <c r="J613">
        <v>372.02</v>
      </c>
      <c r="L613">
        <f t="shared" si="8"/>
        <v>0.12000000000000455</v>
      </c>
    </row>
    <row r="614" spans="1:12" x14ac:dyDescent="0.2">
      <c r="A614">
        <v>2003</v>
      </c>
      <c r="B614">
        <v>2</v>
      </c>
      <c r="C614">
        <v>37667</v>
      </c>
      <c r="D614">
        <v>2003.126</v>
      </c>
      <c r="E614">
        <v>371.77</v>
      </c>
      <c r="F614">
        <v>372.14</v>
      </c>
      <c r="G614">
        <v>371.69</v>
      </c>
      <c r="H614">
        <v>372.07</v>
      </c>
      <c r="I614">
        <v>371.77</v>
      </c>
      <c r="J614">
        <v>372.14</v>
      </c>
      <c r="L614">
        <f t="shared" si="8"/>
        <v>8.0000000000040927E-2</v>
      </c>
    </row>
    <row r="615" spans="1:12" x14ac:dyDescent="0.2">
      <c r="A615">
        <v>2003</v>
      </c>
      <c r="B615">
        <v>3</v>
      </c>
      <c r="C615">
        <v>37695</v>
      </c>
      <c r="D615">
        <v>2003.2027</v>
      </c>
      <c r="E615">
        <v>371.7</v>
      </c>
      <c r="F615">
        <v>372.22</v>
      </c>
      <c r="G615">
        <v>371.7</v>
      </c>
      <c r="H615">
        <v>372.23</v>
      </c>
      <c r="I615">
        <v>371.7</v>
      </c>
      <c r="J615">
        <v>372.22</v>
      </c>
      <c r="L615">
        <f t="shared" si="8"/>
        <v>0.25999999999999091</v>
      </c>
    </row>
    <row r="616" spans="1:12" x14ac:dyDescent="0.2">
      <c r="A616">
        <v>2003</v>
      </c>
      <c r="B616">
        <v>4</v>
      </c>
      <c r="C616">
        <v>37726</v>
      </c>
      <c r="D616">
        <v>2003.2877000000001</v>
      </c>
      <c r="E616">
        <v>371.99</v>
      </c>
      <c r="F616">
        <v>372.48</v>
      </c>
      <c r="G616">
        <v>371.91</v>
      </c>
      <c r="H616">
        <v>372.4</v>
      </c>
      <c r="I616">
        <v>371.99</v>
      </c>
      <c r="J616">
        <v>372.48</v>
      </c>
      <c r="L616">
        <f t="shared" si="8"/>
        <v>0.22999999999996135</v>
      </c>
    </row>
    <row r="617" spans="1:12" x14ac:dyDescent="0.2">
      <c r="A617">
        <v>2003</v>
      </c>
      <c r="B617">
        <v>5</v>
      </c>
      <c r="C617">
        <v>37756</v>
      </c>
      <c r="D617">
        <v>2003.3698999999999</v>
      </c>
      <c r="E617">
        <v>372.32</v>
      </c>
      <c r="F617">
        <v>372.71</v>
      </c>
      <c r="G617">
        <v>372.17</v>
      </c>
      <c r="H617">
        <v>372.57</v>
      </c>
      <c r="I617">
        <v>372.32</v>
      </c>
      <c r="J617">
        <v>372.71</v>
      </c>
      <c r="L617">
        <f t="shared" si="8"/>
        <v>0.11000000000001364</v>
      </c>
    </row>
    <row r="618" spans="1:12" x14ac:dyDescent="0.2">
      <c r="A618">
        <v>2003</v>
      </c>
      <c r="B618">
        <v>6</v>
      </c>
      <c r="C618">
        <v>37787</v>
      </c>
      <c r="D618">
        <v>2003.4548</v>
      </c>
      <c r="E618">
        <v>372.58</v>
      </c>
      <c r="F618">
        <v>372.82</v>
      </c>
      <c r="G618">
        <v>372.49</v>
      </c>
      <c r="H618">
        <v>372.73</v>
      </c>
      <c r="I618">
        <v>372.58</v>
      </c>
      <c r="J618">
        <v>372.82</v>
      </c>
      <c r="L618">
        <f t="shared" si="8"/>
        <v>9.0000000000031832E-2</v>
      </c>
    </row>
    <row r="619" spans="1:12" x14ac:dyDescent="0.2">
      <c r="A619">
        <v>2003</v>
      </c>
      <c r="B619">
        <v>7</v>
      </c>
      <c r="C619">
        <v>37817</v>
      </c>
      <c r="D619">
        <v>2003.537</v>
      </c>
      <c r="E619">
        <v>372.97</v>
      </c>
      <c r="F619">
        <v>372.91</v>
      </c>
      <c r="G619">
        <v>372.95</v>
      </c>
      <c r="H619">
        <v>372.89</v>
      </c>
      <c r="I619">
        <v>372.97</v>
      </c>
      <c r="J619">
        <v>372.91</v>
      </c>
      <c r="L619">
        <f t="shared" si="8"/>
        <v>8.9999999999974989E-2</v>
      </c>
    </row>
    <row r="620" spans="1:12" x14ac:dyDescent="0.2">
      <c r="A620">
        <v>2003</v>
      </c>
      <c r="B620">
        <v>8</v>
      </c>
      <c r="C620">
        <v>37848</v>
      </c>
      <c r="D620">
        <v>2003.6219000000001</v>
      </c>
      <c r="E620">
        <v>373.41</v>
      </c>
      <c r="F620">
        <v>373</v>
      </c>
      <c r="G620">
        <v>373.45</v>
      </c>
      <c r="H620">
        <v>373.05</v>
      </c>
      <c r="I620">
        <v>373.41</v>
      </c>
      <c r="J620">
        <v>373</v>
      </c>
      <c r="L620">
        <f t="shared" si="8"/>
        <v>0.32999999999998408</v>
      </c>
    </row>
    <row r="621" spans="1:12" x14ac:dyDescent="0.2">
      <c r="A621">
        <v>2003</v>
      </c>
      <c r="B621">
        <v>9</v>
      </c>
      <c r="C621">
        <v>37879</v>
      </c>
      <c r="D621">
        <v>2003.7067999999999</v>
      </c>
      <c r="E621">
        <v>373.89</v>
      </c>
      <c r="F621">
        <v>373.33</v>
      </c>
      <c r="G621">
        <v>373.77</v>
      </c>
      <c r="H621">
        <v>373.2</v>
      </c>
      <c r="I621">
        <v>373.89</v>
      </c>
      <c r="J621">
        <v>373.33</v>
      </c>
      <c r="L621">
        <f t="shared" si="8"/>
        <v>-5.0000000000011369E-2</v>
      </c>
    </row>
    <row r="622" spans="1:12" x14ac:dyDescent="0.2">
      <c r="A622">
        <v>2003</v>
      </c>
      <c r="B622">
        <v>10</v>
      </c>
      <c r="C622">
        <v>37909</v>
      </c>
      <c r="D622">
        <v>2003.789</v>
      </c>
      <c r="E622">
        <v>373.81</v>
      </c>
      <c r="F622">
        <v>373.28</v>
      </c>
      <c r="G622">
        <v>373.88</v>
      </c>
      <c r="H622">
        <v>373.35</v>
      </c>
      <c r="I622">
        <v>373.81</v>
      </c>
      <c r="J622">
        <v>373.28</v>
      </c>
      <c r="L622">
        <f t="shared" si="8"/>
        <v>-9.9999999999909051E-3</v>
      </c>
    </row>
    <row r="623" spans="1:12" x14ac:dyDescent="0.2">
      <c r="A623">
        <v>2003</v>
      </c>
      <c r="B623">
        <v>11</v>
      </c>
      <c r="C623">
        <v>37940</v>
      </c>
      <c r="D623">
        <v>2003.874</v>
      </c>
      <c r="E623">
        <v>373.64</v>
      </c>
      <c r="F623">
        <v>373.27</v>
      </c>
      <c r="G623">
        <v>373.87</v>
      </c>
      <c r="H623">
        <v>373.51</v>
      </c>
      <c r="I623">
        <v>373.64</v>
      </c>
      <c r="J623">
        <v>373.27</v>
      </c>
      <c r="L623">
        <f t="shared" si="8"/>
        <v>0.18000000000000682</v>
      </c>
    </row>
    <row r="624" spans="1:12" x14ac:dyDescent="0.2">
      <c r="A624">
        <v>2003</v>
      </c>
      <c r="B624">
        <v>12</v>
      </c>
      <c r="C624">
        <v>37970</v>
      </c>
      <c r="D624">
        <v>2003.9562000000001</v>
      </c>
      <c r="E624">
        <v>373.61</v>
      </c>
      <c r="F624">
        <v>373.45</v>
      </c>
      <c r="G624">
        <v>373.82</v>
      </c>
      <c r="H624">
        <v>373.66</v>
      </c>
      <c r="I624">
        <v>373.61</v>
      </c>
      <c r="J624">
        <v>373.45</v>
      </c>
      <c r="L624">
        <f t="shared" si="8"/>
        <v>0.22000000000002728</v>
      </c>
    </row>
    <row r="625" spans="1:12" x14ac:dyDescent="0.2">
      <c r="A625">
        <v>2004</v>
      </c>
      <c r="B625">
        <v>1</v>
      </c>
      <c r="C625">
        <v>38001</v>
      </c>
      <c r="D625">
        <v>2004.0409999999999</v>
      </c>
      <c r="E625">
        <v>373.58</v>
      </c>
      <c r="F625">
        <v>373.67</v>
      </c>
      <c r="G625">
        <v>373.72</v>
      </c>
      <c r="H625">
        <v>373.81</v>
      </c>
      <c r="I625">
        <v>373.58</v>
      </c>
      <c r="J625">
        <v>373.67</v>
      </c>
      <c r="L625">
        <f t="shared" si="8"/>
        <v>0.18000000000000682</v>
      </c>
    </row>
    <row r="626" spans="1:12" x14ac:dyDescent="0.2">
      <c r="A626">
        <v>2004</v>
      </c>
      <c r="B626">
        <v>2</v>
      </c>
      <c r="C626">
        <v>38032</v>
      </c>
      <c r="D626">
        <v>2004.1257000000001</v>
      </c>
      <c r="E626">
        <v>373.47</v>
      </c>
      <c r="F626">
        <v>373.85</v>
      </c>
      <c r="G626">
        <v>373.59</v>
      </c>
      <c r="H626">
        <v>373.97</v>
      </c>
      <c r="I626">
        <v>373.47</v>
      </c>
      <c r="J626">
        <v>373.85</v>
      </c>
      <c r="L626">
        <f t="shared" si="8"/>
        <v>0.52999999999997272</v>
      </c>
    </row>
    <row r="627" spans="1:12" x14ac:dyDescent="0.2">
      <c r="A627">
        <v>2004</v>
      </c>
      <c r="B627">
        <v>3</v>
      </c>
      <c r="C627">
        <v>38061</v>
      </c>
      <c r="D627">
        <v>2004.2049</v>
      </c>
      <c r="E627">
        <v>373.85</v>
      </c>
      <c r="F627">
        <v>374.38</v>
      </c>
      <c r="G627">
        <v>373.58</v>
      </c>
      <c r="H627">
        <v>374.11</v>
      </c>
      <c r="I627">
        <v>373.85</v>
      </c>
      <c r="J627">
        <v>374.38</v>
      </c>
      <c r="L627">
        <f t="shared" si="8"/>
        <v>9.9999999999909051E-3</v>
      </c>
    </row>
    <row r="628" spans="1:12" x14ac:dyDescent="0.2">
      <c r="A628">
        <v>2004</v>
      </c>
      <c r="B628">
        <v>4</v>
      </c>
      <c r="C628">
        <v>38092</v>
      </c>
      <c r="D628">
        <v>2004.2896000000001</v>
      </c>
      <c r="E628">
        <v>373.89</v>
      </c>
      <c r="F628">
        <v>374.39</v>
      </c>
      <c r="G628">
        <v>373.77</v>
      </c>
      <c r="H628">
        <v>374.27</v>
      </c>
      <c r="I628">
        <v>373.89</v>
      </c>
      <c r="J628">
        <v>374.39</v>
      </c>
      <c r="L628">
        <f t="shared" si="8"/>
        <v>8.0000000000040927E-2</v>
      </c>
    </row>
    <row r="629" spans="1:12" x14ac:dyDescent="0.2">
      <c r="A629">
        <v>2004</v>
      </c>
      <c r="B629">
        <v>5</v>
      </c>
      <c r="C629">
        <v>38122</v>
      </c>
      <c r="D629">
        <v>2004.3715999999999</v>
      </c>
      <c r="E629">
        <v>374.08</v>
      </c>
      <c r="F629">
        <v>374.47</v>
      </c>
      <c r="G629">
        <v>374.02</v>
      </c>
      <c r="H629">
        <v>374.42</v>
      </c>
      <c r="I629">
        <v>374.08</v>
      </c>
      <c r="J629">
        <v>374.47</v>
      </c>
      <c r="L629">
        <f t="shared" si="8"/>
        <v>0.25</v>
      </c>
    </row>
    <row r="630" spans="1:12" x14ac:dyDescent="0.2">
      <c r="A630">
        <v>2004</v>
      </c>
      <c r="B630">
        <v>6</v>
      </c>
      <c r="C630">
        <v>38153</v>
      </c>
      <c r="D630">
        <v>2004.4563000000001</v>
      </c>
      <c r="E630">
        <v>374.48</v>
      </c>
      <c r="F630">
        <v>374.72</v>
      </c>
      <c r="G630">
        <v>374.33</v>
      </c>
      <c r="H630">
        <v>374.57</v>
      </c>
      <c r="I630">
        <v>374.48</v>
      </c>
      <c r="J630">
        <v>374.72</v>
      </c>
      <c r="L630">
        <f t="shared" si="8"/>
        <v>9.9999999999965894E-2</v>
      </c>
    </row>
    <row r="631" spans="1:12" x14ac:dyDescent="0.2">
      <c r="A631">
        <v>2004</v>
      </c>
      <c r="B631">
        <v>7</v>
      </c>
      <c r="C631">
        <v>38183</v>
      </c>
      <c r="D631">
        <v>2004.5382999999999</v>
      </c>
      <c r="E631">
        <v>374.89</v>
      </c>
      <c r="F631">
        <v>374.82</v>
      </c>
      <c r="G631">
        <v>374.78</v>
      </c>
      <c r="H631">
        <v>374.72</v>
      </c>
      <c r="I631">
        <v>374.89</v>
      </c>
      <c r="J631">
        <v>374.82</v>
      </c>
      <c r="L631">
        <f t="shared" si="8"/>
        <v>0.16000000000002501</v>
      </c>
    </row>
    <row r="632" spans="1:12" x14ac:dyDescent="0.2">
      <c r="A632">
        <v>2004</v>
      </c>
      <c r="B632">
        <v>8</v>
      </c>
      <c r="C632">
        <v>38214</v>
      </c>
      <c r="D632">
        <v>2004.623</v>
      </c>
      <c r="E632">
        <v>375.39</v>
      </c>
      <c r="F632">
        <v>374.98</v>
      </c>
      <c r="G632">
        <v>375.27</v>
      </c>
      <c r="H632">
        <v>374.87</v>
      </c>
      <c r="I632">
        <v>375.39</v>
      </c>
      <c r="J632">
        <v>374.98</v>
      </c>
      <c r="L632">
        <f t="shared" si="8"/>
        <v>-2.0000000000038654E-2</v>
      </c>
    </row>
    <row r="633" spans="1:12" x14ac:dyDescent="0.2">
      <c r="A633">
        <v>2004</v>
      </c>
      <c r="B633">
        <v>9</v>
      </c>
      <c r="C633">
        <v>38245</v>
      </c>
      <c r="D633">
        <v>2004.7076999999999</v>
      </c>
      <c r="E633">
        <v>375.53</v>
      </c>
      <c r="F633">
        <v>374.96</v>
      </c>
      <c r="G633">
        <v>375.59</v>
      </c>
      <c r="H633">
        <v>375.02</v>
      </c>
      <c r="I633">
        <v>375.53</v>
      </c>
      <c r="J633">
        <v>374.96</v>
      </c>
      <c r="L633">
        <f t="shared" si="8"/>
        <v>0.12999999999999545</v>
      </c>
    </row>
    <row r="634" spans="1:12" x14ac:dyDescent="0.2">
      <c r="A634">
        <v>2004</v>
      </c>
      <c r="B634">
        <v>10</v>
      </c>
      <c r="C634">
        <v>38275</v>
      </c>
      <c r="D634">
        <v>2004.7896000000001</v>
      </c>
      <c r="E634">
        <v>375.62</v>
      </c>
      <c r="F634">
        <v>375.09</v>
      </c>
      <c r="G634">
        <v>375.71</v>
      </c>
      <c r="H634">
        <v>375.17</v>
      </c>
      <c r="I634">
        <v>375.62</v>
      </c>
      <c r="J634">
        <v>375.09</v>
      </c>
      <c r="L634">
        <f t="shared" si="8"/>
        <v>8.0000000000040927E-2</v>
      </c>
    </row>
    <row r="635" spans="1:12" x14ac:dyDescent="0.2">
      <c r="A635">
        <v>2004</v>
      </c>
      <c r="B635">
        <v>11</v>
      </c>
      <c r="C635">
        <v>38306</v>
      </c>
      <c r="D635">
        <v>2004.8742999999999</v>
      </c>
      <c r="E635">
        <v>375.53</v>
      </c>
      <c r="F635">
        <v>375.17</v>
      </c>
      <c r="G635">
        <v>375.7</v>
      </c>
      <c r="H635">
        <v>375.34</v>
      </c>
      <c r="I635">
        <v>375.53</v>
      </c>
      <c r="J635">
        <v>375.17</v>
      </c>
      <c r="L635">
        <f t="shared" si="8"/>
        <v>-5.0000000000011369E-2</v>
      </c>
    </row>
    <row r="636" spans="1:12" x14ac:dyDescent="0.2">
      <c r="A636">
        <v>2004</v>
      </c>
      <c r="B636">
        <v>12</v>
      </c>
      <c r="C636">
        <v>38336</v>
      </c>
      <c r="D636">
        <v>2004.9563000000001</v>
      </c>
      <c r="E636">
        <v>375.28</v>
      </c>
      <c r="F636">
        <v>375.12</v>
      </c>
      <c r="G636">
        <v>375.66</v>
      </c>
      <c r="H636">
        <v>375.5</v>
      </c>
      <c r="I636">
        <v>375.28</v>
      </c>
      <c r="J636">
        <v>375.12</v>
      </c>
      <c r="L636">
        <f t="shared" si="8"/>
        <v>0.31999999999999318</v>
      </c>
    </row>
    <row r="637" spans="1:12" x14ac:dyDescent="0.2">
      <c r="A637">
        <v>2005</v>
      </c>
      <c r="B637">
        <v>1</v>
      </c>
      <c r="C637">
        <v>38367</v>
      </c>
      <c r="D637">
        <v>2005.0410999999999</v>
      </c>
      <c r="E637">
        <v>375.35</v>
      </c>
      <c r="F637">
        <v>375.44</v>
      </c>
      <c r="G637">
        <v>375.59</v>
      </c>
      <c r="H637">
        <v>375.68</v>
      </c>
      <c r="I637">
        <v>375.35</v>
      </c>
      <c r="J637">
        <v>375.44</v>
      </c>
      <c r="L637">
        <f t="shared" si="8"/>
        <v>0.18000000000000682</v>
      </c>
    </row>
    <row r="638" spans="1:12" x14ac:dyDescent="0.2">
      <c r="A638">
        <v>2005</v>
      </c>
      <c r="B638">
        <v>2</v>
      </c>
      <c r="C638">
        <v>38398</v>
      </c>
      <c r="D638">
        <v>2005.126</v>
      </c>
      <c r="E638">
        <v>375.24</v>
      </c>
      <c r="F638">
        <v>375.62</v>
      </c>
      <c r="G638">
        <v>375.48</v>
      </c>
      <c r="H638">
        <v>375.86</v>
      </c>
      <c r="I638">
        <v>375.24</v>
      </c>
      <c r="J638">
        <v>375.62</v>
      </c>
      <c r="L638">
        <f t="shared" ref="L638:L701" si="9">(J639-J638)</f>
        <v>0.50999999999999091</v>
      </c>
    </row>
    <row r="639" spans="1:12" x14ac:dyDescent="0.2">
      <c r="A639">
        <v>2005</v>
      </c>
      <c r="B639">
        <v>3</v>
      </c>
      <c r="C639">
        <v>38426</v>
      </c>
      <c r="D639">
        <v>2005.2027</v>
      </c>
      <c r="E639">
        <v>375.6</v>
      </c>
      <c r="F639">
        <v>376.13</v>
      </c>
      <c r="G639">
        <v>375.49</v>
      </c>
      <c r="H639">
        <v>376.02</v>
      </c>
      <c r="I639">
        <v>375.6</v>
      </c>
      <c r="J639">
        <v>376.13</v>
      </c>
      <c r="L639">
        <f t="shared" si="9"/>
        <v>0.11000000000001364</v>
      </c>
    </row>
    <row r="640" spans="1:12" x14ac:dyDescent="0.2">
      <c r="A640">
        <v>2005</v>
      </c>
      <c r="B640">
        <v>4</v>
      </c>
      <c r="C640">
        <v>38457</v>
      </c>
      <c r="D640">
        <v>2005.2877000000001</v>
      </c>
      <c r="E640">
        <v>375.74</v>
      </c>
      <c r="F640">
        <v>376.24</v>
      </c>
      <c r="G640">
        <v>375.71</v>
      </c>
      <c r="H640">
        <v>376.21</v>
      </c>
      <c r="I640">
        <v>375.74</v>
      </c>
      <c r="J640">
        <v>376.24</v>
      </c>
      <c r="L640">
        <f t="shared" si="9"/>
        <v>0.31000000000000227</v>
      </c>
    </row>
    <row r="641" spans="1:12" x14ac:dyDescent="0.2">
      <c r="A641">
        <v>2005</v>
      </c>
      <c r="B641">
        <v>5</v>
      </c>
      <c r="C641">
        <v>38487</v>
      </c>
      <c r="D641">
        <v>2005.3698999999999</v>
      </c>
      <c r="E641">
        <v>376.15</v>
      </c>
      <c r="F641">
        <v>376.55</v>
      </c>
      <c r="G641">
        <v>376</v>
      </c>
      <c r="H641">
        <v>376.39</v>
      </c>
      <c r="I641">
        <v>376.15</v>
      </c>
      <c r="J641">
        <v>376.55</v>
      </c>
      <c r="L641">
        <f t="shared" si="9"/>
        <v>0.14999999999997726</v>
      </c>
    </row>
    <row r="642" spans="1:12" x14ac:dyDescent="0.2">
      <c r="A642">
        <v>2005</v>
      </c>
      <c r="B642">
        <v>6</v>
      </c>
      <c r="C642">
        <v>38518</v>
      </c>
      <c r="D642">
        <v>2005.4548</v>
      </c>
      <c r="E642">
        <v>376.46</v>
      </c>
      <c r="F642">
        <v>376.7</v>
      </c>
      <c r="G642">
        <v>376.34</v>
      </c>
      <c r="H642">
        <v>376.58</v>
      </c>
      <c r="I642">
        <v>376.46</v>
      </c>
      <c r="J642">
        <v>376.7</v>
      </c>
      <c r="L642">
        <f t="shared" si="9"/>
        <v>6.0000000000002274E-2</v>
      </c>
    </row>
    <row r="643" spans="1:12" x14ac:dyDescent="0.2">
      <c r="A643">
        <v>2005</v>
      </c>
      <c r="B643">
        <v>7</v>
      </c>
      <c r="C643">
        <v>38548</v>
      </c>
      <c r="D643">
        <v>2005.537</v>
      </c>
      <c r="E643">
        <v>-99.99</v>
      </c>
      <c r="F643">
        <v>-99.99</v>
      </c>
      <c r="G643">
        <v>376.82</v>
      </c>
      <c r="H643">
        <v>376.76</v>
      </c>
      <c r="I643">
        <v>376.82</v>
      </c>
      <c r="J643">
        <v>376.76</v>
      </c>
      <c r="L643">
        <f t="shared" si="9"/>
        <v>0.18000000000000682</v>
      </c>
    </row>
    <row r="644" spans="1:12" x14ac:dyDescent="0.2">
      <c r="A644">
        <v>2005</v>
      </c>
      <c r="B644">
        <v>8</v>
      </c>
      <c r="C644">
        <v>38579</v>
      </c>
      <c r="D644">
        <v>2005.6219000000001</v>
      </c>
      <c r="E644">
        <v>-99.99</v>
      </c>
      <c r="F644">
        <v>-99.99</v>
      </c>
      <c r="G644">
        <v>377.34</v>
      </c>
      <c r="H644">
        <v>376.94</v>
      </c>
      <c r="I644">
        <v>377.34</v>
      </c>
      <c r="J644">
        <v>376.94</v>
      </c>
      <c r="L644">
        <f t="shared" si="9"/>
        <v>0.22000000000002728</v>
      </c>
    </row>
    <row r="645" spans="1:12" x14ac:dyDescent="0.2">
      <c r="A645">
        <v>2005</v>
      </c>
      <c r="B645">
        <v>9</v>
      </c>
      <c r="C645">
        <v>38610</v>
      </c>
      <c r="D645">
        <v>2005.7067999999999</v>
      </c>
      <c r="E645">
        <v>377.73</v>
      </c>
      <c r="F645">
        <v>377.16</v>
      </c>
      <c r="G645">
        <v>377.68</v>
      </c>
      <c r="H645">
        <v>377.11</v>
      </c>
      <c r="I645">
        <v>377.73</v>
      </c>
      <c r="J645">
        <v>377.16</v>
      </c>
      <c r="L645">
        <f t="shared" si="9"/>
        <v>0.31000000000000227</v>
      </c>
    </row>
    <row r="646" spans="1:12" x14ac:dyDescent="0.2">
      <c r="A646">
        <v>2005</v>
      </c>
      <c r="B646">
        <v>10</v>
      </c>
      <c r="C646">
        <v>38640</v>
      </c>
      <c r="D646">
        <v>2005.789</v>
      </c>
      <c r="E646">
        <v>378</v>
      </c>
      <c r="F646">
        <v>377.47</v>
      </c>
      <c r="G646">
        <v>377.81</v>
      </c>
      <c r="H646">
        <v>377.28</v>
      </c>
      <c r="I646">
        <v>378</v>
      </c>
      <c r="J646">
        <v>377.47</v>
      </c>
      <c r="L646">
        <f t="shared" si="9"/>
        <v>-0.17000000000001592</v>
      </c>
    </row>
    <row r="647" spans="1:12" x14ac:dyDescent="0.2">
      <c r="A647">
        <v>2005</v>
      </c>
      <c r="B647">
        <v>11</v>
      </c>
      <c r="C647">
        <v>38671</v>
      </c>
      <c r="D647">
        <v>2005.874</v>
      </c>
      <c r="E647">
        <v>377.66</v>
      </c>
      <c r="F647">
        <v>377.3</v>
      </c>
      <c r="G647">
        <v>377.82</v>
      </c>
      <c r="H647">
        <v>377.45</v>
      </c>
      <c r="I647">
        <v>377.66</v>
      </c>
      <c r="J647">
        <v>377.3</v>
      </c>
      <c r="L647">
        <f t="shared" si="9"/>
        <v>0.37000000000000455</v>
      </c>
    </row>
    <row r="648" spans="1:12" x14ac:dyDescent="0.2">
      <c r="A648">
        <v>2005</v>
      </c>
      <c r="B648">
        <v>12</v>
      </c>
      <c r="C648">
        <v>38701</v>
      </c>
      <c r="D648">
        <v>2005.9562000000001</v>
      </c>
      <c r="E648">
        <v>377.83</v>
      </c>
      <c r="F648">
        <v>377.67</v>
      </c>
      <c r="G648">
        <v>377.77</v>
      </c>
      <c r="H648">
        <v>377.61</v>
      </c>
      <c r="I648">
        <v>377.83</v>
      </c>
      <c r="J648">
        <v>377.67</v>
      </c>
      <c r="L648">
        <f t="shared" si="9"/>
        <v>0.24000000000000909</v>
      </c>
    </row>
    <row r="649" spans="1:12" x14ac:dyDescent="0.2">
      <c r="A649">
        <v>2006</v>
      </c>
      <c r="B649">
        <v>1</v>
      </c>
      <c r="C649">
        <v>38732</v>
      </c>
      <c r="D649">
        <v>2006.0410999999999</v>
      </c>
      <c r="E649">
        <v>377.82</v>
      </c>
      <c r="F649">
        <v>377.91</v>
      </c>
      <c r="G649">
        <v>377.68</v>
      </c>
      <c r="H649">
        <v>377.76</v>
      </c>
      <c r="I649">
        <v>377.82</v>
      </c>
      <c r="J649">
        <v>377.91</v>
      </c>
      <c r="L649">
        <f t="shared" si="9"/>
        <v>3.999999999996362E-2</v>
      </c>
    </row>
    <row r="650" spans="1:12" x14ac:dyDescent="0.2">
      <c r="A650">
        <v>2006</v>
      </c>
      <c r="B650">
        <v>2</v>
      </c>
      <c r="C650">
        <v>38763</v>
      </c>
      <c r="D650">
        <v>2006.126</v>
      </c>
      <c r="E650">
        <v>377.58</v>
      </c>
      <c r="F650">
        <v>377.95</v>
      </c>
      <c r="G650">
        <v>377.54</v>
      </c>
      <c r="H650">
        <v>377.92</v>
      </c>
      <c r="I650">
        <v>377.58</v>
      </c>
      <c r="J650">
        <v>377.95</v>
      </c>
      <c r="L650">
        <f t="shared" si="9"/>
        <v>0.18000000000000682</v>
      </c>
    </row>
    <row r="651" spans="1:12" x14ac:dyDescent="0.2">
      <c r="A651">
        <v>2006</v>
      </c>
      <c r="B651">
        <v>3</v>
      </c>
      <c r="C651">
        <v>38791</v>
      </c>
      <c r="D651">
        <v>2006.2027</v>
      </c>
      <c r="E651">
        <v>377.6</v>
      </c>
      <c r="F651">
        <v>378.13</v>
      </c>
      <c r="G651">
        <v>377.52</v>
      </c>
      <c r="H651">
        <v>378.05</v>
      </c>
      <c r="I651">
        <v>377.6</v>
      </c>
      <c r="J651">
        <v>378.13</v>
      </c>
      <c r="L651">
        <f t="shared" si="9"/>
        <v>6.9999999999993179E-2</v>
      </c>
    </row>
    <row r="652" spans="1:12" x14ac:dyDescent="0.2">
      <c r="A652">
        <v>2006</v>
      </c>
      <c r="B652">
        <v>4</v>
      </c>
      <c r="C652">
        <v>38822</v>
      </c>
      <c r="D652">
        <v>2006.2877000000001</v>
      </c>
      <c r="E652">
        <v>-99.99</v>
      </c>
      <c r="F652">
        <v>-99.99</v>
      </c>
      <c r="G652">
        <v>377.7</v>
      </c>
      <c r="H652">
        <v>378.2</v>
      </c>
      <c r="I652">
        <v>377.7</v>
      </c>
      <c r="J652">
        <v>378.2</v>
      </c>
      <c r="L652">
        <f t="shared" si="9"/>
        <v>0.19999999999998863</v>
      </c>
    </row>
    <row r="653" spans="1:12" x14ac:dyDescent="0.2">
      <c r="A653">
        <v>2006</v>
      </c>
      <c r="B653">
        <v>5</v>
      </c>
      <c r="C653">
        <v>38852</v>
      </c>
      <c r="D653">
        <v>2006.3698999999999</v>
      </c>
      <c r="E653">
        <v>378.01</v>
      </c>
      <c r="F653">
        <v>378.4</v>
      </c>
      <c r="G653">
        <v>377.94</v>
      </c>
      <c r="H653">
        <v>378.34</v>
      </c>
      <c r="I653">
        <v>378.01</v>
      </c>
      <c r="J653">
        <v>378.4</v>
      </c>
      <c r="L653">
        <f t="shared" si="9"/>
        <v>0.18999999999999773</v>
      </c>
    </row>
    <row r="654" spans="1:12" x14ac:dyDescent="0.2">
      <c r="A654">
        <v>2006</v>
      </c>
      <c r="B654">
        <v>6</v>
      </c>
      <c r="C654">
        <v>38883</v>
      </c>
      <c r="D654">
        <v>2006.4548</v>
      </c>
      <c r="E654">
        <v>378.35</v>
      </c>
      <c r="F654">
        <v>378.59</v>
      </c>
      <c r="G654">
        <v>378.24</v>
      </c>
      <c r="H654">
        <v>378.48</v>
      </c>
      <c r="I654">
        <v>378.35</v>
      </c>
      <c r="J654">
        <v>378.59</v>
      </c>
      <c r="L654">
        <f t="shared" si="9"/>
        <v>0.21000000000003638</v>
      </c>
    </row>
    <row r="655" spans="1:12" x14ac:dyDescent="0.2">
      <c r="A655">
        <v>2006</v>
      </c>
      <c r="B655">
        <v>7</v>
      </c>
      <c r="C655">
        <v>38913</v>
      </c>
      <c r="D655">
        <v>2006.537</v>
      </c>
      <c r="E655">
        <v>378.86</v>
      </c>
      <c r="F655">
        <v>378.8</v>
      </c>
      <c r="G655">
        <v>378.68</v>
      </c>
      <c r="H655">
        <v>378.62</v>
      </c>
      <c r="I655">
        <v>378.86</v>
      </c>
      <c r="J655">
        <v>378.8</v>
      </c>
      <c r="L655">
        <f t="shared" si="9"/>
        <v>2.9999999999972715E-2</v>
      </c>
    </row>
    <row r="656" spans="1:12" x14ac:dyDescent="0.2">
      <c r="A656">
        <v>2006</v>
      </c>
      <c r="B656">
        <v>8</v>
      </c>
      <c r="C656">
        <v>38944</v>
      </c>
      <c r="D656">
        <v>2006.6219000000001</v>
      </c>
      <c r="E656">
        <v>379.24</v>
      </c>
      <c r="F656">
        <v>378.83</v>
      </c>
      <c r="G656">
        <v>379.16</v>
      </c>
      <c r="H656">
        <v>378.76</v>
      </c>
      <c r="I656">
        <v>379.24</v>
      </c>
      <c r="J656">
        <v>378.83</v>
      </c>
      <c r="L656">
        <f t="shared" si="9"/>
        <v>-0.15999999999996817</v>
      </c>
    </row>
    <row r="657" spans="1:12" x14ac:dyDescent="0.2">
      <c r="A657">
        <v>2006</v>
      </c>
      <c r="B657">
        <v>9</v>
      </c>
      <c r="C657">
        <v>38975</v>
      </c>
      <c r="D657">
        <v>2006.7067999999999</v>
      </c>
      <c r="E657">
        <v>379.24</v>
      </c>
      <c r="F657">
        <v>378.67</v>
      </c>
      <c r="G657">
        <v>379.47</v>
      </c>
      <c r="H657">
        <v>378.9</v>
      </c>
      <c r="I657">
        <v>379.24</v>
      </c>
      <c r="J657">
        <v>378.67</v>
      </c>
      <c r="L657">
        <f t="shared" si="9"/>
        <v>9.9999999999965894E-2</v>
      </c>
    </row>
    <row r="658" spans="1:12" x14ac:dyDescent="0.2">
      <c r="A658">
        <v>2006</v>
      </c>
      <c r="B658">
        <v>10</v>
      </c>
      <c r="C658">
        <v>39005</v>
      </c>
      <c r="D658">
        <v>2006.789</v>
      </c>
      <c r="E658">
        <v>379.3</v>
      </c>
      <c r="F658">
        <v>378.77</v>
      </c>
      <c r="G658">
        <v>379.58</v>
      </c>
      <c r="H658">
        <v>379.05</v>
      </c>
      <c r="I658">
        <v>379.3</v>
      </c>
      <c r="J658">
        <v>378.77</v>
      </c>
      <c r="L658">
        <f t="shared" si="9"/>
        <v>0.20000000000004547</v>
      </c>
    </row>
    <row r="659" spans="1:12" x14ac:dyDescent="0.2">
      <c r="A659">
        <v>2006</v>
      </c>
      <c r="B659">
        <v>11</v>
      </c>
      <c r="C659">
        <v>39036</v>
      </c>
      <c r="D659">
        <v>2006.874</v>
      </c>
      <c r="E659">
        <v>379.34</v>
      </c>
      <c r="F659">
        <v>378.97</v>
      </c>
      <c r="G659">
        <v>379.57</v>
      </c>
      <c r="H659">
        <v>379.21</v>
      </c>
      <c r="I659">
        <v>379.34</v>
      </c>
      <c r="J659">
        <v>378.97</v>
      </c>
      <c r="L659">
        <f t="shared" si="9"/>
        <v>0.38999999999998636</v>
      </c>
    </row>
    <row r="660" spans="1:12" x14ac:dyDescent="0.2">
      <c r="A660">
        <v>2006</v>
      </c>
      <c r="B660">
        <v>12</v>
      </c>
      <c r="C660">
        <v>39066</v>
      </c>
      <c r="D660">
        <v>2006.9562000000001</v>
      </c>
      <c r="E660">
        <v>-99.99</v>
      </c>
      <c r="F660">
        <v>-99.99</v>
      </c>
      <c r="G660">
        <v>379.53</v>
      </c>
      <c r="H660">
        <v>379.36</v>
      </c>
      <c r="I660">
        <v>379.53</v>
      </c>
      <c r="J660">
        <v>379.36</v>
      </c>
      <c r="L660">
        <f t="shared" si="9"/>
        <v>-5.0000000000011369E-2</v>
      </c>
    </row>
    <row r="661" spans="1:12" x14ac:dyDescent="0.2">
      <c r="A661">
        <v>2007</v>
      </c>
      <c r="B661">
        <v>1</v>
      </c>
      <c r="C661">
        <v>39097</v>
      </c>
      <c r="D661">
        <v>2007.0410999999999</v>
      </c>
      <c r="E661">
        <v>379.22</v>
      </c>
      <c r="F661">
        <v>379.31</v>
      </c>
      <c r="G661">
        <v>379.45</v>
      </c>
      <c r="H661">
        <v>379.54</v>
      </c>
      <c r="I661">
        <v>379.22</v>
      </c>
      <c r="J661">
        <v>379.31</v>
      </c>
      <c r="L661">
        <f t="shared" si="9"/>
        <v>0.35000000000002274</v>
      </c>
    </row>
    <row r="662" spans="1:12" x14ac:dyDescent="0.2">
      <c r="A662">
        <v>2007</v>
      </c>
      <c r="B662">
        <v>2</v>
      </c>
      <c r="C662">
        <v>39128</v>
      </c>
      <c r="D662">
        <v>2007.126</v>
      </c>
      <c r="E662">
        <v>379.28</v>
      </c>
      <c r="F662">
        <v>379.66</v>
      </c>
      <c r="G662">
        <v>379.33</v>
      </c>
      <c r="H662">
        <v>379.71</v>
      </c>
      <c r="I662">
        <v>379.28</v>
      </c>
      <c r="J662">
        <v>379.66</v>
      </c>
      <c r="L662">
        <f t="shared" si="9"/>
        <v>0.14999999999997726</v>
      </c>
    </row>
    <row r="663" spans="1:12" x14ac:dyDescent="0.2">
      <c r="A663">
        <v>2007</v>
      </c>
      <c r="B663">
        <v>3</v>
      </c>
      <c r="C663">
        <v>39156</v>
      </c>
      <c r="D663">
        <v>2007.2027</v>
      </c>
      <c r="E663">
        <v>379.28</v>
      </c>
      <c r="F663">
        <v>379.81</v>
      </c>
      <c r="G663">
        <v>379.34</v>
      </c>
      <c r="H663">
        <v>379.88</v>
      </c>
      <c r="I663">
        <v>379.28</v>
      </c>
      <c r="J663">
        <v>379.81</v>
      </c>
      <c r="L663">
        <f t="shared" si="9"/>
        <v>0.29000000000002046</v>
      </c>
    </row>
    <row r="664" spans="1:12" x14ac:dyDescent="0.2">
      <c r="A664">
        <v>2007</v>
      </c>
      <c r="B664">
        <v>4</v>
      </c>
      <c r="C664">
        <v>39187</v>
      </c>
      <c r="D664">
        <v>2007.2877000000001</v>
      </c>
      <c r="E664">
        <v>379.6</v>
      </c>
      <c r="F664">
        <v>380.1</v>
      </c>
      <c r="G664">
        <v>379.56</v>
      </c>
      <c r="H664">
        <v>380.06</v>
      </c>
      <c r="I664">
        <v>379.6</v>
      </c>
      <c r="J664">
        <v>380.1</v>
      </c>
      <c r="L664">
        <f t="shared" si="9"/>
        <v>0.21999999999997044</v>
      </c>
    </row>
    <row r="665" spans="1:12" x14ac:dyDescent="0.2">
      <c r="A665">
        <v>2007</v>
      </c>
      <c r="B665">
        <v>5</v>
      </c>
      <c r="C665">
        <v>39217</v>
      </c>
      <c r="D665">
        <v>2007.3698999999999</v>
      </c>
      <c r="E665">
        <v>379.92</v>
      </c>
      <c r="F665">
        <v>380.32</v>
      </c>
      <c r="G665">
        <v>379.84</v>
      </c>
      <c r="H665">
        <v>380.24</v>
      </c>
      <c r="I665">
        <v>379.92</v>
      </c>
      <c r="J665">
        <v>380.32</v>
      </c>
      <c r="L665">
        <f t="shared" si="9"/>
        <v>0.22000000000002728</v>
      </c>
    </row>
    <row r="666" spans="1:12" x14ac:dyDescent="0.2">
      <c r="A666">
        <v>2007</v>
      </c>
      <c r="B666">
        <v>6</v>
      </c>
      <c r="C666">
        <v>39248</v>
      </c>
      <c r="D666">
        <v>2007.4548</v>
      </c>
      <c r="E666">
        <v>380.3</v>
      </c>
      <c r="F666">
        <v>380.54</v>
      </c>
      <c r="G666">
        <v>380.19</v>
      </c>
      <c r="H666">
        <v>380.43</v>
      </c>
      <c r="I666">
        <v>380.3</v>
      </c>
      <c r="J666">
        <v>380.54</v>
      </c>
      <c r="L666">
        <f t="shared" si="9"/>
        <v>0.1099999999999568</v>
      </c>
    </row>
    <row r="667" spans="1:12" x14ac:dyDescent="0.2">
      <c r="A667">
        <v>2007</v>
      </c>
      <c r="B667">
        <v>7</v>
      </c>
      <c r="C667">
        <v>39278</v>
      </c>
      <c r="D667">
        <v>2007.537</v>
      </c>
      <c r="E667">
        <v>380.71</v>
      </c>
      <c r="F667">
        <v>380.65</v>
      </c>
      <c r="G667">
        <v>380.67</v>
      </c>
      <c r="H667">
        <v>380.61</v>
      </c>
      <c r="I667">
        <v>380.71</v>
      </c>
      <c r="J667">
        <v>380.65</v>
      </c>
      <c r="L667">
        <f t="shared" si="9"/>
        <v>0.15000000000003411</v>
      </c>
    </row>
    <row r="668" spans="1:12" x14ac:dyDescent="0.2">
      <c r="A668">
        <v>2007</v>
      </c>
      <c r="B668">
        <v>8</v>
      </c>
      <c r="C668">
        <v>39309</v>
      </c>
      <c r="D668">
        <v>2007.6219000000001</v>
      </c>
      <c r="E668">
        <v>381.2</v>
      </c>
      <c r="F668">
        <v>380.8</v>
      </c>
      <c r="G668">
        <v>381.2</v>
      </c>
      <c r="H668">
        <v>380.8</v>
      </c>
      <c r="I668">
        <v>381.2</v>
      </c>
      <c r="J668">
        <v>380.8</v>
      </c>
      <c r="L668">
        <f t="shared" si="9"/>
        <v>0.12999999999999545</v>
      </c>
    </row>
    <row r="669" spans="1:12" x14ac:dyDescent="0.2">
      <c r="A669">
        <v>2007</v>
      </c>
      <c r="B669">
        <v>9</v>
      </c>
      <c r="C669">
        <v>39340</v>
      </c>
      <c r="D669">
        <v>2007.7067999999999</v>
      </c>
      <c r="E669">
        <v>381.51</v>
      </c>
      <c r="F669">
        <v>380.93</v>
      </c>
      <c r="G669">
        <v>381.55</v>
      </c>
      <c r="H669">
        <v>380.98</v>
      </c>
      <c r="I669">
        <v>381.51</v>
      </c>
      <c r="J669">
        <v>380.93</v>
      </c>
      <c r="L669">
        <f t="shared" si="9"/>
        <v>0.19999999999998863</v>
      </c>
    </row>
    <row r="670" spans="1:12" x14ac:dyDescent="0.2">
      <c r="A670">
        <v>2007</v>
      </c>
      <c r="B670">
        <v>10</v>
      </c>
      <c r="C670">
        <v>39370</v>
      </c>
      <c r="D670">
        <v>2007.789</v>
      </c>
      <c r="E670">
        <v>381.67</v>
      </c>
      <c r="F670">
        <v>381.13</v>
      </c>
      <c r="G670">
        <v>381.69</v>
      </c>
      <c r="H670">
        <v>381.16</v>
      </c>
      <c r="I670">
        <v>381.67</v>
      </c>
      <c r="J670">
        <v>381.13</v>
      </c>
      <c r="L670">
        <f t="shared" si="9"/>
        <v>0.11000000000001364</v>
      </c>
    </row>
    <row r="671" spans="1:12" x14ac:dyDescent="0.2">
      <c r="A671">
        <v>2007</v>
      </c>
      <c r="B671">
        <v>11</v>
      </c>
      <c r="C671">
        <v>39401</v>
      </c>
      <c r="D671">
        <v>2007.874</v>
      </c>
      <c r="E671">
        <v>381.61</v>
      </c>
      <c r="F671">
        <v>381.24</v>
      </c>
      <c r="G671">
        <v>381.71</v>
      </c>
      <c r="H671">
        <v>381.34</v>
      </c>
      <c r="I671">
        <v>381.61</v>
      </c>
      <c r="J671">
        <v>381.24</v>
      </c>
      <c r="L671">
        <f t="shared" si="9"/>
        <v>0.25999999999999091</v>
      </c>
    </row>
    <row r="672" spans="1:12" x14ac:dyDescent="0.2">
      <c r="A672">
        <v>2007</v>
      </c>
      <c r="B672">
        <v>12</v>
      </c>
      <c r="C672">
        <v>39431</v>
      </c>
      <c r="D672">
        <v>2007.9562000000001</v>
      </c>
      <c r="E672">
        <v>381.67</v>
      </c>
      <c r="F672">
        <v>381.5</v>
      </c>
      <c r="G672">
        <v>381.67</v>
      </c>
      <c r="H672">
        <v>381.51</v>
      </c>
      <c r="I672">
        <v>381.67</v>
      </c>
      <c r="J672">
        <v>381.5</v>
      </c>
      <c r="L672">
        <f t="shared" si="9"/>
        <v>0.37000000000000455</v>
      </c>
    </row>
    <row r="673" spans="1:12" x14ac:dyDescent="0.2">
      <c r="A673">
        <v>2008</v>
      </c>
      <c r="B673">
        <v>1</v>
      </c>
      <c r="C673">
        <v>39462</v>
      </c>
      <c r="D673">
        <v>2008.0409999999999</v>
      </c>
      <c r="E673">
        <v>381.78</v>
      </c>
      <c r="F673">
        <v>381.87</v>
      </c>
      <c r="G673">
        <v>381.59</v>
      </c>
      <c r="H673">
        <v>381.68</v>
      </c>
      <c r="I673">
        <v>381.78</v>
      </c>
      <c r="J673">
        <v>381.87</v>
      </c>
      <c r="L673">
        <f t="shared" si="9"/>
        <v>1.999999999998181E-2</v>
      </c>
    </row>
    <row r="674" spans="1:12" x14ac:dyDescent="0.2">
      <c r="A674">
        <v>2008</v>
      </c>
      <c r="B674">
        <v>2</v>
      </c>
      <c r="C674">
        <v>39493</v>
      </c>
      <c r="D674">
        <v>2008.1257000000001</v>
      </c>
      <c r="E674">
        <v>381.52</v>
      </c>
      <c r="F674">
        <v>381.89</v>
      </c>
      <c r="G674">
        <v>381.46</v>
      </c>
      <c r="H674">
        <v>381.84</v>
      </c>
      <c r="I674">
        <v>381.52</v>
      </c>
      <c r="J674">
        <v>381.89</v>
      </c>
      <c r="L674">
        <f t="shared" si="9"/>
        <v>0.28000000000002956</v>
      </c>
    </row>
    <row r="675" spans="1:12" x14ac:dyDescent="0.2">
      <c r="A675">
        <v>2008</v>
      </c>
      <c r="B675">
        <v>3</v>
      </c>
      <c r="C675">
        <v>39522</v>
      </c>
      <c r="D675">
        <v>2008.2049</v>
      </c>
      <c r="E675">
        <v>381.64</v>
      </c>
      <c r="F675">
        <v>382.17</v>
      </c>
      <c r="G675">
        <v>381.45</v>
      </c>
      <c r="H675">
        <v>381.98</v>
      </c>
      <c r="I675">
        <v>381.64</v>
      </c>
      <c r="J675">
        <v>382.17</v>
      </c>
      <c r="L675">
        <f t="shared" si="9"/>
        <v>0.22999999999996135</v>
      </c>
    </row>
    <row r="676" spans="1:12" x14ac:dyDescent="0.2">
      <c r="A676">
        <v>2008</v>
      </c>
      <c r="B676">
        <v>4</v>
      </c>
      <c r="C676">
        <v>39553</v>
      </c>
      <c r="D676">
        <v>2008.2896000000001</v>
      </c>
      <c r="E676">
        <v>381.9</v>
      </c>
      <c r="F676">
        <v>382.4</v>
      </c>
      <c r="G676">
        <v>381.63</v>
      </c>
      <c r="H676">
        <v>382.13</v>
      </c>
      <c r="I676">
        <v>381.9</v>
      </c>
      <c r="J676">
        <v>382.4</v>
      </c>
      <c r="L676">
        <f t="shared" si="9"/>
        <v>-0.18999999999999773</v>
      </c>
    </row>
    <row r="677" spans="1:12" x14ac:dyDescent="0.2">
      <c r="A677">
        <v>2008</v>
      </c>
      <c r="B677">
        <v>5</v>
      </c>
      <c r="C677">
        <v>39583</v>
      </c>
      <c r="D677">
        <v>2008.3715999999999</v>
      </c>
      <c r="E677">
        <v>381.81</v>
      </c>
      <c r="F677">
        <v>382.21</v>
      </c>
      <c r="G677">
        <v>381.88</v>
      </c>
      <c r="H677">
        <v>382.27</v>
      </c>
      <c r="I677">
        <v>381.81</v>
      </c>
      <c r="J677">
        <v>382.21</v>
      </c>
      <c r="L677">
        <f t="shared" si="9"/>
        <v>0.12000000000000455</v>
      </c>
    </row>
    <row r="678" spans="1:12" x14ac:dyDescent="0.2">
      <c r="A678">
        <v>2008</v>
      </c>
      <c r="B678">
        <v>6</v>
      </c>
      <c r="C678">
        <v>39614</v>
      </c>
      <c r="D678">
        <v>2008.4563000000001</v>
      </c>
      <c r="E678">
        <v>382.09</v>
      </c>
      <c r="F678">
        <v>382.33</v>
      </c>
      <c r="G678">
        <v>382.17</v>
      </c>
      <c r="H678">
        <v>382.41</v>
      </c>
      <c r="I678">
        <v>382.09</v>
      </c>
      <c r="J678">
        <v>382.33</v>
      </c>
      <c r="L678">
        <f t="shared" si="9"/>
        <v>0.18999999999999773</v>
      </c>
    </row>
    <row r="679" spans="1:12" x14ac:dyDescent="0.2">
      <c r="A679">
        <v>2008</v>
      </c>
      <c r="B679">
        <v>7</v>
      </c>
      <c r="C679">
        <v>39644</v>
      </c>
      <c r="D679">
        <v>2008.5382999999999</v>
      </c>
      <c r="E679">
        <v>382.59</v>
      </c>
      <c r="F679">
        <v>382.52</v>
      </c>
      <c r="G679">
        <v>382.61</v>
      </c>
      <c r="H679">
        <v>382.54</v>
      </c>
      <c r="I679">
        <v>382.59</v>
      </c>
      <c r="J679">
        <v>382.52</v>
      </c>
      <c r="L679">
        <f t="shared" si="9"/>
        <v>8.0000000000040927E-2</v>
      </c>
    </row>
    <row r="680" spans="1:12" x14ac:dyDescent="0.2">
      <c r="A680">
        <v>2008</v>
      </c>
      <c r="B680">
        <v>8</v>
      </c>
      <c r="C680">
        <v>39675</v>
      </c>
      <c r="D680">
        <v>2008.623</v>
      </c>
      <c r="E680">
        <v>383.06</v>
      </c>
      <c r="F680">
        <v>382.6</v>
      </c>
      <c r="G680">
        <v>383.13</v>
      </c>
      <c r="H680">
        <v>382.67</v>
      </c>
      <c r="I680">
        <v>383.06</v>
      </c>
      <c r="J680">
        <v>382.6</v>
      </c>
      <c r="L680">
        <f t="shared" si="9"/>
        <v>0.16999999999995907</v>
      </c>
    </row>
    <row r="681" spans="1:12" x14ac:dyDescent="0.2">
      <c r="A681">
        <v>2008</v>
      </c>
      <c r="B681">
        <v>9</v>
      </c>
      <c r="C681">
        <v>39706</v>
      </c>
      <c r="D681">
        <v>2008.7076999999999</v>
      </c>
      <c r="E681">
        <v>383.35</v>
      </c>
      <c r="F681">
        <v>382.77</v>
      </c>
      <c r="G681">
        <v>383.38</v>
      </c>
      <c r="H681">
        <v>382.8</v>
      </c>
      <c r="I681">
        <v>383.35</v>
      </c>
      <c r="J681">
        <v>382.77</v>
      </c>
      <c r="L681">
        <f t="shared" si="9"/>
        <v>2.0000000000038654E-2</v>
      </c>
    </row>
    <row r="682" spans="1:12" x14ac:dyDescent="0.2">
      <c r="A682">
        <v>2008</v>
      </c>
      <c r="B682">
        <v>10</v>
      </c>
      <c r="C682">
        <v>39736</v>
      </c>
      <c r="D682">
        <v>2008.7896000000001</v>
      </c>
      <c r="E682">
        <v>383.25</v>
      </c>
      <c r="F682">
        <v>382.79</v>
      </c>
      <c r="G682">
        <v>383.39</v>
      </c>
      <c r="H682">
        <v>382.93</v>
      </c>
      <c r="I682">
        <v>383.25</v>
      </c>
      <c r="J682">
        <v>382.79</v>
      </c>
      <c r="L682">
        <f t="shared" si="9"/>
        <v>0.31999999999999318</v>
      </c>
    </row>
    <row r="683" spans="1:12" x14ac:dyDescent="0.2">
      <c r="A683">
        <v>2008</v>
      </c>
      <c r="B683">
        <v>11</v>
      </c>
      <c r="C683">
        <v>39767</v>
      </c>
      <c r="D683">
        <v>2008.8742999999999</v>
      </c>
      <c r="E683">
        <v>383.35</v>
      </c>
      <c r="F683">
        <v>383.11</v>
      </c>
      <c r="G683">
        <v>383.31</v>
      </c>
      <c r="H683">
        <v>383.07</v>
      </c>
      <c r="I683">
        <v>383.35</v>
      </c>
      <c r="J683">
        <v>383.11</v>
      </c>
      <c r="L683">
        <f t="shared" si="9"/>
        <v>0.13999999999998636</v>
      </c>
    </row>
    <row r="684" spans="1:12" x14ac:dyDescent="0.2">
      <c r="A684">
        <v>2008</v>
      </c>
      <c r="B684">
        <v>12</v>
      </c>
      <c r="C684">
        <v>39797</v>
      </c>
      <c r="D684">
        <v>2008.9563000000001</v>
      </c>
      <c r="E684">
        <v>383.35</v>
      </c>
      <c r="F684">
        <v>383.25</v>
      </c>
      <c r="G684">
        <v>383.3</v>
      </c>
      <c r="H684">
        <v>383.2</v>
      </c>
      <c r="I684">
        <v>383.35</v>
      </c>
      <c r="J684">
        <v>383.25</v>
      </c>
      <c r="L684">
        <f t="shared" si="9"/>
        <v>0.22000000000002728</v>
      </c>
    </row>
    <row r="685" spans="1:12" x14ac:dyDescent="0.2">
      <c r="A685">
        <v>2009</v>
      </c>
      <c r="B685">
        <v>1</v>
      </c>
      <c r="C685">
        <v>39828</v>
      </c>
      <c r="D685">
        <v>2009.0410999999999</v>
      </c>
      <c r="E685">
        <v>383.37</v>
      </c>
      <c r="F685">
        <v>383.47</v>
      </c>
      <c r="G685">
        <v>383.23</v>
      </c>
      <c r="H685">
        <v>383.33</v>
      </c>
      <c r="I685">
        <v>383.37</v>
      </c>
      <c r="J685">
        <v>383.47</v>
      </c>
      <c r="L685">
        <f t="shared" si="9"/>
        <v>0</v>
      </c>
    </row>
    <row r="686" spans="1:12" x14ac:dyDescent="0.2">
      <c r="A686">
        <v>2009</v>
      </c>
      <c r="B686">
        <v>2</v>
      </c>
      <c r="C686">
        <v>39859</v>
      </c>
      <c r="D686">
        <v>2009.126</v>
      </c>
      <c r="E686">
        <v>383.06</v>
      </c>
      <c r="F686">
        <v>383.47</v>
      </c>
      <c r="G686">
        <v>383.05</v>
      </c>
      <c r="H686">
        <v>383.46</v>
      </c>
      <c r="I686">
        <v>383.06</v>
      </c>
      <c r="J686">
        <v>383.47</v>
      </c>
      <c r="L686">
        <f t="shared" si="9"/>
        <v>0.15999999999996817</v>
      </c>
    </row>
    <row r="687" spans="1:12" x14ac:dyDescent="0.2">
      <c r="A687">
        <v>2009</v>
      </c>
      <c r="B687">
        <v>3</v>
      </c>
      <c r="C687">
        <v>39887</v>
      </c>
      <c r="D687">
        <v>2009.2027</v>
      </c>
      <c r="E687">
        <v>383.1</v>
      </c>
      <c r="F687">
        <v>383.63</v>
      </c>
      <c r="G687">
        <v>383.04</v>
      </c>
      <c r="H687">
        <v>383.57</v>
      </c>
      <c r="I687">
        <v>383.1</v>
      </c>
      <c r="J687">
        <v>383.63</v>
      </c>
      <c r="L687">
        <f t="shared" si="9"/>
        <v>0.12999999999999545</v>
      </c>
    </row>
    <row r="688" spans="1:12" x14ac:dyDescent="0.2">
      <c r="A688">
        <v>2009</v>
      </c>
      <c r="B688">
        <v>4</v>
      </c>
      <c r="C688">
        <v>39918</v>
      </c>
      <c r="D688">
        <v>2009.2877000000001</v>
      </c>
      <c r="E688">
        <v>383.29</v>
      </c>
      <c r="F688">
        <v>383.76</v>
      </c>
      <c r="G688">
        <v>383.22</v>
      </c>
      <c r="H688">
        <v>383.69</v>
      </c>
      <c r="I688">
        <v>383.29</v>
      </c>
      <c r="J688">
        <v>383.76</v>
      </c>
      <c r="L688">
        <f t="shared" si="9"/>
        <v>0</v>
      </c>
    </row>
    <row r="689" spans="1:12" x14ac:dyDescent="0.2">
      <c r="A689">
        <v>2009</v>
      </c>
      <c r="B689">
        <v>5</v>
      </c>
      <c r="C689">
        <v>39948</v>
      </c>
      <c r="D689">
        <v>2009.3698999999999</v>
      </c>
      <c r="E689">
        <v>383.38</v>
      </c>
      <c r="F689">
        <v>383.76</v>
      </c>
      <c r="G689">
        <v>383.43</v>
      </c>
      <c r="H689">
        <v>383.8</v>
      </c>
      <c r="I689">
        <v>383.38</v>
      </c>
      <c r="J689">
        <v>383.76</v>
      </c>
      <c r="L689">
        <f t="shared" si="9"/>
        <v>0.15000000000003411</v>
      </c>
    </row>
    <row r="690" spans="1:12" x14ac:dyDescent="0.2">
      <c r="A690">
        <v>2009</v>
      </c>
      <c r="B690">
        <v>6</v>
      </c>
      <c r="C690">
        <v>39979</v>
      </c>
      <c r="D690">
        <v>2009.4548</v>
      </c>
      <c r="E690">
        <v>383.73</v>
      </c>
      <c r="F690">
        <v>383.91</v>
      </c>
      <c r="G690">
        <v>383.75</v>
      </c>
      <c r="H690">
        <v>383.92</v>
      </c>
      <c r="I690">
        <v>383.73</v>
      </c>
      <c r="J690">
        <v>383.91</v>
      </c>
      <c r="L690">
        <f t="shared" si="9"/>
        <v>0.1199999999999477</v>
      </c>
    </row>
    <row r="691" spans="1:12" x14ac:dyDescent="0.2">
      <c r="A691">
        <v>2009</v>
      </c>
      <c r="B691">
        <v>7</v>
      </c>
      <c r="C691">
        <v>40009</v>
      </c>
      <c r="D691">
        <v>2009.537</v>
      </c>
      <c r="E691">
        <v>384.19</v>
      </c>
      <c r="F691">
        <v>384.03</v>
      </c>
      <c r="G691">
        <v>384.2</v>
      </c>
      <c r="H691">
        <v>384.04</v>
      </c>
      <c r="I691">
        <v>384.19</v>
      </c>
      <c r="J691">
        <v>384.03</v>
      </c>
      <c r="L691">
        <f t="shared" si="9"/>
        <v>3.0000000000029559E-2</v>
      </c>
    </row>
    <row r="692" spans="1:12" x14ac:dyDescent="0.2">
      <c r="A692">
        <v>2009</v>
      </c>
      <c r="B692">
        <v>8</v>
      </c>
      <c r="C692">
        <v>40040</v>
      </c>
      <c r="D692">
        <v>2009.6219000000001</v>
      </c>
      <c r="E692">
        <v>384.53</v>
      </c>
      <c r="F692">
        <v>384.06</v>
      </c>
      <c r="G692">
        <v>384.64</v>
      </c>
      <c r="H692">
        <v>384.17</v>
      </c>
      <c r="I692">
        <v>384.53</v>
      </c>
      <c r="J692">
        <v>384.06</v>
      </c>
      <c r="L692">
        <f t="shared" si="9"/>
        <v>0.16000000000002501</v>
      </c>
    </row>
    <row r="693" spans="1:12" x14ac:dyDescent="0.2">
      <c r="A693">
        <v>2009</v>
      </c>
      <c r="B693">
        <v>9</v>
      </c>
      <c r="C693">
        <v>40071</v>
      </c>
      <c r="D693">
        <v>2009.7067999999999</v>
      </c>
      <c r="E693">
        <v>384.81</v>
      </c>
      <c r="F693">
        <v>384.22</v>
      </c>
      <c r="G693">
        <v>384.89</v>
      </c>
      <c r="H693">
        <v>384.3</v>
      </c>
      <c r="I693">
        <v>384.81</v>
      </c>
      <c r="J693">
        <v>384.22</v>
      </c>
      <c r="L693">
        <f t="shared" si="9"/>
        <v>0.27999999999997272</v>
      </c>
    </row>
    <row r="694" spans="1:12" x14ac:dyDescent="0.2">
      <c r="A694">
        <v>2009</v>
      </c>
      <c r="B694">
        <v>10</v>
      </c>
      <c r="C694">
        <v>40101</v>
      </c>
      <c r="D694">
        <v>2009.789</v>
      </c>
      <c r="E694">
        <v>384.98</v>
      </c>
      <c r="F694">
        <v>384.5</v>
      </c>
      <c r="G694">
        <v>384.92</v>
      </c>
      <c r="H694">
        <v>384.44</v>
      </c>
      <c r="I694">
        <v>384.98</v>
      </c>
      <c r="J694">
        <v>384.5</v>
      </c>
      <c r="L694">
        <f t="shared" si="9"/>
        <v>0.19999999999998863</v>
      </c>
    </row>
    <row r="695" spans="1:12" x14ac:dyDescent="0.2">
      <c r="A695">
        <v>2009</v>
      </c>
      <c r="B695">
        <v>11</v>
      </c>
      <c r="C695">
        <v>40132</v>
      </c>
      <c r="D695">
        <v>2009.874</v>
      </c>
      <c r="E695">
        <v>384.96</v>
      </c>
      <c r="F695">
        <v>384.7</v>
      </c>
      <c r="G695">
        <v>384.84</v>
      </c>
      <c r="H695">
        <v>384.58</v>
      </c>
      <c r="I695">
        <v>384.96</v>
      </c>
      <c r="J695">
        <v>384.7</v>
      </c>
      <c r="L695">
        <f t="shared" si="9"/>
        <v>6.9999999999993179E-2</v>
      </c>
    </row>
    <row r="696" spans="1:12" x14ac:dyDescent="0.2">
      <c r="A696">
        <v>2009</v>
      </c>
      <c r="B696">
        <v>12</v>
      </c>
      <c r="C696">
        <v>40162</v>
      </c>
      <c r="D696">
        <v>2009.9562000000001</v>
      </c>
      <c r="E696">
        <v>384.88</v>
      </c>
      <c r="F696">
        <v>384.77</v>
      </c>
      <c r="G696">
        <v>384.84</v>
      </c>
      <c r="H696">
        <v>384.72</v>
      </c>
      <c r="I696">
        <v>384.88</v>
      </c>
      <c r="J696">
        <v>384.77</v>
      </c>
      <c r="L696">
        <f t="shared" si="9"/>
        <v>0.24000000000000909</v>
      </c>
    </row>
    <row r="697" spans="1:12" x14ac:dyDescent="0.2">
      <c r="A697">
        <v>2010</v>
      </c>
      <c r="B697">
        <v>1</v>
      </c>
      <c r="C697">
        <v>40193</v>
      </c>
      <c r="D697">
        <v>2010.0410999999999</v>
      </c>
      <c r="E697">
        <v>384.9</v>
      </c>
      <c r="F697">
        <v>385.01</v>
      </c>
      <c r="G697">
        <v>384.78</v>
      </c>
      <c r="H697">
        <v>384.88</v>
      </c>
      <c r="I697">
        <v>384.9</v>
      </c>
      <c r="J697">
        <v>385.01</v>
      </c>
      <c r="L697">
        <f t="shared" si="9"/>
        <v>-0.11000000000001364</v>
      </c>
    </row>
    <row r="698" spans="1:12" x14ac:dyDescent="0.2">
      <c r="A698">
        <v>2010</v>
      </c>
      <c r="B698">
        <v>2</v>
      </c>
      <c r="C698">
        <v>40224</v>
      </c>
      <c r="D698">
        <v>2010.126</v>
      </c>
      <c r="E698">
        <v>384.49</v>
      </c>
      <c r="F698">
        <v>384.9</v>
      </c>
      <c r="G698">
        <v>384.63</v>
      </c>
      <c r="H698">
        <v>385.05</v>
      </c>
      <c r="I698">
        <v>384.49</v>
      </c>
      <c r="J698">
        <v>384.9</v>
      </c>
      <c r="L698">
        <f t="shared" si="9"/>
        <v>0.25</v>
      </c>
    </row>
    <row r="699" spans="1:12" x14ac:dyDescent="0.2">
      <c r="A699">
        <v>2010</v>
      </c>
      <c r="B699">
        <v>3</v>
      </c>
      <c r="C699">
        <v>40252</v>
      </c>
      <c r="D699">
        <v>2010.2027</v>
      </c>
      <c r="E699">
        <v>384.59</v>
      </c>
      <c r="F699">
        <v>385.15</v>
      </c>
      <c r="G699">
        <v>384.64</v>
      </c>
      <c r="H699">
        <v>385.2</v>
      </c>
      <c r="I699">
        <v>384.59</v>
      </c>
      <c r="J699">
        <v>385.15</v>
      </c>
      <c r="L699">
        <f t="shared" si="9"/>
        <v>0.1400000000000432</v>
      </c>
    </row>
    <row r="700" spans="1:12" x14ac:dyDescent="0.2">
      <c r="A700">
        <v>2010</v>
      </c>
      <c r="B700">
        <v>4</v>
      </c>
      <c r="C700">
        <v>40283</v>
      </c>
      <c r="D700">
        <v>2010.2877000000001</v>
      </c>
      <c r="E700">
        <v>384.79</v>
      </c>
      <c r="F700">
        <v>385.29</v>
      </c>
      <c r="G700">
        <v>384.9</v>
      </c>
      <c r="H700">
        <v>385.4</v>
      </c>
      <c r="I700">
        <v>384.79</v>
      </c>
      <c r="J700">
        <v>385.29</v>
      </c>
      <c r="L700">
        <f t="shared" si="9"/>
        <v>6.9999999999993179E-2</v>
      </c>
    </row>
    <row r="701" spans="1:12" x14ac:dyDescent="0.2">
      <c r="A701">
        <v>2010</v>
      </c>
      <c r="B701">
        <v>5</v>
      </c>
      <c r="C701">
        <v>40313</v>
      </c>
      <c r="D701">
        <v>2010.3698999999999</v>
      </c>
      <c r="E701">
        <v>384.99</v>
      </c>
      <c r="F701">
        <v>385.36</v>
      </c>
      <c r="G701">
        <v>385.23</v>
      </c>
      <c r="H701">
        <v>385.6</v>
      </c>
      <c r="I701">
        <v>384.99</v>
      </c>
      <c r="J701">
        <v>385.36</v>
      </c>
      <c r="L701">
        <f t="shared" si="9"/>
        <v>0.31999999999999318</v>
      </c>
    </row>
    <row r="702" spans="1:12" x14ac:dyDescent="0.2">
      <c r="A702">
        <v>2010</v>
      </c>
      <c r="B702">
        <v>6</v>
      </c>
      <c r="C702">
        <v>40344</v>
      </c>
      <c r="D702">
        <v>2010.4548</v>
      </c>
      <c r="E702">
        <v>385.52</v>
      </c>
      <c r="F702">
        <v>385.68</v>
      </c>
      <c r="G702">
        <v>385.66</v>
      </c>
      <c r="H702">
        <v>385.82</v>
      </c>
      <c r="I702">
        <v>385.52</v>
      </c>
      <c r="J702">
        <v>385.68</v>
      </c>
      <c r="L702">
        <f t="shared" ref="L702:L765" si="10">(J703-J702)</f>
        <v>0.38999999999998636</v>
      </c>
    </row>
    <row r="703" spans="1:12" x14ac:dyDescent="0.2">
      <c r="A703">
        <v>2010</v>
      </c>
      <c r="B703">
        <v>7</v>
      </c>
      <c r="C703">
        <v>40374</v>
      </c>
      <c r="D703">
        <v>2010.537</v>
      </c>
      <c r="E703">
        <v>386.23</v>
      </c>
      <c r="F703">
        <v>386.07</v>
      </c>
      <c r="G703">
        <v>386.2</v>
      </c>
      <c r="H703">
        <v>386.04</v>
      </c>
      <c r="I703">
        <v>386.23</v>
      </c>
      <c r="J703">
        <v>386.07</v>
      </c>
      <c r="L703">
        <f t="shared" si="10"/>
        <v>0.28000000000002956</v>
      </c>
    </row>
    <row r="704" spans="1:12" x14ac:dyDescent="0.2">
      <c r="A704">
        <v>2010</v>
      </c>
      <c r="B704">
        <v>8</v>
      </c>
      <c r="C704">
        <v>40405</v>
      </c>
      <c r="D704">
        <v>2010.6219000000001</v>
      </c>
      <c r="E704">
        <v>386.82</v>
      </c>
      <c r="F704">
        <v>386.35</v>
      </c>
      <c r="G704">
        <v>386.74</v>
      </c>
      <c r="H704">
        <v>386.27</v>
      </c>
      <c r="I704">
        <v>386.82</v>
      </c>
      <c r="J704">
        <v>386.35</v>
      </c>
      <c r="L704">
        <f t="shared" si="10"/>
        <v>0.3599999999999568</v>
      </c>
    </row>
    <row r="705" spans="1:12" x14ac:dyDescent="0.2">
      <c r="A705">
        <v>2010</v>
      </c>
      <c r="B705">
        <v>9</v>
      </c>
      <c r="C705">
        <v>40436</v>
      </c>
      <c r="D705">
        <v>2010.7067999999999</v>
      </c>
      <c r="E705">
        <v>387.29</v>
      </c>
      <c r="F705">
        <v>386.71</v>
      </c>
      <c r="G705">
        <v>387.07</v>
      </c>
      <c r="H705">
        <v>386.49</v>
      </c>
      <c r="I705">
        <v>387.29</v>
      </c>
      <c r="J705">
        <v>386.71</v>
      </c>
      <c r="L705">
        <f t="shared" si="10"/>
        <v>9.0000000000031832E-2</v>
      </c>
    </row>
    <row r="706" spans="1:12" x14ac:dyDescent="0.2">
      <c r="A706">
        <v>2010</v>
      </c>
      <c r="B706">
        <v>10</v>
      </c>
      <c r="C706">
        <v>40466</v>
      </c>
      <c r="D706">
        <v>2010.789</v>
      </c>
      <c r="E706">
        <v>387.27</v>
      </c>
      <c r="F706">
        <v>386.8</v>
      </c>
      <c r="G706">
        <v>387.15</v>
      </c>
      <c r="H706">
        <v>386.68</v>
      </c>
      <c r="I706">
        <v>387.27</v>
      </c>
      <c r="J706">
        <v>386.8</v>
      </c>
      <c r="L706">
        <f t="shared" si="10"/>
        <v>7.9999999999984084E-2</v>
      </c>
    </row>
    <row r="707" spans="1:12" x14ac:dyDescent="0.2">
      <c r="A707">
        <v>2010</v>
      </c>
      <c r="B707">
        <v>11</v>
      </c>
      <c r="C707">
        <v>40497</v>
      </c>
      <c r="D707">
        <v>2010.874</v>
      </c>
      <c r="E707">
        <v>387.14</v>
      </c>
      <c r="F707">
        <v>386.88</v>
      </c>
      <c r="G707">
        <v>387.13</v>
      </c>
      <c r="H707">
        <v>386.86</v>
      </c>
      <c r="I707">
        <v>387.14</v>
      </c>
      <c r="J707">
        <v>386.88</v>
      </c>
      <c r="L707">
        <f t="shared" si="10"/>
        <v>0.24000000000000909</v>
      </c>
    </row>
    <row r="708" spans="1:12" x14ac:dyDescent="0.2">
      <c r="A708">
        <v>2010</v>
      </c>
      <c r="B708">
        <v>12</v>
      </c>
      <c r="C708">
        <v>40527</v>
      </c>
      <c r="D708">
        <v>2010.9562000000001</v>
      </c>
      <c r="E708">
        <v>387.24</v>
      </c>
      <c r="F708">
        <v>387.12</v>
      </c>
      <c r="G708">
        <v>387.13</v>
      </c>
      <c r="H708">
        <v>387.02</v>
      </c>
      <c r="I708">
        <v>387.24</v>
      </c>
      <c r="J708">
        <v>387.12</v>
      </c>
      <c r="L708">
        <f t="shared" si="10"/>
        <v>0.10000000000002274</v>
      </c>
    </row>
    <row r="709" spans="1:12" x14ac:dyDescent="0.2">
      <c r="A709">
        <v>2011</v>
      </c>
      <c r="B709">
        <v>1</v>
      </c>
      <c r="C709">
        <v>40558</v>
      </c>
      <c r="D709">
        <v>2011.0410999999999</v>
      </c>
      <c r="E709">
        <v>387.12</v>
      </c>
      <c r="F709">
        <v>387.22</v>
      </c>
      <c r="G709">
        <v>387.06</v>
      </c>
      <c r="H709">
        <v>387.16</v>
      </c>
      <c r="I709">
        <v>387.12</v>
      </c>
      <c r="J709">
        <v>387.22</v>
      </c>
      <c r="L709">
        <f t="shared" si="10"/>
        <v>0.41999999999995907</v>
      </c>
    </row>
    <row r="710" spans="1:12" x14ac:dyDescent="0.2">
      <c r="A710">
        <v>2011</v>
      </c>
      <c r="B710">
        <v>2</v>
      </c>
      <c r="C710">
        <v>40589</v>
      </c>
      <c r="D710">
        <v>2011.126</v>
      </c>
      <c r="E710">
        <v>387.23</v>
      </c>
      <c r="F710">
        <v>387.64</v>
      </c>
      <c r="G710">
        <v>386.87</v>
      </c>
      <c r="H710">
        <v>387.28</v>
      </c>
      <c r="I710">
        <v>387.23</v>
      </c>
      <c r="J710">
        <v>387.64</v>
      </c>
      <c r="L710">
        <f t="shared" si="10"/>
        <v>-0.28999999999996362</v>
      </c>
    </row>
    <row r="711" spans="1:12" x14ac:dyDescent="0.2">
      <c r="A711">
        <v>2011</v>
      </c>
      <c r="B711">
        <v>3</v>
      </c>
      <c r="C711">
        <v>40617</v>
      </c>
      <c r="D711">
        <v>2011.2027</v>
      </c>
      <c r="E711">
        <v>386.78</v>
      </c>
      <c r="F711">
        <v>387.35</v>
      </c>
      <c r="G711">
        <v>386.81</v>
      </c>
      <c r="H711">
        <v>387.38</v>
      </c>
      <c r="I711">
        <v>386.78</v>
      </c>
      <c r="J711">
        <v>387.35</v>
      </c>
      <c r="L711">
        <f t="shared" si="10"/>
        <v>6.0000000000002274E-2</v>
      </c>
    </row>
    <row r="712" spans="1:12" x14ac:dyDescent="0.2">
      <c r="A712">
        <v>2011</v>
      </c>
      <c r="B712">
        <v>4</v>
      </c>
      <c r="C712">
        <v>40648</v>
      </c>
      <c r="D712">
        <v>2011.2877000000001</v>
      </c>
      <c r="E712">
        <v>386.9</v>
      </c>
      <c r="F712">
        <v>387.41</v>
      </c>
      <c r="G712">
        <v>386.98</v>
      </c>
      <c r="H712">
        <v>387.49</v>
      </c>
      <c r="I712">
        <v>386.9</v>
      </c>
      <c r="J712">
        <v>387.41</v>
      </c>
      <c r="L712">
        <f t="shared" si="10"/>
        <v>-2.0000000000038654E-2</v>
      </c>
    </row>
    <row r="713" spans="1:12" x14ac:dyDescent="0.2">
      <c r="A713">
        <v>2011</v>
      </c>
      <c r="B713">
        <v>5</v>
      </c>
      <c r="C713">
        <v>40678</v>
      </c>
      <c r="D713">
        <v>2011.3698999999999</v>
      </c>
      <c r="E713">
        <v>387.02</v>
      </c>
      <c r="F713">
        <v>387.39</v>
      </c>
      <c r="G713">
        <v>387.22</v>
      </c>
      <c r="H713">
        <v>387.59</v>
      </c>
      <c r="I713">
        <v>387.02</v>
      </c>
      <c r="J713">
        <v>387.39</v>
      </c>
      <c r="L713">
        <f t="shared" si="10"/>
        <v>0.22000000000002728</v>
      </c>
    </row>
    <row r="714" spans="1:12" x14ac:dyDescent="0.2">
      <c r="A714">
        <v>2011</v>
      </c>
      <c r="B714">
        <v>6</v>
      </c>
      <c r="C714">
        <v>40709</v>
      </c>
      <c r="D714">
        <v>2011.4548</v>
      </c>
      <c r="E714">
        <v>387.45</v>
      </c>
      <c r="F714">
        <v>387.61</v>
      </c>
      <c r="G714">
        <v>387.54</v>
      </c>
      <c r="H714">
        <v>387.71</v>
      </c>
      <c r="I714">
        <v>387.45</v>
      </c>
      <c r="J714">
        <v>387.61</v>
      </c>
      <c r="L714">
        <f t="shared" si="10"/>
        <v>2.9999999999972715E-2</v>
      </c>
    </row>
    <row r="715" spans="1:12" x14ac:dyDescent="0.2">
      <c r="A715">
        <v>2011</v>
      </c>
      <c r="B715">
        <v>7</v>
      </c>
      <c r="C715">
        <v>40739</v>
      </c>
      <c r="D715">
        <v>2011.537</v>
      </c>
      <c r="E715">
        <v>387.8</v>
      </c>
      <c r="F715">
        <v>387.64</v>
      </c>
      <c r="G715">
        <v>388</v>
      </c>
      <c r="H715">
        <v>387.84</v>
      </c>
      <c r="I715">
        <v>387.8</v>
      </c>
      <c r="J715">
        <v>387.64</v>
      </c>
      <c r="L715">
        <f t="shared" si="10"/>
        <v>0.25999999999999091</v>
      </c>
    </row>
    <row r="716" spans="1:12" x14ac:dyDescent="0.2">
      <c r="A716">
        <v>2011</v>
      </c>
      <c r="B716">
        <v>8</v>
      </c>
      <c r="C716">
        <v>40770</v>
      </c>
      <c r="D716">
        <v>2011.6219000000001</v>
      </c>
      <c r="E716">
        <v>388.38</v>
      </c>
      <c r="F716">
        <v>387.9</v>
      </c>
      <c r="G716">
        <v>388.46</v>
      </c>
      <c r="H716">
        <v>387.98</v>
      </c>
      <c r="I716">
        <v>388.38</v>
      </c>
      <c r="J716">
        <v>387.9</v>
      </c>
      <c r="L716">
        <f t="shared" si="10"/>
        <v>0.18000000000000682</v>
      </c>
    </row>
    <row r="717" spans="1:12" x14ac:dyDescent="0.2">
      <c r="A717">
        <v>2011</v>
      </c>
      <c r="B717">
        <v>9</v>
      </c>
      <c r="C717">
        <v>40801</v>
      </c>
      <c r="D717">
        <v>2011.7067999999999</v>
      </c>
      <c r="E717">
        <v>388.67</v>
      </c>
      <c r="F717">
        <v>388.08</v>
      </c>
      <c r="G717">
        <v>388.73</v>
      </c>
      <c r="H717">
        <v>388.13</v>
      </c>
      <c r="I717">
        <v>388.67</v>
      </c>
      <c r="J717">
        <v>388.08</v>
      </c>
      <c r="L717">
        <f t="shared" si="10"/>
        <v>0.41000000000002501</v>
      </c>
    </row>
    <row r="718" spans="1:12" x14ac:dyDescent="0.2">
      <c r="A718">
        <v>2011</v>
      </c>
      <c r="B718">
        <v>10</v>
      </c>
      <c r="C718">
        <v>40831</v>
      </c>
      <c r="D718">
        <v>2011.789</v>
      </c>
      <c r="E718">
        <v>388.97</v>
      </c>
      <c r="F718">
        <v>388.49</v>
      </c>
      <c r="G718">
        <v>388.77</v>
      </c>
      <c r="H718">
        <v>388.29</v>
      </c>
      <c r="I718">
        <v>388.97</v>
      </c>
      <c r="J718">
        <v>388.49</v>
      </c>
      <c r="L718">
        <f t="shared" si="10"/>
        <v>6.9999999999993179E-2</v>
      </c>
    </row>
    <row r="719" spans="1:12" x14ac:dyDescent="0.2">
      <c r="A719">
        <v>2011</v>
      </c>
      <c r="B719">
        <v>11</v>
      </c>
      <c r="C719">
        <v>40862</v>
      </c>
      <c r="D719">
        <v>2011.874</v>
      </c>
      <c r="E719">
        <v>388.83</v>
      </c>
      <c r="F719">
        <v>388.56</v>
      </c>
      <c r="G719">
        <v>388.73</v>
      </c>
      <c r="H719">
        <v>388.46</v>
      </c>
      <c r="I719">
        <v>388.83</v>
      </c>
      <c r="J719">
        <v>388.56</v>
      </c>
      <c r="L719">
        <f t="shared" si="10"/>
        <v>-6.9999999999993179E-2</v>
      </c>
    </row>
    <row r="720" spans="1:12" x14ac:dyDescent="0.2">
      <c r="A720">
        <v>2011</v>
      </c>
      <c r="B720">
        <v>12</v>
      </c>
      <c r="C720">
        <v>40892</v>
      </c>
      <c r="D720">
        <v>2011.9562000000001</v>
      </c>
      <c r="E720">
        <v>388.6</v>
      </c>
      <c r="F720">
        <v>388.49</v>
      </c>
      <c r="G720">
        <v>388.73</v>
      </c>
      <c r="H720">
        <v>388.62</v>
      </c>
      <c r="I720">
        <v>388.6</v>
      </c>
      <c r="J720">
        <v>388.49</v>
      </c>
      <c r="L720">
        <f t="shared" si="10"/>
        <v>0.48000000000001819</v>
      </c>
    </row>
    <row r="721" spans="1:12" x14ac:dyDescent="0.2">
      <c r="A721">
        <v>2012</v>
      </c>
      <c r="B721">
        <v>1</v>
      </c>
      <c r="C721">
        <v>40923</v>
      </c>
      <c r="D721">
        <v>2012.0409999999999</v>
      </c>
      <c r="E721">
        <v>388.87</v>
      </c>
      <c r="F721">
        <v>388.97</v>
      </c>
      <c r="G721">
        <v>388.69</v>
      </c>
      <c r="H721">
        <v>388.8</v>
      </c>
      <c r="I721">
        <v>388.87</v>
      </c>
      <c r="J721">
        <v>388.97</v>
      </c>
      <c r="L721">
        <f t="shared" si="10"/>
        <v>-0.19000000000005457</v>
      </c>
    </row>
    <row r="722" spans="1:12" x14ac:dyDescent="0.2">
      <c r="A722">
        <v>2012</v>
      </c>
      <c r="B722">
        <v>2</v>
      </c>
      <c r="C722">
        <v>40954</v>
      </c>
      <c r="D722">
        <v>2012.1257000000001</v>
      </c>
      <c r="E722">
        <v>388.35</v>
      </c>
      <c r="F722">
        <v>388.78</v>
      </c>
      <c r="G722">
        <v>388.55</v>
      </c>
      <c r="H722">
        <v>388.98</v>
      </c>
      <c r="I722">
        <v>388.35</v>
      </c>
      <c r="J722">
        <v>388.78</v>
      </c>
      <c r="L722">
        <f t="shared" si="10"/>
        <v>0.5</v>
      </c>
    </row>
    <row r="723" spans="1:12" x14ac:dyDescent="0.2">
      <c r="A723">
        <v>2012</v>
      </c>
      <c r="B723">
        <v>3</v>
      </c>
      <c r="C723">
        <v>40983</v>
      </c>
      <c r="D723">
        <v>2012.2049</v>
      </c>
      <c r="E723">
        <v>388.7</v>
      </c>
      <c r="F723">
        <v>389.28</v>
      </c>
      <c r="G723">
        <v>388.57</v>
      </c>
      <c r="H723">
        <v>389.15</v>
      </c>
      <c r="I723">
        <v>388.7</v>
      </c>
      <c r="J723">
        <v>389.28</v>
      </c>
      <c r="L723">
        <f t="shared" si="10"/>
        <v>-9.9999999999909051E-3</v>
      </c>
    </row>
    <row r="724" spans="1:12" x14ac:dyDescent="0.2">
      <c r="A724">
        <v>2012</v>
      </c>
      <c r="B724">
        <v>4</v>
      </c>
      <c r="C724">
        <v>41014</v>
      </c>
      <c r="D724">
        <v>2012.2896000000001</v>
      </c>
      <c r="E724">
        <v>388.76</v>
      </c>
      <c r="F724">
        <v>389.27</v>
      </c>
      <c r="G724">
        <v>388.84</v>
      </c>
      <c r="H724">
        <v>389.35</v>
      </c>
      <c r="I724">
        <v>388.76</v>
      </c>
      <c r="J724">
        <v>389.27</v>
      </c>
      <c r="L724">
        <f t="shared" si="10"/>
        <v>0.25999999999999091</v>
      </c>
    </row>
    <row r="725" spans="1:12" x14ac:dyDescent="0.2">
      <c r="A725">
        <v>2012</v>
      </c>
      <c r="B725">
        <v>5</v>
      </c>
      <c r="C725">
        <v>41044</v>
      </c>
      <c r="D725">
        <v>2012.3715999999999</v>
      </c>
      <c r="E725">
        <v>389.16</v>
      </c>
      <c r="F725">
        <v>389.53</v>
      </c>
      <c r="G725">
        <v>389.17</v>
      </c>
      <c r="H725">
        <v>389.55</v>
      </c>
      <c r="I725">
        <v>389.16</v>
      </c>
      <c r="J725">
        <v>389.53</v>
      </c>
      <c r="L725">
        <f t="shared" si="10"/>
        <v>7.0000000000050022E-2</v>
      </c>
    </row>
    <row r="726" spans="1:12" x14ac:dyDescent="0.2">
      <c r="A726">
        <v>2012</v>
      </c>
      <c r="B726">
        <v>6</v>
      </c>
      <c r="C726">
        <v>41075</v>
      </c>
      <c r="D726">
        <v>2012.4563000000001</v>
      </c>
      <c r="E726">
        <v>389.43</v>
      </c>
      <c r="F726">
        <v>389.6</v>
      </c>
      <c r="G726">
        <v>389.61</v>
      </c>
      <c r="H726">
        <v>389.77</v>
      </c>
      <c r="I726">
        <v>389.43</v>
      </c>
      <c r="J726">
        <v>389.6</v>
      </c>
      <c r="L726">
        <f t="shared" si="10"/>
        <v>0.40999999999996817</v>
      </c>
    </row>
    <row r="727" spans="1:12" x14ac:dyDescent="0.2">
      <c r="A727">
        <v>2012</v>
      </c>
      <c r="B727">
        <v>7</v>
      </c>
      <c r="C727">
        <v>41105</v>
      </c>
      <c r="D727">
        <v>2012.5382999999999</v>
      </c>
      <c r="E727">
        <v>390.18</v>
      </c>
      <c r="F727">
        <v>390.01</v>
      </c>
      <c r="G727">
        <v>390.16</v>
      </c>
      <c r="H727">
        <v>389.99</v>
      </c>
      <c r="I727">
        <v>390.18</v>
      </c>
      <c r="J727">
        <v>390.01</v>
      </c>
      <c r="L727">
        <f t="shared" si="10"/>
        <v>0.40000000000003411</v>
      </c>
    </row>
    <row r="728" spans="1:12" x14ac:dyDescent="0.2">
      <c r="A728">
        <v>2012</v>
      </c>
      <c r="B728">
        <v>8</v>
      </c>
      <c r="C728">
        <v>41136</v>
      </c>
      <c r="D728">
        <v>2012.623</v>
      </c>
      <c r="E728">
        <v>390.9</v>
      </c>
      <c r="F728">
        <v>390.41</v>
      </c>
      <c r="G728">
        <v>390.72</v>
      </c>
      <c r="H728">
        <v>390.23</v>
      </c>
      <c r="I728">
        <v>390.9</v>
      </c>
      <c r="J728">
        <v>390.41</v>
      </c>
      <c r="L728">
        <f t="shared" si="10"/>
        <v>6.9999999999993179E-2</v>
      </c>
    </row>
    <row r="729" spans="1:12" x14ac:dyDescent="0.2">
      <c r="A729">
        <v>2012</v>
      </c>
      <c r="B729">
        <v>9</v>
      </c>
      <c r="C729">
        <v>41167</v>
      </c>
      <c r="D729">
        <v>2012.7076999999999</v>
      </c>
      <c r="E729">
        <v>391.08</v>
      </c>
      <c r="F729">
        <v>390.48</v>
      </c>
      <c r="G729">
        <v>391.07</v>
      </c>
      <c r="H729">
        <v>390.47</v>
      </c>
      <c r="I729">
        <v>391.08</v>
      </c>
      <c r="J729">
        <v>390.48</v>
      </c>
      <c r="L729">
        <f t="shared" si="10"/>
        <v>0.28999999999996362</v>
      </c>
    </row>
    <row r="730" spans="1:12" x14ac:dyDescent="0.2">
      <c r="A730">
        <v>2012</v>
      </c>
      <c r="B730">
        <v>10</v>
      </c>
      <c r="C730">
        <v>41197</v>
      </c>
      <c r="D730">
        <v>2012.7896000000001</v>
      </c>
      <c r="E730">
        <v>391.25</v>
      </c>
      <c r="F730">
        <v>390.77</v>
      </c>
      <c r="G730">
        <v>391.19</v>
      </c>
      <c r="H730">
        <v>390.7</v>
      </c>
      <c r="I730">
        <v>391.25</v>
      </c>
      <c r="J730">
        <v>390.77</v>
      </c>
      <c r="L730">
        <f t="shared" si="10"/>
        <v>8.0000000000040927E-2</v>
      </c>
    </row>
    <row r="731" spans="1:12" x14ac:dyDescent="0.2">
      <c r="A731">
        <v>2012</v>
      </c>
      <c r="B731">
        <v>11</v>
      </c>
      <c r="C731">
        <v>41228</v>
      </c>
      <c r="D731">
        <v>2012.8742999999999</v>
      </c>
      <c r="E731">
        <v>391.12</v>
      </c>
      <c r="F731">
        <v>390.85</v>
      </c>
      <c r="G731">
        <v>391.23</v>
      </c>
      <c r="H731">
        <v>390.96</v>
      </c>
      <c r="I731">
        <v>391.12</v>
      </c>
      <c r="J731">
        <v>390.85</v>
      </c>
      <c r="L731">
        <f t="shared" si="10"/>
        <v>0.40999999999996817</v>
      </c>
    </row>
    <row r="732" spans="1:12" x14ac:dyDescent="0.2">
      <c r="A732">
        <v>2012</v>
      </c>
      <c r="B732">
        <v>12</v>
      </c>
      <c r="C732">
        <v>41258</v>
      </c>
      <c r="D732">
        <v>2012.9563000000001</v>
      </c>
      <c r="E732">
        <v>391.37</v>
      </c>
      <c r="F732">
        <v>391.26</v>
      </c>
      <c r="G732">
        <v>391.32</v>
      </c>
      <c r="H732">
        <v>391.21</v>
      </c>
      <c r="I732">
        <v>391.37</v>
      </c>
      <c r="J732">
        <v>391.26</v>
      </c>
      <c r="L732">
        <f t="shared" si="10"/>
        <v>3.0000000000029559E-2</v>
      </c>
    </row>
    <row r="733" spans="1:12" x14ac:dyDescent="0.2">
      <c r="A733">
        <v>2013</v>
      </c>
      <c r="B733">
        <v>1</v>
      </c>
      <c r="C733">
        <v>41289</v>
      </c>
      <c r="D733">
        <v>2013.0410999999999</v>
      </c>
      <c r="E733">
        <v>391.19</v>
      </c>
      <c r="F733">
        <v>391.29</v>
      </c>
      <c r="G733">
        <v>391.37</v>
      </c>
      <c r="H733">
        <v>391.48</v>
      </c>
      <c r="I733">
        <v>391.19</v>
      </c>
      <c r="J733">
        <v>391.29</v>
      </c>
      <c r="L733">
        <f t="shared" si="10"/>
        <v>0.39999999999997726</v>
      </c>
    </row>
    <row r="734" spans="1:12" x14ac:dyDescent="0.2">
      <c r="A734">
        <v>2013</v>
      </c>
      <c r="B734">
        <v>2</v>
      </c>
      <c r="C734">
        <v>41320</v>
      </c>
      <c r="D734">
        <v>2013.126</v>
      </c>
      <c r="E734">
        <v>391.26</v>
      </c>
      <c r="F734">
        <v>391.69</v>
      </c>
      <c r="G734">
        <v>391.32</v>
      </c>
      <c r="H734">
        <v>391.75</v>
      </c>
      <c r="I734">
        <v>391.26</v>
      </c>
      <c r="J734">
        <v>391.69</v>
      </c>
      <c r="L734">
        <f t="shared" si="10"/>
        <v>0.20999999999997954</v>
      </c>
    </row>
    <row r="735" spans="1:12" x14ac:dyDescent="0.2">
      <c r="A735">
        <v>2013</v>
      </c>
      <c r="B735">
        <v>3</v>
      </c>
      <c r="C735">
        <v>41348</v>
      </c>
      <c r="D735">
        <v>2013.2027</v>
      </c>
      <c r="E735">
        <v>391.31</v>
      </c>
      <c r="F735">
        <v>391.9</v>
      </c>
      <c r="G735">
        <v>391.42</v>
      </c>
      <c r="H735">
        <v>392.01</v>
      </c>
      <c r="I735">
        <v>391.31</v>
      </c>
      <c r="J735">
        <v>391.9</v>
      </c>
      <c r="L735">
        <f t="shared" si="10"/>
        <v>0.34000000000003183</v>
      </c>
    </row>
    <row r="736" spans="1:12" x14ac:dyDescent="0.2">
      <c r="A736">
        <v>2013</v>
      </c>
      <c r="B736">
        <v>4</v>
      </c>
      <c r="C736">
        <v>41379</v>
      </c>
      <c r="D736">
        <v>2013.2877000000001</v>
      </c>
      <c r="E736">
        <v>391.72</v>
      </c>
      <c r="F736">
        <v>392.24</v>
      </c>
      <c r="G736">
        <v>391.76</v>
      </c>
      <c r="H736">
        <v>392.29</v>
      </c>
      <c r="I736">
        <v>391.72</v>
      </c>
      <c r="J736">
        <v>392.24</v>
      </c>
      <c r="L736">
        <f t="shared" si="10"/>
        <v>0.49000000000000909</v>
      </c>
    </row>
    <row r="737" spans="1:12" x14ac:dyDescent="0.2">
      <c r="A737">
        <v>2013</v>
      </c>
      <c r="B737">
        <v>5</v>
      </c>
      <c r="C737">
        <v>41409</v>
      </c>
      <c r="D737">
        <v>2013.3698999999999</v>
      </c>
      <c r="E737">
        <v>392.34</v>
      </c>
      <c r="F737">
        <v>392.73</v>
      </c>
      <c r="G737">
        <v>392.17</v>
      </c>
      <c r="H737">
        <v>392.55</v>
      </c>
      <c r="I737">
        <v>392.34</v>
      </c>
      <c r="J737">
        <v>392.73</v>
      </c>
      <c r="L737">
        <f t="shared" si="10"/>
        <v>0.26999999999998181</v>
      </c>
    </row>
    <row r="738" spans="1:12" x14ac:dyDescent="0.2">
      <c r="A738">
        <v>2013</v>
      </c>
      <c r="B738">
        <v>6</v>
      </c>
      <c r="C738">
        <v>41440</v>
      </c>
      <c r="D738">
        <v>2013.4548</v>
      </c>
      <c r="E738">
        <v>392.83</v>
      </c>
      <c r="F738">
        <v>393</v>
      </c>
      <c r="G738">
        <v>392.64</v>
      </c>
      <c r="H738">
        <v>392.81</v>
      </c>
      <c r="I738">
        <v>392.83</v>
      </c>
      <c r="J738">
        <v>393</v>
      </c>
      <c r="L738">
        <f t="shared" si="10"/>
        <v>0.20999999999997954</v>
      </c>
    </row>
    <row r="739" spans="1:12" x14ac:dyDescent="0.2">
      <c r="A739">
        <v>2013</v>
      </c>
      <c r="B739">
        <v>7</v>
      </c>
      <c r="C739">
        <v>41470</v>
      </c>
      <c r="D739">
        <v>2013.537</v>
      </c>
      <c r="E739">
        <v>393.38</v>
      </c>
      <c r="F739">
        <v>393.21</v>
      </c>
      <c r="G739">
        <v>393.22</v>
      </c>
      <c r="H739">
        <v>393.05</v>
      </c>
      <c r="I739">
        <v>393.38</v>
      </c>
      <c r="J739">
        <v>393.21</v>
      </c>
      <c r="L739">
        <f t="shared" si="10"/>
        <v>0.22000000000002728</v>
      </c>
    </row>
    <row r="740" spans="1:12" x14ac:dyDescent="0.2">
      <c r="A740">
        <v>2013</v>
      </c>
      <c r="B740">
        <v>8</v>
      </c>
      <c r="C740">
        <v>41501</v>
      </c>
      <c r="D740">
        <v>2013.6219000000001</v>
      </c>
      <c r="E740">
        <v>393.92</v>
      </c>
      <c r="F740">
        <v>393.43</v>
      </c>
      <c r="G740">
        <v>393.77</v>
      </c>
      <c r="H740">
        <v>393.28</v>
      </c>
      <c r="I740">
        <v>393.92</v>
      </c>
      <c r="J740">
        <v>393.43</v>
      </c>
      <c r="L740">
        <f t="shared" si="10"/>
        <v>4.0000000000020464E-2</v>
      </c>
    </row>
    <row r="741" spans="1:12" x14ac:dyDescent="0.2">
      <c r="A741">
        <v>2013</v>
      </c>
      <c r="B741">
        <v>9</v>
      </c>
      <c r="C741">
        <v>41532</v>
      </c>
      <c r="D741">
        <v>2013.7067999999999</v>
      </c>
      <c r="E741">
        <v>394.08</v>
      </c>
      <c r="F741">
        <v>393.47</v>
      </c>
      <c r="G741">
        <v>394.1</v>
      </c>
      <c r="H741">
        <v>393.49</v>
      </c>
      <c r="I741">
        <v>394.08</v>
      </c>
      <c r="J741">
        <v>393.47</v>
      </c>
      <c r="L741">
        <f t="shared" si="10"/>
        <v>5.999999999994543E-2</v>
      </c>
    </row>
    <row r="742" spans="1:12" x14ac:dyDescent="0.2">
      <c r="A742">
        <v>2013</v>
      </c>
      <c r="B742">
        <v>10</v>
      </c>
      <c r="C742">
        <v>41562</v>
      </c>
      <c r="D742">
        <v>2013.789</v>
      </c>
      <c r="E742">
        <v>394.03</v>
      </c>
      <c r="F742">
        <v>393.53</v>
      </c>
      <c r="G742">
        <v>394.18</v>
      </c>
      <c r="H742">
        <v>393.68</v>
      </c>
      <c r="I742">
        <v>394.03</v>
      </c>
      <c r="J742">
        <v>393.53</v>
      </c>
      <c r="L742">
        <f t="shared" si="10"/>
        <v>0.23000000000001819</v>
      </c>
    </row>
    <row r="743" spans="1:12" x14ac:dyDescent="0.2">
      <c r="A743">
        <v>2013</v>
      </c>
      <c r="B743">
        <v>11</v>
      </c>
      <c r="C743">
        <v>41593</v>
      </c>
      <c r="D743">
        <v>2013.874</v>
      </c>
      <c r="E743">
        <v>394.04</v>
      </c>
      <c r="F743">
        <v>393.76</v>
      </c>
      <c r="G743">
        <v>394.15</v>
      </c>
      <c r="H743">
        <v>393.87</v>
      </c>
      <c r="I743">
        <v>394.04</v>
      </c>
      <c r="J743">
        <v>393.76</v>
      </c>
      <c r="L743">
        <f t="shared" si="10"/>
        <v>0.31000000000000227</v>
      </c>
    </row>
    <row r="744" spans="1:12" x14ac:dyDescent="0.2">
      <c r="A744">
        <v>2013</v>
      </c>
      <c r="B744">
        <v>12</v>
      </c>
      <c r="C744">
        <v>41623</v>
      </c>
      <c r="D744">
        <v>2013.9562000000001</v>
      </c>
      <c r="E744">
        <v>394.18</v>
      </c>
      <c r="F744">
        <v>394.07</v>
      </c>
      <c r="G744">
        <v>394.16</v>
      </c>
      <c r="H744">
        <v>394.04</v>
      </c>
      <c r="I744">
        <v>394.18</v>
      </c>
      <c r="J744">
        <v>394.07</v>
      </c>
      <c r="L744">
        <f t="shared" si="10"/>
        <v>0.19999999999998863</v>
      </c>
    </row>
    <row r="745" spans="1:12" x14ac:dyDescent="0.2">
      <c r="A745">
        <v>2014</v>
      </c>
      <c r="B745">
        <v>1</v>
      </c>
      <c r="C745">
        <v>41654</v>
      </c>
      <c r="D745">
        <v>2014.0410999999999</v>
      </c>
      <c r="E745">
        <v>394.17</v>
      </c>
      <c r="F745">
        <v>394.27</v>
      </c>
      <c r="G745">
        <v>394.11</v>
      </c>
      <c r="H745">
        <v>394.21</v>
      </c>
      <c r="I745">
        <v>394.17</v>
      </c>
      <c r="J745">
        <v>394.27</v>
      </c>
      <c r="L745">
        <f t="shared" si="10"/>
        <v>0.17000000000001592</v>
      </c>
    </row>
    <row r="746" spans="1:12" x14ac:dyDescent="0.2">
      <c r="A746">
        <v>2014</v>
      </c>
      <c r="B746">
        <v>2</v>
      </c>
      <c r="C746">
        <v>41685</v>
      </c>
      <c r="D746">
        <v>2014.126</v>
      </c>
      <c r="E746">
        <v>394</v>
      </c>
      <c r="F746">
        <v>394.44</v>
      </c>
      <c r="G746">
        <v>393.93</v>
      </c>
      <c r="H746">
        <v>394.37</v>
      </c>
      <c r="I746">
        <v>394</v>
      </c>
      <c r="J746">
        <v>394.44</v>
      </c>
      <c r="L746">
        <f t="shared" si="10"/>
        <v>0.12999999999999545</v>
      </c>
    </row>
    <row r="747" spans="1:12" x14ac:dyDescent="0.2">
      <c r="A747">
        <v>2014</v>
      </c>
      <c r="B747">
        <v>3</v>
      </c>
      <c r="C747">
        <v>41713</v>
      </c>
      <c r="D747">
        <v>2014.2027</v>
      </c>
      <c r="E747">
        <v>393.97</v>
      </c>
      <c r="F747">
        <v>394.57</v>
      </c>
      <c r="G747">
        <v>393.91</v>
      </c>
      <c r="H747">
        <v>394.51</v>
      </c>
      <c r="I747">
        <v>393.97</v>
      </c>
      <c r="J747">
        <v>394.57</v>
      </c>
      <c r="L747">
        <f t="shared" si="10"/>
        <v>0.12000000000000455</v>
      </c>
    </row>
    <row r="748" spans="1:12" x14ac:dyDescent="0.2">
      <c r="A748">
        <v>2014</v>
      </c>
      <c r="B748">
        <v>4</v>
      </c>
      <c r="C748">
        <v>41744</v>
      </c>
      <c r="D748">
        <v>2014.2877000000001</v>
      </c>
      <c r="E748">
        <v>394.16</v>
      </c>
      <c r="F748">
        <v>394.69</v>
      </c>
      <c r="G748">
        <v>394.12</v>
      </c>
      <c r="H748">
        <v>394.65</v>
      </c>
      <c r="I748">
        <v>394.16</v>
      </c>
      <c r="J748">
        <v>394.69</v>
      </c>
      <c r="L748">
        <f t="shared" si="10"/>
        <v>0.13999999999998636</v>
      </c>
    </row>
    <row r="749" spans="1:12" x14ac:dyDescent="0.2">
      <c r="A749">
        <v>2014</v>
      </c>
      <c r="B749">
        <v>5</v>
      </c>
      <c r="C749">
        <v>41774</v>
      </c>
      <c r="D749">
        <v>2014.3698999999999</v>
      </c>
      <c r="E749">
        <v>394.44</v>
      </c>
      <c r="F749">
        <v>394.83</v>
      </c>
      <c r="G749">
        <v>394.4</v>
      </c>
      <c r="H749">
        <v>394.79</v>
      </c>
      <c r="I749">
        <v>394.44</v>
      </c>
      <c r="J749">
        <v>394.83</v>
      </c>
      <c r="L749">
        <f t="shared" si="10"/>
        <v>9.9999999999909051E-3</v>
      </c>
    </row>
    <row r="750" spans="1:12" x14ac:dyDescent="0.2">
      <c r="A750">
        <v>2014</v>
      </c>
      <c r="B750">
        <v>6</v>
      </c>
      <c r="C750">
        <v>41805</v>
      </c>
      <c r="D750">
        <v>2014.4548</v>
      </c>
      <c r="E750">
        <v>394.66</v>
      </c>
      <c r="F750">
        <v>394.84</v>
      </c>
      <c r="G750">
        <v>394.76</v>
      </c>
      <c r="H750">
        <v>394.94</v>
      </c>
      <c r="I750">
        <v>394.66</v>
      </c>
      <c r="J750">
        <v>394.84</v>
      </c>
      <c r="L750">
        <f t="shared" si="10"/>
        <v>0.15000000000003411</v>
      </c>
    </row>
    <row r="751" spans="1:12" x14ac:dyDescent="0.2">
      <c r="A751">
        <v>2014</v>
      </c>
      <c r="B751">
        <v>7</v>
      </c>
      <c r="C751">
        <v>41835</v>
      </c>
      <c r="D751">
        <v>2014.537</v>
      </c>
      <c r="E751">
        <v>395.16</v>
      </c>
      <c r="F751">
        <v>394.99</v>
      </c>
      <c r="G751">
        <v>395.25</v>
      </c>
      <c r="H751">
        <v>395.08</v>
      </c>
      <c r="I751">
        <v>395.16</v>
      </c>
      <c r="J751">
        <v>394.99</v>
      </c>
      <c r="L751">
        <f t="shared" si="10"/>
        <v>0.15999999999996817</v>
      </c>
    </row>
    <row r="752" spans="1:12" x14ac:dyDescent="0.2">
      <c r="A752">
        <v>2014</v>
      </c>
      <c r="B752">
        <v>8</v>
      </c>
      <c r="C752">
        <v>41866</v>
      </c>
      <c r="D752">
        <v>2014.6219000000001</v>
      </c>
      <c r="E752">
        <v>395.66</v>
      </c>
      <c r="F752">
        <v>395.15</v>
      </c>
      <c r="G752">
        <v>395.75</v>
      </c>
      <c r="H752">
        <v>395.24</v>
      </c>
      <c r="I752">
        <v>395.66</v>
      </c>
      <c r="J752">
        <v>395.15</v>
      </c>
      <c r="L752">
        <f t="shared" si="10"/>
        <v>0.18999999999999773</v>
      </c>
    </row>
    <row r="753" spans="1:12" x14ac:dyDescent="0.2">
      <c r="A753">
        <v>2014</v>
      </c>
      <c r="B753">
        <v>9</v>
      </c>
      <c r="C753">
        <v>41897</v>
      </c>
      <c r="D753">
        <v>2014.7067999999999</v>
      </c>
      <c r="E753">
        <v>395.96</v>
      </c>
      <c r="F753">
        <v>395.34</v>
      </c>
      <c r="G753">
        <v>396.04</v>
      </c>
      <c r="H753">
        <v>395.41</v>
      </c>
      <c r="I753">
        <v>395.96</v>
      </c>
      <c r="J753">
        <v>395.34</v>
      </c>
      <c r="L753">
        <f t="shared" si="10"/>
        <v>0.22000000000002728</v>
      </c>
    </row>
    <row r="754" spans="1:12" x14ac:dyDescent="0.2">
      <c r="A754">
        <v>2014</v>
      </c>
      <c r="B754">
        <v>10</v>
      </c>
      <c r="C754">
        <v>41927</v>
      </c>
      <c r="D754">
        <v>2014.789</v>
      </c>
      <c r="E754">
        <v>396.07</v>
      </c>
      <c r="F754">
        <v>395.56</v>
      </c>
      <c r="G754">
        <v>396.09</v>
      </c>
      <c r="H754">
        <v>395.58</v>
      </c>
      <c r="I754">
        <v>396.07</v>
      </c>
      <c r="J754">
        <v>395.56</v>
      </c>
      <c r="L754">
        <f t="shared" si="10"/>
        <v>0.18000000000000682</v>
      </c>
    </row>
    <row r="755" spans="1:12" x14ac:dyDescent="0.2">
      <c r="A755">
        <v>2014</v>
      </c>
      <c r="B755">
        <v>11</v>
      </c>
      <c r="C755">
        <v>41958</v>
      </c>
      <c r="D755">
        <v>2014.874</v>
      </c>
      <c r="E755">
        <v>396.03</v>
      </c>
      <c r="F755">
        <v>395.74</v>
      </c>
      <c r="G755">
        <v>396.06</v>
      </c>
      <c r="H755">
        <v>395.78</v>
      </c>
      <c r="I755">
        <v>396.03</v>
      </c>
      <c r="J755">
        <v>395.74</v>
      </c>
      <c r="L755">
        <f t="shared" si="10"/>
        <v>0.24000000000000909</v>
      </c>
    </row>
    <row r="756" spans="1:12" x14ac:dyDescent="0.2">
      <c r="A756">
        <v>2014</v>
      </c>
      <c r="B756">
        <v>12</v>
      </c>
      <c r="C756">
        <v>41988</v>
      </c>
      <c r="D756">
        <v>2014.9562000000001</v>
      </c>
      <c r="E756">
        <v>396.1</v>
      </c>
      <c r="F756">
        <v>395.98</v>
      </c>
      <c r="G756">
        <v>396.09</v>
      </c>
      <c r="H756">
        <v>395.97</v>
      </c>
      <c r="I756">
        <v>396.1</v>
      </c>
      <c r="J756">
        <v>395.98</v>
      </c>
      <c r="L756">
        <f t="shared" si="10"/>
        <v>0.28999999999996362</v>
      </c>
    </row>
    <row r="757" spans="1:12" x14ac:dyDescent="0.2">
      <c r="A757">
        <v>2015</v>
      </c>
      <c r="B757">
        <v>1</v>
      </c>
      <c r="C757">
        <v>42019</v>
      </c>
      <c r="D757">
        <v>2015.0410999999999</v>
      </c>
      <c r="E757">
        <v>396.16</v>
      </c>
      <c r="F757">
        <v>396.27</v>
      </c>
      <c r="G757">
        <v>396.07</v>
      </c>
      <c r="H757">
        <v>396.18</v>
      </c>
      <c r="I757">
        <v>396.16</v>
      </c>
      <c r="J757">
        <v>396.27</v>
      </c>
      <c r="L757">
        <f t="shared" si="10"/>
        <v>0.12000000000000455</v>
      </c>
    </row>
    <row r="758" spans="1:12" x14ac:dyDescent="0.2">
      <c r="A758">
        <v>2015</v>
      </c>
      <c r="B758">
        <v>2</v>
      </c>
      <c r="C758">
        <v>42050</v>
      </c>
      <c r="D758">
        <v>2015.126</v>
      </c>
      <c r="E758">
        <v>395.94</v>
      </c>
      <c r="F758">
        <v>396.39</v>
      </c>
      <c r="G758">
        <v>395.95</v>
      </c>
      <c r="H758">
        <v>396.39</v>
      </c>
      <c r="I758">
        <v>395.94</v>
      </c>
      <c r="J758">
        <v>396.39</v>
      </c>
      <c r="L758">
        <f t="shared" si="10"/>
        <v>6.9999999999993179E-2</v>
      </c>
    </row>
    <row r="759" spans="1:12" x14ac:dyDescent="0.2">
      <c r="A759">
        <v>2015</v>
      </c>
      <c r="B759">
        <v>3</v>
      </c>
      <c r="C759">
        <v>42078</v>
      </c>
      <c r="D759">
        <v>2015.2027</v>
      </c>
      <c r="E759">
        <v>395.85</v>
      </c>
      <c r="F759">
        <v>396.46</v>
      </c>
      <c r="G759">
        <v>395.98</v>
      </c>
      <c r="H759">
        <v>396.59</v>
      </c>
      <c r="I759">
        <v>395.85</v>
      </c>
      <c r="J759">
        <v>396.46</v>
      </c>
      <c r="L759">
        <f t="shared" si="10"/>
        <v>0.3900000000000432</v>
      </c>
    </row>
    <row r="760" spans="1:12" x14ac:dyDescent="0.2">
      <c r="A760">
        <v>2015</v>
      </c>
      <c r="B760">
        <v>4</v>
      </c>
      <c r="C760">
        <v>42109</v>
      </c>
      <c r="D760">
        <v>2015.2877000000001</v>
      </c>
      <c r="E760">
        <v>396.31</v>
      </c>
      <c r="F760">
        <v>396.85</v>
      </c>
      <c r="G760">
        <v>396.27</v>
      </c>
      <c r="H760">
        <v>396.82</v>
      </c>
      <c r="I760">
        <v>396.31</v>
      </c>
      <c r="J760">
        <v>396.85</v>
      </c>
      <c r="L760">
        <f t="shared" si="10"/>
        <v>0.42999999999994998</v>
      </c>
    </row>
    <row r="761" spans="1:12" x14ac:dyDescent="0.2">
      <c r="A761">
        <v>2015</v>
      </c>
      <c r="B761">
        <v>5</v>
      </c>
      <c r="C761">
        <v>42139</v>
      </c>
      <c r="D761">
        <v>2015.3698999999999</v>
      </c>
      <c r="E761">
        <v>396.88</v>
      </c>
      <c r="F761">
        <v>397.28</v>
      </c>
      <c r="G761">
        <v>396.64</v>
      </c>
      <c r="H761">
        <v>397.04</v>
      </c>
      <c r="I761">
        <v>396.88</v>
      </c>
      <c r="J761">
        <v>397.28</v>
      </c>
      <c r="L761">
        <f t="shared" si="10"/>
        <v>0.24000000000000909</v>
      </c>
    </row>
    <row r="762" spans="1:12" x14ac:dyDescent="0.2">
      <c r="A762">
        <v>2015</v>
      </c>
      <c r="B762">
        <v>6</v>
      </c>
      <c r="C762">
        <v>42170</v>
      </c>
      <c r="D762">
        <v>2015.4548</v>
      </c>
      <c r="E762">
        <v>397.4</v>
      </c>
      <c r="F762">
        <v>397.52</v>
      </c>
      <c r="G762">
        <v>397.19</v>
      </c>
      <c r="H762">
        <v>397.31</v>
      </c>
      <c r="I762">
        <v>397.4</v>
      </c>
      <c r="J762">
        <v>397.52</v>
      </c>
      <c r="L762">
        <f t="shared" si="10"/>
        <v>0.37000000000000455</v>
      </c>
    </row>
    <row r="763" spans="1:12" x14ac:dyDescent="0.2">
      <c r="A763">
        <v>2015</v>
      </c>
      <c r="B763">
        <v>7</v>
      </c>
      <c r="C763">
        <v>42200</v>
      </c>
      <c r="D763">
        <v>2015.537</v>
      </c>
      <c r="E763">
        <v>398.05</v>
      </c>
      <c r="F763">
        <v>397.89</v>
      </c>
      <c r="G763">
        <v>397.7</v>
      </c>
      <c r="H763">
        <v>397.53</v>
      </c>
      <c r="I763">
        <v>398.05</v>
      </c>
      <c r="J763">
        <v>397.89</v>
      </c>
      <c r="L763">
        <f t="shared" si="10"/>
        <v>-0.25999999999999091</v>
      </c>
    </row>
    <row r="764" spans="1:12" x14ac:dyDescent="0.2">
      <c r="A764">
        <v>2015</v>
      </c>
      <c r="B764">
        <v>8</v>
      </c>
      <c r="C764">
        <v>42231</v>
      </c>
      <c r="D764">
        <v>2015.6219000000001</v>
      </c>
      <c r="E764">
        <v>398.16</v>
      </c>
      <c r="F764">
        <v>397.63</v>
      </c>
      <c r="G764">
        <v>398.29</v>
      </c>
      <c r="H764">
        <v>397.76</v>
      </c>
      <c r="I764">
        <v>398.16</v>
      </c>
      <c r="J764">
        <v>397.63</v>
      </c>
      <c r="L764">
        <f t="shared" si="10"/>
        <v>0.35000000000002274</v>
      </c>
    </row>
    <row r="765" spans="1:12" x14ac:dyDescent="0.2">
      <c r="A765">
        <v>2015</v>
      </c>
      <c r="B765">
        <v>9</v>
      </c>
      <c r="C765">
        <v>42262</v>
      </c>
      <c r="D765">
        <v>2015.7067999999999</v>
      </c>
      <c r="E765">
        <v>398.62</v>
      </c>
      <c r="F765">
        <v>397.98</v>
      </c>
      <c r="G765">
        <v>398.64</v>
      </c>
      <c r="H765">
        <v>398</v>
      </c>
      <c r="I765">
        <v>398.62</v>
      </c>
      <c r="J765">
        <v>397.98</v>
      </c>
      <c r="L765">
        <f t="shared" si="10"/>
        <v>0.12000000000000455</v>
      </c>
    </row>
    <row r="766" spans="1:12" x14ac:dyDescent="0.2">
      <c r="A766">
        <v>2015</v>
      </c>
      <c r="B766">
        <v>10</v>
      </c>
      <c r="C766">
        <v>42292</v>
      </c>
      <c r="D766">
        <v>2015.789</v>
      </c>
      <c r="E766">
        <v>398.59</v>
      </c>
      <c r="F766">
        <v>398.1</v>
      </c>
      <c r="G766">
        <v>398.74</v>
      </c>
      <c r="H766">
        <v>398.25</v>
      </c>
      <c r="I766">
        <v>398.59</v>
      </c>
      <c r="J766">
        <v>398.1</v>
      </c>
      <c r="L766">
        <f t="shared" ref="L766:L827" si="11">(J767-J766)</f>
        <v>0.37000000000000455</v>
      </c>
    </row>
    <row r="767" spans="1:12" x14ac:dyDescent="0.2">
      <c r="A767">
        <v>2015</v>
      </c>
      <c r="B767">
        <v>11</v>
      </c>
      <c r="C767">
        <v>42323</v>
      </c>
      <c r="D767">
        <v>2015.874</v>
      </c>
      <c r="E767">
        <v>398.75</v>
      </c>
      <c r="F767">
        <v>398.47</v>
      </c>
      <c r="G767">
        <v>398.8</v>
      </c>
      <c r="H767">
        <v>398.52</v>
      </c>
      <c r="I767">
        <v>398.75</v>
      </c>
      <c r="J767">
        <v>398.47</v>
      </c>
      <c r="L767">
        <f t="shared" si="11"/>
        <v>0.15999999999996817</v>
      </c>
    </row>
    <row r="768" spans="1:12" x14ac:dyDescent="0.2">
      <c r="A768">
        <v>2015</v>
      </c>
      <c r="B768">
        <v>12</v>
      </c>
      <c r="C768">
        <v>42353</v>
      </c>
      <c r="D768">
        <v>2015.9562000000001</v>
      </c>
      <c r="E768">
        <v>398.72</v>
      </c>
      <c r="F768">
        <v>398.63</v>
      </c>
      <c r="G768">
        <v>398.89</v>
      </c>
      <c r="H768">
        <v>398.8</v>
      </c>
      <c r="I768">
        <v>398.72</v>
      </c>
      <c r="J768">
        <v>398.63</v>
      </c>
      <c r="L768">
        <f t="shared" si="11"/>
        <v>0.25999999999999091</v>
      </c>
    </row>
    <row r="769" spans="1:12" x14ac:dyDescent="0.2">
      <c r="A769">
        <v>2016</v>
      </c>
      <c r="B769">
        <v>1</v>
      </c>
      <c r="C769">
        <v>42384</v>
      </c>
      <c r="D769">
        <v>2016.0409999999999</v>
      </c>
      <c r="E769">
        <v>398.75</v>
      </c>
      <c r="F769">
        <v>398.89</v>
      </c>
      <c r="G769">
        <v>398.96</v>
      </c>
      <c r="H769">
        <v>399.1</v>
      </c>
      <c r="I769">
        <v>398.75</v>
      </c>
      <c r="J769">
        <v>398.89</v>
      </c>
      <c r="L769">
        <f t="shared" si="11"/>
        <v>0.34000000000003183</v>
      </c>
    </row>
    <row r="770" spans="1:12" x14ac:dyDescent="0.2">
      <c r="A770">
        <v>2016</v>
      </c>
      <c r="B770">
        <v>2</v>
      </c>
      <c r="C770">
        <v>42415</v>
      </c>
      <c r="D770">
        <v>2016.1257000000001</v>
      </c>
      <c r="E770">
        <v>398.79</v>
      </c>
      <c r="F770">
        <v>399.23</v>
      </c>
      <c r="G770">
        <v>398.98</v>
      </c>
      <c r="H770">
        <v>399.42</v>
      </c>
      <c r="I770">
        <v>398.79</v>
      </c>
      <c r="J770">
        <v>399.23</v>
      </c>
      <c r="L770">
        <f t="shared" si="11"/>
        <v>0.71999999999997044</v>
      </c>
    </row>
    <row r="771" spans="1:12" x14ac:dyDescent="0.2">
      <c r="A771">
        <v>2016</v>
      </c>
      <c r="B771">
        <v>3</v>
      </c>
      <c r="C771">
        <v>42444</v>
      </c>
      <c r="D771">
        <v>2016.2049</v>
      </c>
      <c r="E771">
        <v>399.32</v>
      </c>
      <c r="F771">
        <v>399.95</v>
      </c>
      <c r="G771">
        <v>399.08</v>
      </c>
      <c r="H771">
        <v>399.72</v>
      </c>
      <c r="I771">
        <v>399.32</v>
      </c>
      <c r="J771">
        <v>399.95</v>
      </c>
      <c r="L771">
        <f t="shared" si="11"/>
        <v>-0.17000000000001592</v>
      </c>
    </row>
    <row r="772" spans="1:12" x14ac:dyDescent="0.2">
      <c r="A772">
        <v>2016</v>
      </c>
      <c r="B772">
        <v>4</v>
      </c>
      <c r="C772">
        <v>42475</v>
      </c>
      <c r="D772">
        <v>2016.2896000000001</v>
      </c>
      <c r="E772">
        <v>399.22</v>
      </c>
      <c r="F772">
        <v>399.78</v>
      </c>
      <c r="G772">
        <v>399.47</v>
      </c>
      <c r="H772">
        <v>400.04</v>
      </c>
      <c r="I772">
        <v>399.22</v>
      </c>
      <c r="J772">
        <v>399.78</v>
      </c>
      <c r="L772">
        <f t="shared" si="11"/>
        <v>0.80000000000001137</v>
      </c>
    </row>
    <row r="773" spans="1:12" x14ac:dyDescent="0.2">
      <c r="A773">
        <v>2016</v>
      </c>
      <c r="B773">
        <v>5</v>
      </c>
      <c r="C773">
        <v>42505</v>
      </c>
      <c r="D773">
        <v>2016.3715999999999</v>
      </c>
      <c r="E773">
        <v>400.25</v>
      </c>
      <c r="F773">
        <v>400.58</v>
      </c>
      <c r="G773">
        <v>399.99</v>
      </c>
      <c r="H773">
        <v>400.33</v>
      </c>
      <c r="I773">
        <v>400.25</v>
      </c>
      <c r="J773">
        <v>400.58</v>
      </c>
      <c r="L773">
        <f t="shared" si="11"/>
        <v>0.53000000000002956</v>
      </c>
    </row>
    <row r="774" spans="1:12" x14ac:dyDescent="0.2">
      <c r="A774">
        <v>2016</v>
      </c>
      <c r="B774">
        <v>6</v>
      </c>
      <c r="C774">
        <v>42536</v>
      </c>
      <c r="D774">
        <v>2016.4563000000001</v>
      </c>
      <c r="E774">
        <v>401</v>
      </c>
      <c r="F774">
        <v>401.11</v>
      </c>
      <c r="G774">
        <v>400.48</v>
      </c>
      <c r="H774">
        <v>400.6</v>
      </c>
      <c r="I774">
        <v>401</v>
      </c>
      <c r="J774">
        <v>401.11</v>
      </c>
      <c r="L774">
        <f t="shared" si="11"/>
        <v>-0.17000000000001592</v>
      </c>
    </row>
    <row r="775" spans="1:12" x14ac:dyDescent="0.2">
      <c r="A775">
        <v>2016</v>
      </c>
      <c r="B775">
        <v>7</v>
      </c>
      <c r="C775">
        <v>42566</v>
      </c>
      <c r="D775">
        <v>2016.5382999999999</v>
      </c>
      <c r="E775">
        <v>401.11</v>
      </c>
      <c r="F775">
        <v>400.94</v>
      </c>
      <c r="G775">
        <v>401</v>
      </c>
      <c r="H775">
        <v>400.83</v>
      </c>
      <c r="I775">
        <v>401.11</v>
      </c>
      <c r="J775">
        <v>400.94</v>
      </c>
      <c r="L775">
        <f t="shared" si="11"/>
        <v>0.16000000000002501</v>
      </c>
    </row>
    <row r="776" spans="1:12" x14ac:dyDescent="0.2">
      <c r="A776">
        <v>2016</v>
      </c>
      <c r="B776">
        <v>8</v>
      </c>
      <c r="C776">
        <v>42597</v>
      </c>
      <c r="D776">
        <v>2016.623</v>
      </c>
      <c r="E776">
        <v>401.63</v>
      </c>
      <c r="F776">
        <v>401.1</v>
      </c>
      <c r="G776">
        <v>401.56</v>
      </c>
      <c r="H776">
        <v>401.04</v>
      </c>
      <c r="I776">
        <v>401.63</v>
      </c>
      <c r="J776">
        <v>401.1</v>
      </c>
      <c r="L776">
        <f t="shared" si="11"/>
        <v>0.17999999999994998</v>
      </c>
    </row>
    <row r="777" spans="1:12" x14ac:dyDescent="0.2">
      <c r="A777">
        <v>2016</v>
      </c>
      <c r="B777">
        <v>9</v>
      </c>
      <c r="C777">
        <v>42628</v>
      </c>
      <c r="D777">
        <v>2016.7076999999999</v>
      </c>
      <c r="E777">
        <v>401.92</v>
      </c>
      <c r="F777">
        <v>401.28</v>
      </c>
      <c r="G777">
        <v>401.85</v>
      </c>
      <c r="H777">
        <v>401.21</v>
      </c>
      <c r="I777">
        <v>401.92</v>
      </c>
      <c r="J777">
        <v>401.28</v>
      </c>
      <c r="L777">
        <f t="shared" si="11"/>
        <v>0.23000000000001819</v>
      </c>
    </row>
    <row r="778" spans="1:12" x14ac:dyDescent="0.2">
      <c r="A778">
        <v>2016</v>
      </c>
      <c r="B778">
        <v>10</v>
      </c>
      <c r="C778">
        <v>42658</v>
      </c>
      <c r="D778">
        <v>2016.7896000000001</v>
      </c>
      <c r="E778">
        <v>402.01</v>
      </c>
      <c r="F778">
        <v>401.51</v>
      </c>
      <c r="G778">
        <v>401.85</v>
      </c>
      <c r="H778">
        <v>401.35</v>
      </c>
      <c r="I778">
        <v>402.01</v>
      </c>
      <c r="J778">
        <v>401.51</v>
      </c>
      <c r="L778">
        <f t="shared" si="11"/>
        <v>-6.9999999999993179E-2</v>
      </c>
    </row>
    <row r="779" spans="1:12" x14ac:dyDescent="0.2">
      <c r="A779">
        <v>2016</v>
      </c>
      <c r="B779">
        <v>11</v>
      </c>
      <c r="C779">
        <v>42689</v>
      </c>
      <c r="D779">
        <v>2016.8742999999999</v>
      </c>
      <c r="E779">
        <v>401.73</v>
      </c>
      <c r="F779">
        <v>401.44</v>
      </c>
      <c r="G779">
        <v>401.76</v>
      </c>
      <c r="H779">
        <v>401.48</v>
      </c>
      <c r="I779">
        <v>401.73</v>
      </c>
      <c r="J779">
        <v>401.44</v>
      </c>
      <c r="L779">
        <f t="shared" si="11"/>
        <v>9.9999999999909051E-3</v>
      </c>
    </row>
    <row r="780" spans="1:12" x14ac:dyDescent="0.2">
      <c r="A780">
        <v>2016</v>
      </c>
      <c r="B780">
        <v>12</v>
      </c>
      <c r="C780">
        <v>42719</v>
      </c>
      <c r="D780">
        <v>2016.9563000000001</v>
      </c>
      <c r="E780">
        <v>401.54</v>
      </c>
      <c r="F780">
        <v>401.45</v>
      </c>
      <c r="G780">
        <v>401.68</v>
      </c>
      <c r="H780">
        <v>401.59</v>
      </c>
      <c r="I780">
        <v>401.54</v>
      </c>
      <c r="J780">
        <v>401.45</v>
      </c>
      <c r="L780">
        <f t="shared" si="11"/>
        <v>0.25999999999999091</v>
      </c>
    </row>
    <row r="781" spans="1:12" x14ac:dyDescent="0.2">
      <c r="A781">
        <v>2017</v>
      </c>
      <c r="B781">
        <v>1</v>
      </c>
      <c r="C781">
        <v>42750</v>
      </c>
      <c r="D781">
        <v>2017.0410999999999</v>
      </c>
      <c r="E781">
        <v>-99.99</v>
      </c>
      <c r="F781">
        <v>-99.99</v>
      </c>
      <c r="G781">
        <v>401.56</v>
      </c>
      <c r="H781">
        <v>401.71</v>
      </c>
      <c r="I781">
        <v>401.56</v>
      </c>
      <c r="J781">
        <v>401.71</v>
      </c>
      <c r="L781">
        <f t="shared" si="11"/>
        <v>0.27000000000003865</v>
      </c>
    </row>
    <row r="782" spans="1:12" x14ac:dyDescent="0.2">
      <c r="A782">
        <v>2017</v>
      </c>
      <c r="B782">
        <v>2</v>
      </c>
      <c r="C782">
        <v>42781</v>
      </c>
      <c r="D782">
        <v>2017.126</v>
      </c>
      <c r="E782">
        <v>401.54</v>
      </c>
      <c r="F782">
        <v>401.98</v>
      </c>
      <c r="G782">
        <v>401.38</v>
      </c>
      <c r="H782">
        <v>401.82</v>
      </c>
      <c r="I782">
        <v>401.54</v>
      </c>
      <c r="J782">
        <v>401.98</v>
      </c>
      <c r="L782">
        <f t="shared" si="11"/>
        <v>-3.0000000000029559E-2</v>
      </c>
    </row>
    <row r="783" spans="1:12" x14ac:dyDescent="0.2">
      <c r="A783">
        <v>2017</v>
      </c>
      <c r="B783">
        <v>3</v>
      </c>
      <c r="C783">
        <v>42809</v>
      </c>
      <c r="D783">
        <v>2017.2027</v>
      </c>
      <c r="E783">
        <v>401.32</v>
      </c>
      <c r="F783">
        <v>401.95</v>
      </c>
      <c r="G783">
        <v>401.29</v>
      </c>
      <c r="H783">
        <v>401.93</v>
      </c>
      <c r="I783">
        <v>401.32</v>
      </c>
      <c r="J783">
        <v>401.95</v>
      </c>
      <c r="L783">
        <f t="shared" si="11"/>
        <v>-6.0000000000002274E-2</v>
      </c>
    </row>
    <row r="784" spans="1:12" x14ac:dyDescent="0.2">
      <c r="A784">
        <v>2017</v>
      </c>
      <c r="B784">
        <v>4</v>
      </c>
      <c r="C784">
        <v>42840</v>
      </c>
      <c r="D784">
        <v>2017.2877000000001</v>
      </c>
      <c r="E784">
        <v>401.32</v>
      </c>
      <c r="F784">
        <v>401.89</v>
      </c>
      <c r="G784">
        <v>401.49</v>
      </c>
      <c r="H784">
        <v>402.06</v>
      </c>
      <c r="I784">
        <v>401.32</v>
      </c>
      <c r="J784">
        <v>401.89</v>
      </c>
      <c r="L784">
        <f t="shared" si="11"/>
        <v>0.22000000000002728</v>
      </c>
    </row>
    <row r="785" spans="1:12" x14ac:dyDescent="0.2">
      <c r="A785">
        <v>2017</v>
      </c>
      <c r="B785">
        <v>5</v>
      </c>
      <c r="C785">
        <v>42870</v>
      </c>
      <c r="D785">
        <v>2017.3698999999999</v>
      </c>
      <c r="E785">
        <v>401.77</v>
      </c>
      <c r="F785">
        <v>402.11</v>
      </c>
      <c r="G785">
        <v>401.87</v>
      </c>
      <c r="H785">
        <v>402.21</v>
      </c>
      <c r="I785">
        <v>401.77</v>
      </c>
      <c r="J785">
        <v>402.11</v>
      </c>
      <c r="L785">
        <f t="shared" si="11"/>
        <v>0.13999999999998636</v>
      </c>
    </row>
    <row r="786" spans="1:12" x14ac:dyDescent="0.2">
      <c r="A786">
        <v>2017</v>
      </c>
      <c r="B786">
        <v>6</v>
      </c>
      <c r="C786">
        <v>42901</v>
      </c>
      <c r="D786">
        <v>2017.4548</v>
      </c>
      <c r="E786">
        <v>402.13</v>
      </c>
      <c r="F786">
        <v>402.25</v>
      </c>
      <c r="G786">
        <v>402.25</v>
      </c>
      <c r="H786">
        <v>402.38</v>
      </c>
      <c r="I786">
        <v>402.13</v>
      </c>
      <c r="J786">
        <v>402.25</v>
      </c>
      <c r="L786">
        <f t="shared" si="11"/>
        <v>0.14999999999997726</v>
      </c>
    </row>
    <row r="787" spans="1:12" x14ac:dyDescent="0.2">
      <c r="A787">
        <v>2017</v>
      </c>
      <c r="B787">
        <v>7</v>
      </c>
      <c r="C787">
        <v>42931</v>
      </c>
      <c r="D787">
        <v>2017.537</v>
      </c>
      <c r="E787">
        <v>402.57</v>
      </c>
      <c r="F787">
        <v>402.4</v>
      </c>
      <c r="G787">
        <v>402.73</v>
      </c>
      <c r="H787">
        <v>402.56</v>
      </c>
      <c r="I787">
        <v>402.57</v>
      </c>
      <c r="J787">
        <v>402.4</v>
      </c>
      <c r="L787">
        <f t="shared" si="11"/>
        <v>0.31000000000000227</v>
      </c>
    </row>
    <row r="788" spans="1:12" x14ac:dyDescent="0.2">
      <c r="A788">
        <v>2017</v>
      </c>
      <c r="B788">
        <v>8</v>
      </c>
      <c r="C788">
        <v>42962</v>
      </c>
      <c r="D788">
        <v>2017.6219000000001</v>
      </c>
      <c r="E788">
        <v>403.24</v>
      </c>
      <c r="F788">
        <v>402.71</v>
      </c>
      <c r="G788">
        <v>403.31</v>
      </c>
      <c r="H788">
        <v>402.78</v>
      </c>
      <c r="I788">
        <v>403.24</v>
      </c>
      <c r="J788">
        <v>402.71</v>
      </c>
      <c r="L788">
        <f t="shared" si="11"/>
        <v>0.27000000000003865</v>
      </c>
    </row>
    <row r="789" spans="1:12" x14ac:dyDescent="0.2">
      <c r="A789">
        <v>2017</v>
      </c>
      <c r="B789">
        <v>9</v>
      </c>
      <c r="C789">
        <v>42993</v>
      </c>
      <c r="D789">
        <v>2017.7067999999999</v>
      </c>
      <c r="E789">
        <v>403.62</v>
      </c>
      <c r="F789">
        <v>402.98</v>
      </c>
      <c r="G789">
        <v>403.66</v>
      </c>
      <c r="H789">
        <v>403.01</v>
      </c>
      <c r="I789">
        <v>403.62</v>
      </c>
      <c r="J789">
        <v>402.98</v>
      </c>
      <c r="L789">
        <f t="shared" si="11"/>
        <v>0.22999999999996135</v>
      </c>
    </row>
    <row r="790" spans="1:12" x14ac:dyDescent="0.2">
      <c r="A790">
        <v>2017</v>
      </c>
      <c r="B790">
        <v>10</v>
      </c>
      <c r="C790">
        <v>43023</v>
      </c>
      <c r="D790">
        <v>2017.789</v>
      </c>
      <c r="E790">
        <v>403.7</v>
      </c>
      <c r="F790">
        <v>403.21</v>
      </c>
      <c r="G790">
        <v>403.75</v>
      </c>
      <c r="H790">
        <v>403.25</v>
      </c>
      <c r="I790">
        <v>403.7</v>
      </c>
      <c r="J790">
        <v>403.21</v>
      </c>
      <c r="L790">
        <f t="shared" si="11"/>
        <v>0.30000000000001137</v>
      </c>
    </row>
    <row r="791" spans="1:12" x14ac:dyDescent="0.2">
      <c r="A791">
        <v>2017</v>
      </c>
      <c r="B791">
        <v>11</v>
      </c>
      <c r="C791">
        <v>43054</v>
      </c>
      <c r="D791">
        <v>2017.874</v>
      </c>
      <c r="E791">
        <v>-99.99</v>
      </c>
      <c r="F791">
        <v>-99.99</v>
      </c>
      <c r="G791">
        <v>403.79</v>
      </c>
      <c r="H791">
        <v>403.51</v>
      </c>
      <c r="I791">
        <v>403.79</v>
      </c>
      <c r="J791">
        <v>403.51</v>
      </c>
      <c r="L791">
        <f t="shared" si="11"/>
        <v>0.24000000000000909</v>
      </c>
    </row>
    <row r="792" spans="1:12" x14ac:dyDescent="0.2">
      <c r="A792">
        <v>2017</v>
      </c>
      <c r="B792">
        <v>12</v>
      </c>
      <c r="C792">
        <v>43084</v>
      </c>
      <c r="D792">
        <v>2017.9562000000001</v>
      </c>
      <c r="E792">
        <v>403.84</v>
      </c>
      <c r="F792">
        <v>403.75</v>
      </c>
      <c r="G792">
        <v>403.85</v>
      </c>
      <c r="H792">
        <v>403.76</v>
      </c>
      <c r="I792">
        <v>403.84</v>
      </c>
      <c r="J792">
        <v>403.75</v>
      </c>
      <c r="L792">
        <f t="shared" si="11"/>
        <v>0.33999999999997499</v>
      </c>
    </row>
    <row r="793" spans="1:12" x14ac:dyDescent="0.2">
      <c r="A793">
        <v>2018</v>
      </c>
      <c r="B793">
        <v>1</v>
      </c>
      <c r="C793">
        <v>43115</v>
      </c>
      <c r="D793">
        <v>2018.0410999999999</v>
      </c>
      <c r="E793">
        <v>403.95</v>
      </c>
      <c r="F793">
        <v>404.09</v>
      </c>
      <c r="G793">
        <v>403.87</v>
      </c>
      <c r="H793">
        <v>404.02</v>
      </c>
      <c r="I793">
        <v>403.95</v>
      </c>
      <c r="J793">
        <v>404.09</v>
      </c>
      <c r="L793">
        <f t="shared" si="11"/>
        <v>0.23000000000001819</v>
      </c>
    </row>
    <row r="794" spans="1:12" x14ac:dyDescent="0.2">
      <c r="A794">
        <v>2018</v>
      </c>
      <c r="B794">
        <v>2</v>
      </c>
      <c r="C794">
        <v>43146</v>
      </c>
      <c r="D794">
        <v>2018.126</v>
      </c>
      <c r="E794">
        <v>403.89</v>
      </c>
      <c r="F794">
        <v>404.32</v>
      </c>
      <c r="G794">
        <v>403.83</v>
      </c>
      <c r="H794">
        <v>404.26</v>
      </c>
      <c r="I794">
        <v>403.89</v>
      </c>
      <c r="J794">
        <v>404.32</v>
      </c>
      <c r="L794">
        <f t="shared" si="11"/>
        <v>0.48000000000001819</v>
      </c>
    </row>
    <row r="795" spans="1:12" x14ac:dyDescent="0.2">
      <c r="A795">
        <v>2018</v>
      </c>
      <c r="B795">
        <v>3</v>
      </c>
      <c r="C795">
        <v>43174</v>
      </c>
      <c r="D795">
        <v>2018.2027</v>
      </c>
      <c r="E795">
        <v>404.16</v>
      </c>
      <c r="F795">
        <v>404.8</v>
      </c>
      <c r="G795">
        <v>403.84</v>
      </c>
      <c r="H795">
        <v>404.48</v>
      </c>
      <c r="I795">
        <v>404.16</v>
      </c>
      <c r="J795">
        <v>404.8</v>
      </c>
      <c r="L795">
        <f t="shared" si="11"/>
        <v>0.12000000000000455</v>
      </c>
    </row>
    <row r="796" spans="1:12" x14ac:dyDescent="0.2">
      <c r="A796">
        <v>2018</v>
      </c>
      <c r="B796">
        <v>4</v>
      </c>
      <c r="C796">
        <v>43205</v>
      </c>
      <c r="D796">
        <v>2018.2877000000001</v>
      </c>
      <c r="E796">
        <v>404.35</v>
      </c>
      <c r="F796">
        <v>404.92</v>
      </c>
      <c r="G796">
        <v>404.13</v>
      </c>
      <c r="H796">
        <v>404.7</v>
      </c>
      <c r="I796">
        <v>404.35</v>
      </c>
      <c r="J796">
        <v>404.92</v>
      </c>
      <c r="L796">
        <f t="shared" si="11"/>
        <v>-5.0000000000011369E-2</v>
      </c>
    </row>
    <row r="797" spans="1:12" x14ac:dyDescent="0.2">
      <c r="A797">
        <v>2018</v>
      </c>
      <c r="B797">
        <v>5</v>
      </c>
      <c r="C797">
        <v>43235</v>
      </c>
      <c r="D797">
        <v>2018.3698999999999</v>
      </c>
      <c r="E797">
        <v>404.53</v>
      </c>
      <c r="F797">
        <v>404.87</v>
      </c>
      <c r="G797">
        <v>404.56</v>
      </c>
      <c r="H797">
        <v>404.9</v>
      </c>
      <c r="I797">
        <v>404.53</v>
      </c>
      <c r="J797">
        <v>404.87</v>
      </c>
      <c r="L797">
        <f t="shared" si="11"/>
        <v>0.20999999999997954</v>
      </c>
    </row>
    <row r="798" spans="1:12" x14ac:dyDescent="0.2">
      <c r="A798">
        <v>2018</v>
      </c>
      <c r="B798">
        <v>6</v>
      </c>
      <c r="C798">
        <v>43266</v>
      </c>
      <c r="D798">
        <v>2018.4548</v>
      </c>
      <c r="E798">
        <v>404.96</v>
      </c>
      <c r="F798">
        <v>405.08</v>
      </c>
      <c r="G798">
        <v>404.98</v>
      </c>
      <c r="H798">
        <v>405.1</v>
      </c>
      <c r="I798">
        <v>404.96</v>
      </c>
      <c r="J798">
        <v>405.08</v>
      </c>
      <c r="L798">
        <f t="shared" si="11"/>
        <v>0</v>
      </c>
    </row>
    <row r="799" spans="1:12" x14ac:dyDescent="0.2">
      <c r="A799">
        <v>2018</v>
      </c>
      <c r="B799">
        <v>7</v>
      </c>
      <c r="C799">
        <v>43296</v>
      </c>
      <c r="D799">
        <v>2018.537</v>
      </c>
      <c r="E799">
        <v>405.24</v>
      </c>
      <c r="F799">
        <v>405.08</v>
      </c>
      <c r="G799">
        <v>405.45</v>
      </c>
      <c r="H799">
        <v>405.28</v>
      </c>
      <c r="I799">
        <v>405.24</v>
      </c>
      <c r="J799">
        <v>405.08</v>
      </c>
      <c r="L799">
        <f t="shared" si="11"/>
        <v>0.33000000000004093</v>
      </c>
    </row>
    <row r="800" spans="1:12" x14ac:dyDescent="0.2">
      <c r="A800">
        <v>2018</v>
      </c>
      <c r="B800">
        <v>8</v>
      </c>
      <c r="C800">
        <v>43327</v>
      </c>
      <c r="D800">
        <v>2018.6219000000001</v>
      </c>
      <c r="E800">
        <v>405.94</v>
      </c>
      <c r="F800">
        <v>405.41</v>
      </c>
      <c r="G800">
        <v>405.99</v>
      </c>
      <c r="H800">
        <v>405.47</v>
      </c>
      <c r="I800">
        <v>405.94</v>
      </c>
      <c r="J800">
        <v>405.41</v>
      </c>
      <c r="L800">
        <f t="shared" si="11"/>
        <v>0.27999999999997272</v>
      </c>
    </row>
    <row r="801" spans="1:12" x14ac:dyDescent="0.2">
      <c r="A801">
        <v>2018</v>
      </c>
      <c r="B801">
        <v>9</v>
      </c>
      <c r="C801">
        <v>43358</v>
      </c>
      <c r="D801">
        <v>2018.7067999999999</v>
      </c>
      <c r="E801">
        <v>406.33</v>
      </c>
      <c r="F801">
        <v>405.69</v>
      </c>
      <c r="G801">
        <v>406.29</v>
      </c>
      <c r="H801">
        <v>405.65</v>
      </c>
      <c r="I801">
        <v>406.33</v>
      </c>
      <c r="J801">
        <v>405.69</v>
      </c>
      <c r="L801">
        <f t="shared" si="11"/>
        <v>0.28000000000002956</v>
      </c>
    </row>
    <row r="802" spans="1:12" x14ac:dyDescent="0.2">
      <c r="A802">
        <v>2018</v>
      </c>
      <c r="B802">
        <v>10</v>
      </c>
      <c r="C802">
        <v>43388</v>
      </c>
      <c r="D802">
        <v>2018.789</v>
      </c>
      <c r="E802">
        <v>406.46</v>
      </c>
      <c r="F802">
        <v>405.97</v>
      </c>
      <c r="G802">
        <v>406.32</v>
      </c>
      <c r="H802">
        <v>405.82</v>
      </c>
      <c r="I802">
        <v>406.46</v>
      </c>
      <c r="J802">
        <v>405.97</v>
      </c>
      <c r="L802">
        <f t="shared" si="11"/>
        <v>9.9999999999965894E-2</v>
      </c>
    </row>
    <row r="803" spans="1:12" x14ac:dyDescent="0.2">
      <c r="A803">
        <v>2018</v>
      </c>
      <c r="B803">
        <v>11</v>
      </c>
      <c r="C803">
        <v>43419</v>
      </c>
      <c r="D803">
        <v>2018.874</v>
      </c>
      <c r="E803">
        <v>406.35</v>
      </c>
      <c r="F803">
        <v>406.07</v>
      </c>
      <c r="G803">
        <v>406.29</v>
      </c>
      <c r="H803">
        <v>406</v>
      </c>
      <c r="I803">
        <v>406.35</v>
      </c>
      <c r="J803">
        <v>406.07</v>
      </c>
      <c r="L803">
        <f t="shared" si="11"/>
        <v>7.9999999999984084E-2</v>
      </c>
    </row>
    <row r="804" spans="1:12" x14ac:dyDescent="0.2">
      <c r="A804">
        <v>2018</v>
      </c>
      <c r="B804">
        <v>12</v>
      </c>
      <c r="C804">
        <v>43449</v>
      </c>
      <c r="D804">
        <v>2018.9562000000001</v>
      </c>
      <c r="E804">
        <v>406.24</v>
      </c>
      <c r="F804">
        <v>406.15</v>
      </c>
      <c r="G804">
        <v>406.27</v>
      </c>
      <c r="H804">
        <v>406.18</v>
      </c>
      <c r="I804">
        <v>406.24</v>
      </c>
      <c r="J804">
        <v>406.15</v>
      </c>
      <c r="L804">
        <f t="shared" si="11"/>
        <v>-9.9999999999909051E-3</v>
      </c>
    </row>
    <row r="805" spans="1:12" x14ac:dyDescent="0.2">
      <c r="A805">
        <v>2019</v>
      </c>
      <c r="B805">
        <v>1</v>
      </c>
      <c r="C805">
        <v>43480</v>
      </c>
      <c r="D805">
        <v>2019.0410999999999</v>
      </c>
      <c r="E805">
        <v>406</v>
      </c>
      <c r="F805">
        <v>406.14</v>
      </c>
      <c r="G805">
        <v>406.23</v>
      </c>
      <c r="H805">
        <v>406.37</v>
      </c>
      <c r="I805">
        <v>406</v>
      </c>
      <c r="J805">
        <v>406.14</v>
      </c>
      <c r="L805">
        <f t="shared" si="11"/>
        <v>0.59000000000003183</v>
      </c>
    </row>
    <row r="806" spans="1:12" x14ac:dyDescent="0.2">
      <c r="A806">
        <v>2019</v>
      </c>
      <c r="B806">
        <v>2</v>
      </c>
      <c r="C806">
        <v>43511</v>
      </c>
      <c r="D806">
        <v>2019.126</v>
      </c>
      <c r="E806">
        <v>406.29</v>
      </c>
      <c r="F806">
        <v>406.73</v>
      </c>
      <c r="G806">
        <v>406.13</v>
      </c>
      <c r="H806">
        <v>406.57</v>
      </c>
      <c r="I806">
        <v>406.29</v>
      </c>
      <c r="J806">
        <v>406.73</v>
      </c>
      <c r="L806">
        <f t="shared" si="11"/>
        <v>-6.9999999999993179E-2</v>
      </c>
    </row>
    <row r="807" spans="1:12" x14ac:dyDescent="0.2">
      <c r="A807">
        <v>2019</v>
      </c>
      <c r="B807">
        <v>3</v>
      </c>
      <c r="C807">
        <v>43539</v>
      </c>
      <c r="D807">
        <v>2019.2027</v>
      </c>
      <c r="E807">
        <v>406.02</v>
      </c>
      <c r="F807">
        <v>406.66</v>
      </c>
      <c r="G807">
        <v>406.12</v>
      </c>
      <c r="H807">
        <v>406.76</v>
      </c>
      <c r="I807">
        <v>406.02</v>
      </c>
      <c r="J807">
        <v>406.66</v>
      </c>
      <c r="L807">
        <f t="shared" si="11"/>
        <v>8.9999999999974989E-2</v>
      </c>
    </row>
    <row r="808" spans="1:12" x14ac:dyDescent="0.2">
      <c r="A808">
        <v>2019</v>
      </c>
      <c r="B808">
        <v>4</v>
      </c>
      <c r="C808">
        <v>43570</v>
      </c>
      <c r="D808">
        <v>2019.2877000000001</v>
      </c>
      <c r="E808">
        <v>406.18</v>
      </c>
      <c r="F808">
        <v>406.75</v>
      </c>
      <c r="G808">
        <v>406.41</v>
      </c>
      <c r="H808">
        <v>406.99</v>
      </c>
      <c r="I808">
        <v>406.18</v>
      </c>
      <c r="J808">
        <v>406.75</v>
      </c>
      <c r="L808">
        <f t="shared" si="11"/>
        <v>0.48000000000001819</v>
      </c>
    </row>
    <row r="809" spans="1:12" x14ac:dyDescent="0.2">
      <c r="A809">
        <v>2019</v>
      </c>
      <c r="B809">
        <v>5</v>
      </c>
      <c r="C809">
        <v>43600</v>
      </c>
      <c r="D809">
        <v>2019.3698999999999</v>
      </c>
      <c r="E809">
        <v>406.89</v>
      </c>
      <c r="F809">
        <v>407.23</v>
      </c>
      <c r="G809">
        <v>406.88</v>
      </c>
      <c r="H809">
        <v>407.21</v>
      </c>
      <c r="I809">
        <v>406.89</v>
      </c>
      <c r="J809">
        <v>407.23</v>
      </c>
      <c r="L809">
        <f t="shared" si="11"/>
        <v>0.18999999999999773</v>
      </c>
    </row>
    <row r="810" spans="1:12" x14ac:dyDescent="0.2">
      <c r="A810">
        <v>2019</v>
      </c>
      <c r="B810">
        <v>6</v>
      </c>
      <c r="C810">
        <v>43631</v>
      </c>
      <c r="D810">
        <v>2019.4548</v>
      </c>
      <c r="E810">
        <v>407.3</v>
      </c>
      <c r="F810">
        <v>407.42</v>
      </c>
      <c r="G810">
        <v>407.34</v>
      </c>
      <c r="H810">
        <v>407.46</v>
      </c>
      <c r="I810">
        <v>407.3</v>
      </c>
      <c r="J810">
        <v>407.42</v>
      </c>
      <c r="L810">
        <f t="shared" si="11"/>
        <v>0.39999999999997726</v>
      </c>
    </row>
    <row r="811" spans="1:12" x14ac:dyDescent="0.2">
      <c r="A811">
        <v>2019</v>
      </c>
      <c r="B811">
        <v>7</v>
      </c>
      <c r="C811">
        <v>43661</v>
      </c>
      <c r="D811">
        <v>2019.537</v>
      </c>
      <c r="E811">
        <v>407.99</v>
      </c>
      <c r="F811">
        <v>407.82</v>
      </c>
      <c r="G811">
        <v>407.87</v>
      </c>
      <c r="H811">
        <v>407.7</v>
      </c>
      <c r="I811">
        <v>407.99</v>
      </c>
      <c r="J811">
        <v>407.82</v>
      </c>
      <c r="L811">
        <f t="shared" si="11"/>
        <v>0.22000000000002728</v>
      </c>
    </row>
    <row r="812" spans="1:12" x14ac:dyDescent="0.2">
      <c r="A812">
        <v>2019</v>
      </c>
      <c r="B812">
        <v>8</v>
      </c>
      <c r="C812">
        <v>43692</v>
      </c>
      <c r="D812">
        <v>2019.6219000000001</v>
      </c>
      <c r="E812">
        <v>408.57</v>
      </c>
      <c r="F812">
        <v>408.04</v>
      </c>
      <c r="G812">
        <v>408.48</v>
      </c>
      <c r="H812">
        <v>407.95</v>
      </c>
      <c r="I812">
        <v>408.57</v>
      </c>
      <c r="J812">
        <v>408.04</v>
      </c>
      <c r="L812">
        <f t="shared" si="11"/>
        <v>0.16999999999995907</v>
      </c>
    </row>
    <row r="813" spans="1:12" x14ac:dyDescent="0.2">
      <c r="A813">
        <v>2019</v>
      </c>
      <c r="B813">
        <v>9</v>
      </c>
      <c r="C813">
        <v>43723</v>
      </c>
      <c r="D813">
        <v>2019.7067999999999</v>
      </c>
      <c r="E813">
        <v>408.85</v>
      </c>
      <c r="F813">
        <v>408.21</v>
      </c>
      <c r="G813">
        <v>408.84</v>
      </c>
      <c r="H813">
        <v>408.2</v>
      </c>
      <c r="I813">
        <v>408.85</v>
      </c>
      <c r="J813">
        <v>408.21</v>
      </c>
      <c r="L813">
        <f t="shared" si="11"/>
        <v>0.22000000000002728</v>
      </c>
    </row>
    <row r="814" spans="1:12" x14ac:dyDescent="0.2">
      <c r="A814">
        <v>2019</v>
      </c>
      <c r="B814">
        <v>10</v>
      </c>
      <c r="C814">
        <v>43753</v>
      </c>
      <c r="D814">
        <v>2019.789</v>
      </c>
      <c r="E814">
        <v>408.93</v>
      </c>
      <c r="F814">
        <v>408.43</v>
      </c>
      <c r="G814">
        <v>408.94</v>
      </c>
      <c r="H814">
        <v>408.44</v>
      </c>
      <c r="I814">
        <v>408.93</v>
      </c>
      <c r="J814">
        <v>408.43</v>
      </c>
      <c r="L814">
        <f t="shared" si="11"/>
        <v>0.24000000000000909</v>
      </c>
    </row>
    <row r="815" spans="1:12" x14ac:dyDescent="0.2">
      <c r="A815">
        <v>2019</v>
      </c>
      <c r="B815">
        <v>11</v>
      </c>
      <c r="C815">
        <v>43784</v>
      </c>
      <c r="D815">
        <v>2019.874</v>
      </c>
      <c r="E815">
        <v>408.95</v>
      </c>
      <c r="F815">
        <v>408.67</v>
      </c>
      <c r="G815">
        <v>408.97</v>
      </c>
      <c r="H815">
        <v>408.68</v>
      </c>
      <c r="I815">
        <v>408.95</v>
      </c>
      <c r="J815">
        <v>408.67</v>
      </c>
      <c r="L815">
        <f t="shared" si="11"/>
        <v>0.37000000000000455</v>
      </c>
    </row>
    <row r="816" spans="1:12" x14ac:dyDescent="0.2">
      <c r="A816">
        <v>2019</v>
      </c>
      <c r="B816">
        <v>12</v>
      </c>
      <c r="C816">
        <v>43814</v>
      </c>
      <c r="D816">
        <v>2019.9562000000001</v>
      </c>
      <c r="E816">
        <v>409.13</v>
      </c>
      <c r="F816">
        <v>409.04</v>
      </c>
      <c r="G816">
        <v>409.01</v>
      </c>
      <c r="H816">
        <v>408.92</v>
      </c>
      <c r="I816">
        <v>409.13</v>
      </c>
      <c r="J816">
        <v>409.04</v>
      </c>
      <c r="L816">
        <f t="shared" si="11"/>
        <v>2.9999999999972715E-2</v>
      </c>
    </row>
    <row r="817" spans="1:12" x14ac:dyDescent="0.2">
      <c r="A817">
        <v>2020</v>
      </c>
      <c r="B817">
        <v>1</v>
      </c>
      <c r="C817">
        <v>43845</v>
      </c>
      <c r="D817">
        <v>2020.0409999999999</v>
      </c>
      <c r="E817">
        <v>408.92</v>
      </c>
      <c r="F817">
        <v>409.07</v>
      </c>
      <c r="G817">
        <v>409.02</v>
      </c>
      <c r="H817">
        <v>409.16</v>
      </c>
      <c r="I817">
        <v>408.92</v>
      </c>
      <c r="J817">
        <v>409.07</v>
      </c>
      <c r="L817">
        <f t="shared" si="11"/>
        <v>0.32999999999998408</v>
      </c>
    </row>
    <row r="818" spans="1:12" x14ac:dyDescent="0.2">
      <c r="A818">
        <v>2020</v>
      </c>
      <c r="B818">
        <v>2</v>
      </c>
      <c r="C818">
        <v>43876</v>
      </c>
      <c r="D818">
        <v>2020.1257000000001</v>
      </c>
      <c r="E818">
        <v>-99.99</v>
      </c>
      <c r="F818">
        <v>-99.99</v>
      </c>
      <c r="G818">
        <v>408.96</v>
      </c>
      <c r="H818">
        <v>409.4</v>
      </c>
      <c r="I818">
        <v>408.96</v>
      </c>
      <c r="J818">
        <v>409.4</v>
      </c>
      <c r="L818">
        <f t="shared" si="11"/>
        <v>0.23000000000001819</v>
      </c>
    </row>
    <row r="819" spans="1:12" x14ac:dyDescent="0.2">
      <c r="A819">
        <v>2020</v>
      </c>
      <c r="B819">
        <v>3</v>
      </c>
      <c r="C819">
        <v>43905</v>
      </c>
      <c r="D819">
        <v>2020.2049</v>
      </c>
      <c r="E819">
        <v>-99.99</v>
      </c>
      <c r="F819">
        <v>-99.99</v>
      </c>
      <c r="G819">
        <v>408.99</v>
      </c>
      <c r="H819">
        <v>409.63</v>
      </c>
      <c r="I819">
        <v>408.99</v>
      </c>
      <c r="J819">
        <v>409.63</v>
      </c>
      <c r="L819">
        <f t="shared" si="11"/>
        <v>0.24000000000000909</v>
      </c>
    </row>
    <row r="820" spans="1:12" x14ac:dyDescent="0.2">
      <c r="A820">
        <v>2020</v>
      </c>
      <c r="B820">
        <v>4</v>
      </c>
      <c r="C820">
        <v>43936</v>
      </c>
      <c r="D820">
        <v>2020.2896000000001</v>
      </c>
      <c r="E820">
        <v>-99.99</v>
      </c>
      <c r="F820">
        <v>-99.99</v>
      </c>
      <c r="G820">
        <v>409.3</v>
      </c>
      <c r="H820">
        <v>409.87</v>
      </c>
      <c r="I820">
        <v>409.3</v>
      </c>
      <c r="J820">
        <v>409.87</v>
      </c>
      <c r="L820">
        <f t="shared" si="11"/>
        <v>0.23000000000001819</v>
      </c>
    </row>
    <row r="821" spans="1:12" x14ac:dyDescent="0.2">
      <c r="A821">
        <v>2020</v>
      </c>
      <c r="B821">
        <v>5</v>
      </c>
      <c r="C821">
        <v>43966</v>
      </c>
      <c r="D821">
        <v>2020.3715999999999</v>
      </c>
      <c r="E821">
        <v>-99.99</v>
      </c>
      <c r="F821">
        <v>-99.99</v>
      </c>
      <c r="G821">
        <v>409.77</v>
      </c>
      <c r="H821">
        <v>410.1</v>
      </c>
      <c r="I821">
        <v>409.77</v>
      </c>
      <c r="J821">
        <v>410.1</v>
      </c>
      <c r="L821">
        <f t="shared" si="11"/>
        <v>0.23999999999995225</v>
      </c>
    </row>
    <row r="822" spans="1:12" x14ac:dyDescent="0.2">
      <c r="A822">
        <v>2020</v>
      </c>
      <c r="B822">
        <v>6</v>
      </c>
      <c r="C822">
        <v>43997</v>
      </c>
      <c r="D822">
        <v>2020.4563000000001</v>
      </c>
      <c r="E822">
        <v>-99.99</v>
      </c>
      <c r="F822">
        <v>-99.99</v>
      </c>
      <c r="G822">
        <v>410.22</v>
      </c>
      <c r="H822">
        <v>410.34</v>
      </c>
      <c r="I822">
        <v>410.22</v>
      </c>
      <c r="J822">
        <v>410.34</v>
      </c>
      <c r="L822">
        <f t="shared" si="11"/>
        <v>0.23000000000001819</v>
      </c>
    </row>
    <row r="823" spans="1:12" x14ac:dyDescent="0.2">
      <c r="A823">
        <v>2020</v>
      </c>
      <c r="B823">
        <v>7</v>
      </c>
      <c r="C823">
        <v>44027</v>
      </c>
      <c r="D823">
        <v>2020.5382999999999</v>
      </c>
      <c r="E823">
        <v>-99.99</v>
      </c>
      <c r="F823">
        <v>-99.99</v>
      </c>
      <c r="G823">
        <v>410.75</v>
      </c>
      <c r="H823">
        <v>410.57</v>
      </c>
      <c r="I823">
        <v>410.75</v>
      </c>
      <c r="J823">
        <v>410.57</v>
      </c>
      <c r="L823">
        <f t="shared" si="11"/>
        <v>0.24000000000000909</v>
      </c>
    </row>
    <row r="824" spans="1:12" x14ac:dyDescent="0.2">
      <c r="A824">
        <v>2020</v>
      </c>
      <c r="B824">
        <v>8</v>
      </c>
      <c r="C824">
        <v>44058</v>
      </c>
      <c r="D824">
        <v>2020.623</v>
      </c>
      <c r="E824">
        <v>-99.99</v>
      </c>
      <c r="F824">
        <v>-99.99</v>
      </c>
      <c r="G824">
        <v>411.35</v>
      </c>
      <c r="H824">
        <v>410.81</v>
      </c>
      <c r="I824">
        <v>411.35</v>
      </c>
      <c r="J824">
        <v>410.81</v>
      </c>
      <c r="L824">
        <f t="shared" si="11"/>
        <v>0.25</v>
      </c>
    </row>
    <row r="825" spans="1:12" x14ac:dyDescent="0.2">
      <c r="A825">
        <v>2020</v>
      </c>
      <c r="B825">
        <v>9</v>
      </c>
      <c r="C825">
        <v>44089</v>
      </c>
      <c r="D825">
        <v>2020.7076999999999</v>
      </c>
      <c r="E825">
        <v>-99.99</v>
      </c>
      <c r="F825">
        <v>-99.99</v>
      </c>
      <c r="G825">
        <v>411.7</v>
      </c>
      <c r="H825">
        <v>411.06</v>
      </c>
      <c r="I825">
        <v>411.7</v>
      </c>
      <c r="J825">
        <v>411.06</v>
      </c>
      <c r="L825">
        <f t="shared" si="11"/>
        <v>0.23000000000001819</v>
      </c>
    </row>
    <row r="826" spans="1:12" x14ac:dyDescent="0.2">
      <c r="A826">
        <v>2020</v>
      </c>
      <c r="B826">
        <v>10</v>
      </c>
      <c r="C826">
        <v>44119</v>
      </c>
      <c r="D826">
        <v>2020.7896000000001</v>
      </c>
      <c r="E826">
        <v>-99.99</v>
      </c>
      <c r="F826">
        <v>-99.99</v>
      </c>
      <c r="G826">
        <v>411.78</v>
      </c>
      <c r="H826">
        <v>411.29</v>
      </c>
      <c r="I826">
        <v>411.78</v>
      </c>
      <c r="J826">
        <v>411.29</v>
      </c>
      <c r="L826">
        <f t="shared" si="11"/>
        <v>0.23999999999995225</v>
      </c>
    </row>
    <row r="827" spans="1:12" x14ac:dyDescent="0.2">
      <c r="A827">
        <v>2020</v>
      </c>
      <c r="B827">
        <v>11</v>
      </c>
      <c r="C827">
        <v>44150</v>
      </c>
      <c r="D827">
        <v>2020.8742999999999</v>
      </c>
      <c r="E827">
        <v>-99.99</v>
      </c>
      <c r="F827">
        <v>-99.99</v>
      </c>
      <c r="G827">
        <v>411.81</v>
      </c>
      <c r="H827">
        <v>411.53</v>
      </c>
      <c r="I827">
        <v>411.81</v>
      </c>
      <c r="J827">
        <v>411.53</v>
      </c>
      <c r="L827">
        <f t="shared" si="11"/>
        <v>0.23000000000001819</v>
      </c>
    </row>
    <row r="828" spans="1:12" x14ac:dyDescent="0.2">
      <c r="A828">
        <v>2020</v>
      </c>
      <c r="B828">
        <v>12</v>
      </c>
      <c r="C828">
        <v>44180</v>
      </c>
      <c r="D828">
        <v>2020.9563000000001</v>
      </c>
      <c r="E828">
        <v>-99.99</v>
      </c>
      <c r="F828">
        <v>-99.99</v>
      </c>
      <c r="G828">
        <v>411.85</v>
      </c>
      <c r="H828">
        <v>411.76</v>
      </c>
      <c r="I828">
        <v>411.85</v>
      </c>
      <c r="J828">
        <v>411.76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A268-D753-284E-BC62-0E14DAD6341D}">
  <dimension ref="A1:Y777"/>
  <sheetViews>
    <sheetView workbookViewId="0">
      <selection activeCell="F10" sqref="F10"/>
    </sheetView>
  </sheetViews>
  <sheetFormatPr baseColWidth="10" defaultRowHeight="16" x14ac:dyDescent="0.2"/>
  <cols>
    <col min="9" max="9" width="10.83203125" style="5"/>
    <col min="10" max="13" width="10.83203125" style="3"/>
    <col min="14" max="17" width="10.83203125" style="4"/>
    <col min="18" max="21" width="10.83203125" style="7"/>
    <col min="22" max="25" width="10.83203125" style="6"/>
  </cols>
  <sheetData>
    <row r="1" spans="1:25" x14ac:dyDescent="0.2">
      <c r="A1" t="s">
        <v>85</v>
      </c>
      <c r="J1" s="3" t="s">
        <v>89</v>
      </c>
    </row>
    <row r="6" spans="1:25" x14ac:dyDescent="0.2">
      <c r="J6" s="3" t="s">
        <v>99</v>
      </c>
    </row>
    <row r="7" spans="1:25" x14ac:dyDescent="0.2">
      <c r="E7" t="s">
        <v>96</v>
      </c>
      <c r="G7" t="s">
        <v>84</v>
      </c>
      <c r="J7" s="3" t="s">
        <v>83</v>
      </c>
      <c r="N7" s="4" t="s">
        <v>82</v>
      </c>
      <c r="R7" s="7" t="s">
        <v>91</v>
      </c>
      <c r="V7" s="6" t="s">
        <v>90</v>
      </c>
    </row>
    <row r="8" spans="1:25" x14ac:dyDescent="0.2">
      <c r="D8" t="s">
        <v>83</v>
      </c>
      <c r="E8" t="s">
        <v>82</v>
      </c>
      <c r="F8" t="s">
        <v>83</v>
      </c>
      <c r="G8" t="s">
        <v>82</v>
      </c>
      <c r="J8" s="3" t="s">
        <v>86</v>
      </c>
      <c r="K8" s="3" t="s">
        <v>87</v>
      </c>
      <c r="L8" s="3" t="s">
        <v>97</v>
      </c>
      <c r="M8" s="3" t="s">
        <v>88</v>
      </c>
      <c r="N8" s="4" t="s">
        <v>86</v>
      </c>
      <c r="O8" s="4" t="s">
        <v>87</v>
      </c>
      <c r="P8" s="4" t="s">
        <v>97</v>
      </c>
      <c r="Q8" s="4" t="s">
        <v>88</v>
      </c>
      <c r="R8" s="7" t="s">
        <v>86</v>
      </c>
      <c r="S8" s="7" t="s">
        <v>87</v>
      </c>
      <c r="T8" s="7" t="s">
        <v>97</v>
      </c>
      <c r="U8" s="7" t="s">
        <v>88</v>
      </c>
      <c r="V8" s="6" t="s">
        <v>86</v>
      </c>
      <c r="W8" s="6" t="s">
        <v>87</v>
      </c>
      <c r="X8" s="6" t="s">
        <v>97</v>
      </c>
      <c r="Y8" s="6" t="s">
        <v>88</v>
      </c>
    </row>
    <row r="9" spans="1:25" x14ac:dyDescent="0.2">
      <c r="A9" t="s">
        <v>39</v>
      </c>
      <c r="B9" t="s">
        <v>40</v>
      </c>
      <c r="C9" t="s">
        <v>42</v>
      </c>
      <c r="D9" t="s">
        <v>79</v>
      </c>
      <c r="E9" t="s">
        <v>79</v>
      </c>
      <c r="F9" t="s">
        <v>98</v>
      </c>
      <c r="G9" t="s">
        <v>98</v>
      </c>
      <c r="J9" s="3" t="s">
        <v>95</v>
      </c>
      <c r="K9" s="3" t="s">
        <v>95</v>
      </c>
      <c r="L9" s="3" t="s">
        <v>95</v>
      </c>
      <c r="M9" s="3" t="s">
        <v>95</v>
      </c>
      <c r="N9" s="4" t="s">
        <v>94</v>
      </c>
      <c r="O9" s="4" t="s">
        <v>94</v>
      </c>
      <c r="P9" s="4" t="s">
        <v>94</v>
      </c>
      <c r="Q9" s="4" t="s">
        <v>94</v>
      </c>
      <c r="R9" s="7" t="s">
        <v>92</v>
      </c>
      <c r="S9" s="7" t="s">
        <v>92</v>
      </c>
      <c r="T9" s="7" t="s">
        <v>92</v>
      </c>
      <c r="U9" s="7" t="s">
        <v>92</v>
      </c>
      <c r="V9" s="6" t="s">
        <v>93</v>
      </c>
      <c r="W9" s="6" t="s">
        <v>93</v>
      </c>
      <c r="X9" s="6" t="s">
        <v>93</v>
      </c>
      <c r="Y9" s="6" t="s">
        <v>93</v>
      </c>
    </row>
    <row r="10" spans="1:25" x14ac:dyDescent="0.2">
      <c r="A10">
        <v>1957</v>
      </c>
      <c r="B10">
        <v>1</v>
      </c>
      <c r="C10">
        <v>1957.0410999999999</v>
      </c>
      <c r="G10">
        <f>(monthly_merge_co2_spo!J62-monthly_merge_co2_spo!J61)*2.12</f>
        <v>0.27559999999999035</v>
      </c>
    </row>
    <row r="11" spans="1:25" x14ac:dyDescent="0.2">
      <c r="A11">
        <v>1957</v>
      </c>
      <c r="B11">
        <v>2</v>
      </c>
      <c r="C11">
        <v>1957.126</v>
      </c>
      <c r="G11">
        <f>(monthly_merge_co2_spo!J63-monthly_merge_co2_spo!J62)*2.12</f>
        <v>0.23320000000002894</v>
      </c>
    </row>
    <row r="12" spans="1:25" x14ac:dyDescent="0.2">
      <c r="A12">
        <v>1957</v>
      </c>
      <c r="B12">
        <v>3</v>
      </c>
      <c r="C12">
        <v>1957.2027</v>
      </c>
      <c r="G12">
        <f>(monthly_merge_co2_spo!J64-monthly_merge_co2_spo!J63)*2.12</f>
        <v>0.27559999999999035</v>
      </c>
    </row>
    <row r="13" spans="1:25" x14ac:dyDescent="0.2">
      <c r="A13">
        <v>1957</v>
      </c>
      <c r="B13">
        <v>4</v>
      </c>
      <c r="C13">
        <v>1957.2877000000001</v>
      </c>
      <c r="G13">
        <f>(monthly_merge_co2_spo!J65-monthly_merge_co2_spo!J64)*2.12</f>
        <v>0.25440000000000967</v>
      </c>
    </row>
    <row r="14" spans="1:25" x14ac:dyDescent="0.2">
      <c r="A14">
        <v>1957</v>
      </c>
      <c r="B14">
        <v>5</v>
      </c>
      <c r="C14">
        <v>1957.3698999999999</v>
      </c>
      <c r="G14">
        <f>(monthly_merge_co2_spo!J66-monthly_merge_co2_spo!J65)*2.12</f>
        <v>-0.67839999999998557</v>
      </c>
    </row>
    <row r="15" spans="1:25" x14ac:dyDescent="0.2">
      <c r="A15">
        <v>1957</v>
      </c>
      <c r="B15">
        <v>6</v>
      </c>
      <c r="C15">
        <v>1957.4548</v>
      </c>
      <c r="G15">
        <f>(monthly_merge_co2_spo!J67-monthly_merge_co2_spo!J66)*2.12</f>
        <v>1.2295999999999663</v>
      </c>
    </row>
    <row r="16" spans="1:25" x14ac:dyDescent="0.2">
      <c r="A16">
        <v>1957</v>
      </c>
      <c r="B16">
        <v>7</v>
      </c>
      <c r="C16">
        <v>1957.537</v>
      </c>
      <c r="G16">
        <f>(monthly_merge_co2_spo!J68-monthly_merge_co2_spo!J67)*2.12</f>
        <v>0.25440000000000967</v>
      </c>
    </row>
    <row r="17" spans="1:22" x14ac:dyDescent="0.2">
      <c r="A17">
        <v>1957</v>
      </c>
      <c r="B17">
        <v>8</v>
      </c>
      <c r="C17">
        <v>1957.6219000000001</v>
      </c>
      <c r="G17">
        <f>(monthly_merge_co2_spo!J69-monthly_merge_co2_spo!J68)*2.12</f>
        <v>0.27559999999999035</v>
      </c>
    </row>
    <row r="18" spans="1:22" x14ac:dyDescent="0.2">
      <c r="A18">
        <v>1957</v>
      </c>
      <c r="B18">
        <v>9</v>
      </c>
      <c r="C18">
        <v>1957.7067999999999</v>
      </c>
      <c r="G18">
        <f>(monthly_merge_co2_spo!J70-monthly_merge_co2_spo!J69)*2.12</f>
        <v>0.25440000000000967</v>
      </c>
    </row>
    <row r="19" spans="1:22" x14ac:dyDescent="0.2">
      <c r="A19">
        <v>1957</v>
      </c>
      <c r="B19">
        <v>10</v>
      </c>
      <c r="C19">
        <v>1957.789</v>
      </c>
      <c r="G19">
        <f>(monthly_merge_co2_spo!J71-monthly_merge_co2_spo!J70)*2.12</f>
        <v>0.25440000000000967</v>
      </c>
    </row>
    <row r="20" spans="1:22" x14ac:dyDescent="0.2">
      <c r="A20">
        <v>1957</v>
      </c>
      <c r="B20">
        <v>11</v>
      </c>
      <c r="C20">
        <v>1957.874</v>
      </c>
      <c r="G20">
        <f>(monthly_merge_co2_spo!J72-monthly_merge_co2_spo!J71)*2.12</f>
        <v>0.55119999999998071</v>
      </c>
    </row>
    <row r="21" spans="1:22" x14ac:dyDescent="0.2">
      <c r="A21">
        <v>1957</v>
      </c>
      <c r="B21">
        <v>12</v>
      </c>
      <c r="C21">
        <v>1957.9562000000001</v>
      </c>
      <c r="G21">
        <f>(monthly_merge_co2_spo!J73-monthly_merge_co2_spo!J72)*2.12</f>
        <v>-8.4799999999922882E-2</v>
      </c>
    </row>
    <row r="22" spans="1:22" x14ac:dyDescent="0.2">
      <c r="A22">
        <v>1958</v>
      </c>
      <c r="B22">
        <v>1</v>
      </c>
      <c r="C22">
        <v>1958.0410999999999</v>
      </c>
      <c r="G22">
        <f>(monthly_merge_co2_spo!J74-monthly_merge_co2_spo!J73)*2.12</f>
        <v>0.21199999999992772</v>
      </c>
    </row>
    <row r="23" spans="1:22" x14ac:dyDescent="0.2">
      <c r="A23">
        <v>1958</v>
      </c>
      <c r="B23">
        <v>2</v>
      </c>
      <c r="C23">
        <v>1958.126</v>
      </c>
      <c r="G23">
        <f>(monthly_merge_co2_spo!J75-monthly_merge_co2_spo!J74)*2.12</f>
        <v>0.82679999999997111</v>
      </c>
    </row>
    <row r="24" spans="1:22" x14ac:dyDescent="0.2">
      <c r="A24">
        <v>1958</v>
      </c>
      <c r="B24">
        <v>3</v>
      </c>
      <c r="C24">
        <v>1958.2027</v>
      </c>
      <c r="D24">
        <f>monthly_in_situ_co2_mlo!J76</f>
        <v>314.43</v>
      </c>
      <c r="E24">
        <f>monthly_merge_co2_spo!J75</f>
        <v>314.77999999999997</v>
      </c>
      <c r="F24">
        <f>(monthly_in_situ_co2_mlo!J77-monthly_in_situ_co2_mlo!J76)*2.12</f>
        <v>1.5476000000000387</v>
      </c>
      <c r="G24">
        <f>(monthly_merge_co2_spo!J76-monthly_merge_co2_spo!J75)*2.12</f>
        <v>-0.4239999999999759</v>
      </c>
      <c r="I24" s="5">
        <v>1958.203</v>
      </c>
      <c r="J24" s="3">
        <v>1.548</v>
      </c>
      <c r="N24" s="4">
        <v>-0.42399999999999999</v>
      </c>
      <c r="R24" s="7">
        <f>AVERAGE(J24,N24)</f>
        <v>0.56200000000000006</v>
      </c>
      <c r="V24" s="6">
        <f>J24-N24</f>
        <v>1.972</v>
      </c>
    </row>
    <row r="25" spans="1:22" x14ac:dyDescent="0.2">
      <c r="A25">
        <v>1958</v>
      </c>
      <c r="B25">
        <v>4</v>
      </c>
      <c r="C25">
        <v>1958.2877000000001</v>
      </c>
      <c r="D25">
        <f>monthly_in_situ_co2_mlo!J77</f>
        <v>315.16000000000003</v>
      </c>
      <c r="E25">
        <f>monthly_merge_co2_spo!J76</f>
        <v>314.58</v>
      </c>
      <c r="F25">
        <f>(monthly_in_situ_co2_mlo!J78-monthly_in_situ_co2_mlo!J77)*2.12</f>
        <v>-0.95400000000009644</v>
      </c>
      <c r="G25">
        <f>(monthly_merge_co2_spo!J77-monthly_merge_co2_spo!J76)*2.12</f>
        <v>0.1908000000000675</v>
      </c>
      <c r="I25" s="5">
        <v>1958.288</v>
      </c>
      <c r="J25" s="3">
        <v>-0.95399999999999996</v>
      </c>
      <c r="N25" s="4">
        <v>0.191</v>
      </c>
      <c r="R25" s="7">
        <f t="shared" ref="R25:R84" si="0">AVERAGE(J25,N25)</f>
        <v>-0.38149999999999995</v>
      </c>
      <c r="V25" s="6">
        <f t="shared" ref="V25:Y84" si="1">J25-N25</f>
        <v>-1.145</v>
      </c>
    </row>
    <row r="26" spans="1:22" x14ac:dyDescent="0.2">
      <c r="A26">
        <v>1958</v>
      </c>
      <c r="B26">
        <v>5</v>
      </c>
      <c r="C26">
        <v>1958.3698999999999</v>
      </c>
      <c r="D26">
        <f>monthly_in_situ_co2_mlo!J78</f>
        <v>314.70999999999998</v>
      </c>
      <c r="E26">
        <f>monthly_merge_co2_spo!J77</f>
        <v>314.67</v>
      </c>
      <c r="F26">
        <f>(monthly_in_situ_co2_mlo!J79-monthly_in_situ_co2_mlo!J78)*2.12</f>
        <v>0.91160000000001451</v>
      </c>
      <c r="G26">
        <f>(monthly_merge_co2_spo!J78-monthly_merge_co2_spo!J77)*2.12</f>
        <v>0.12720000000000484</v>
      </c>
      <c r="I26" s="5">
        <v>1958.37</v>
      </c>
      <c r="J26" s="3">
        <v>0.91200000000000003</v>
      </c>
      <c r="N26" s="4">
        <v>0.127</v>
      </c>
      <c r="R26" s="7">
        <f t="shared" si="0"/>
        <v>0.51950000000000007</v>
      </c>
      <c r="V26" s="6">
        <f t="shared" si="1"/>
        <v>0.78500000000000003</v>
      </c>
    </row>
    <row r="27" spans="1:22" x14ac:dyDescent="0.2">
      <c r="A27">
        <v>1958</v>
      </c>
      <c r="B27">
        <v>6</v>
      </c>
      <c r="C27">
        <v>1958.4548</v>
      </c>
      <c r="D27">
        <f>monthly_in_situ_co2_mlo!J79</f>
        <v>315.14</v>
      </c>
      <c r="E27">
        <f>monthly_merge_co2_spo!J78</f>
        <v>314.73</v>
      </c>
      <c r="F27">
        <f>(monthly_in_situ_co2_mlo!J80-monthly_in_situ_co2_mlo!J79)*2.12</f>
        <v>0.1060000000000241</v>
      </c>
      <c r="G27">
        <f>(monthly_merge_co2_spo!J79-monthly_merge_co2_spo!J78)*2.12</f>
        <v>0.21199999999992772</v>
      </c>
      <c r="I27" s="5">
        <v>1958.4549999999999</v>
      </c>
      <c r="J27" s="3">
        <v>0.106</v>
      </c>
      <c r="N27" s="4">
        <v>0.21199999999999999</v>
      </c>
      <c r="R27" s="7">
        <f t="shared" si="0"/>
        <v>0.159</v>
      </c>
      <c r="V27" s="6">
        <f t="shared" si="1"/>
        <v>-0.106</v>
      </c>
    </row>
    <row r="28" spans="1:22" x14ac:dyDescent="0.2">
      <c r="A28">
        <v>1958</v>
      </c>
      <c r="B28">
        <v>7</v>
      </c>
      <c r="C28">
        <v>1958.537</v>
      </c>
      <c r="D28">
        <f>monthly_in_situ_co2_mlo!J80</f>
        <v>315.19</v>
      </c>
      <c r="E28">
        <f>monthly_merge_co2_spo!J79</f>
        <v>314.83</v>
      </c>
      <c r="F28">
        <f>(monthly_in_situ_co2_mlo!J81-monthly_in_situ_co2_mlo!J80)*2.12</f>
        <v>2.12</v>
      </c>
      <c r="G28">
        <f>(monthly_merge_co2_spo!J80-monthly_merge_co2_spo!J79)*2.12</f>
        <v>0.16960000000008676</v>
      </c>
      <c r="I28" s="5">
        <v>1958.537</v>
      </c>
      <c r="J28" s="3">
        <v>2.12</v>
      </c>
      <c r="N28" s="4">
        <v>0.17</v>
      </c>
      <c r="R28" s="7">
        <f t="shared" si="0"/>
        <v>1.145</v>
      </c>
      <c r="V28" s="6">
        <f t="shared" si="1"/>
        <v>1.9500000000000002</v>
      </c>
    </row>
    <row r="29" spans="1:22" x14ac:dyDescent="0.2">
      <c r="A29">
        <v>1958</v>
      </c>
      <c r="B29">
        <v>8</v>
      </c>
      <c r="C29">
        <v>1958.6219000000001</v>
      </c>
      <c r="D29">
        <f>monthly_in_situ_co2_mlo!J81</f>
        <v>316.19</v>
      </c>
      <c r="E29">
        <f>monthly_merge_co2_spo!J80</f>
        <v>314.91000000000003</v>
      </c>
      <c r="F29">
        <f>(monthly_in_situ_co2_mlo!J82-monthly_in_situ_co2_mlo!J81)*2.12</f>
        <v>-0.21200000000004821</v>
      </c>
      <c r="G29">
        <f>(monthly_merge_co2_spo!J81-monthly_merge_co2_spo!J80)*2.12</f>
        <v>-0.1908000000000675</v>
      </c>
      <c r="I29" s="5">
        <v>1958.6220000000001</v>
      </c>
      <c r="J29" s="3">
        <v>-0.21199999999999999</v>
      </c>
      <c r="N29" s="4">
        <v>-0.191</v>
      </c>
      <c r="R29" s="7">
        <f t="shared" si="0"/>
        <v>-0.20150000000000001</v>
      </c>
      <c r="V29" s="6">
        <f t="shared" si="1"/>
        <v>-2.0999999999999991E-2</v>
      </c>
    </row>
    <row r="30" spans="1:22" x14ac:dyDescent="0.2">
      <c r="A30">
        <v>1958</v>
      </c>
      <c r="B30">
        <v>9</v>
      </c>
      <c r="C30">
        <v>1958.7067999999999</v>
      </c>
      <c r="D30">
        <f>monthly_in_situ_co2_mlo!J82</f>
        <v>316.08999999999997</v>
      </c>
      <c r="E30">
        <f>monthly_merge_co2_spo!J81</f>
        <v>314.82</v>
      </c>
      <c r="F30">
        <f>(monthly_in_situ_co2_mlo!J83-monthly_in_situ_co2_mlo!J82)*2.12</f>
        <v>-1.4415999999998941</v>
      </c>
      <c r="G30">
        <f>(monthly_merge_co2_spo!J82-monthly_merge_co2_spo!J81)*2.12</f>
        <v>0.50880000000001935</v>
      </c>
      <c r="I30" s="5">
        <v>1958.7070000000001</v>
      </c>
      <c r="J30" s="3">
        <v>-1.4419999999999999</v>
      </c>
      <c r="N30" s="4">
        <v>0.50900000000000001</v>
      </c>
      <c r="R30" s="7">
        <f t="shared" si="0"/>
        <v>-0.46649999999999997</v>
      </c>
      <c r="V30" s="6">
        <f t="shared" si="1"/>
        <v>-1.9510000000000001</v>
      </c>
    </row>
    <row r="31" spans="1:22" x14ac:dyDescent="0.2">
      <c r="A31">
        <v>1958</v>
      </c>
      <c r="B31">
        <v>10</v>
      </c>
      <c r="C31">
        <v>1958.789</v>
      </c>
      <c r="D31">
        <f>monthly_in_situ_co2_mlo!J83</f>
        <v>315.41000000000003</v>
      </c>
      <c r="E31">
        <f>monthly_merge_co2_spo!J82</f>
        <v>315.06</v>
      </c>
      <c r="F31">
        <f>(monthly_in_situ_co2_mlo!J84-monthly_in_situ_co2_mlo!J83)*2.12</f>
        <v>-0.44520000000007715</v>
      </c>
      <c r="G31">
        <f>(monthly_merge_co2_spo!J83-monthly_merge_co2_spo!J82)*2.12</f>
        <v>0.14839999999998554</v>
      </c>
      <c r="I31" s="5">
        <v>1958.789</v>
      </c>
      <c r="J31" s="3">
        <v>-0.44500000000000001</v>
      </c>
      <c r="N31" s="4">
        <v>0.14799999999999999</v>
      </c>
      <c r="R31" s="7">
        <f t="shared" si="0"/>
        <v>-0.14850000000000002</v>
      </c>
      <c r="V31" s="6">
        <f t="shared" si="1"/>
        <v>-0.59299999999999997</v>
      </c>
    </row>
    <row r="32" spans="1:22" x14ac:dyDescent="0.2">
      <c r="A32">
        <v>1958</v>
      </c>
      <c r="B32">
        <v>11</v>
      </c>
      <c r="C32">
        <v>1958.874</v>
      </c>
      <c r="D32">
        <f>monthly_in_situ_co2_mlo!J84</f>
        <v>315.2</v>
      </c>
      <c r="E32">
        <f>monthly_merge_co2_spo!J83</f>
        <v>315.13</v>
      </c>
      <c r="F32">
        <f>(monthly_in_situ_co2_mlo!J85-monthly_in_situ_co2_mlo!J84)*2.12</f>
        <v>0.48760000000003861</v>
      </c>
      <c r="G32">
        <f>(monthly_merge_co2_spo!J84-monthly_merge_co2_spo!J83)*2.12</f>
        <v>0.14839999999998554</v>
      </c>
      <c r="I32" s="5">
        <v>1958.874</v>
      </c>
      <c r="J32" s="3">
        <v>0.48799999999999999</v>
      </c>
      <c r="N32" s="4">
        <v>0.14799999999999999</v>
      </c>
      <c r="R32" s="7">
        <f t="shared" si="0"/>
        <v>0.318</v>
      </c>
      <c r="V32" s="6">
        <f t="shared" si="1"/>
        <v>0.33999999999999997</v>
      </c>
    </row>
    <row r="33" spans="1:23" x14ac:dyDescent="0.2">
      <c r="A33">
        <v>1958</v>
      </c>
      <c r="B33">
        <v>12</v>
      </c>
      <c r="C33">
        <v>1958.9562000000001</v>
      </c>
      <c r="D33">
        <f>monthly_in_situ_co2_mlo!J85</f>
        <v>315.43</v>
      </c>
      <c r="E33">
        <f>monthly_merge_co2_spo!J84</f>
        <v>315.2</v>
      </c>
      <c r="F33">
        <f>(monthly_in_situ_co2_mlo!J86-monthly_in_situ_co2_mlo!J85)*2.12</f>
        <v>0.23320000000002894</v>
      </c>
      <c r="G33">
        <f>(monthly_merge_co2_spo!J85-monthly_merge_co2_spo!J84)*2.12</f>
        <v>-6.3599999999942161E-2</v>
      </c>
      <c r="I33" s="5">
        <v>1958.9559999999999</v>
      </c>
      <c r="J33" s="3">
        <v>0.23300000000000001</v>
      </c>
      <c r="N33" s="4">
        <v>-6.4000000000000001E-2</v>
      </c>
      <c r="R33" s="7">
        <f t="shared" si="0"/>
        <v>8.4500000000000006E-2</v>
      </c>
      <c r="V33" s="6">
        <f t="shared" si="1"/>
        <v>0.29700000000000004</v>
      </c>
    </row>
    <row r="34" spans="1:23" x14ac:dyDescent="0.2">
      <c r="A34">
        <v>1959</v>
      </c>
      <c r="B34">
        <v>1</v>
      </c>
      <c r="C34">
        <v>1959.0410999999999</v>
      </c>
      <c r="D34">
        <f>monthly_in_situ_co2_mlo!J86</f>
        <v>315.54000000000002</v>
      </c>
      <c r="E34">
        <f>monthly_merge_co2_spo!J85</f>
        <v>315.17</v>
      </c>
      <c r="F34">
        <f>(monthly_in_situ_co2_mlo!J87-monthly_in_situ_co2_mlo!J86)*2.12</f>
        <v>0.67839999999998557</v>
      </c>
      <c r="G34">
        <f>(monthly_merge_co2_spo!J86-monthly_merge_co2_spo!J85)*2.12</f>
        <v>0.6360000000000241</v>
      </c>
      <c r="I34" s="5">
        <v>1959.0409999999999</v>
      </c>
      <c r="J34" s="3">
        <v>0.67800000000000005</v>
      </c>
      <c r="N34" s="4">
        <v>0.63600000000000001</v>
      </c>
      <c r="R34" s="7">
        <f t="shared" si="0"/>
        <v>0.65700000000000003</v>
      </c>
      <c r="V34" s="6">
        <f t="shared" si="1"/>
        <v>4.2000000000000037E-2</v>
      </c>
    </row>
    <row r="35" spans="1:23" x14ac:dyDescent="0.2">
      <c r="A35">
        <v>1959</v>
      </c>
      <c r="B35">
        <v>2</v>
      </c>
      <c r="C35">
        <v>1959.126</v>
      </c>
      <c r="D35">
        <f>monthly_in_situ_co2_mlo!J87</f>
        <v>315.86</v>
      </c>
      <c r="E35">
        <f>monthly_merge_co2_spo!J86</f>
        <v>315.47000000000003</v>
      </c>
      <c r="F35">
        <f>(monthly_in_situ_co2_mlo!J88-monthly_in_situ_co2_mlo!J87)*2.12</f>
        <v>-1.0176000000000387</v>
      </c>
      <c r="G35">
        <f>(monthly_merge_co2_spo!J87-monthly_merge_co2_spo!J86)*2.12</f>
        <v>0.16959999999996628</v>
      </c>
      <c r="I35" s="5">
        <v>1959.126</v>
      </c>
      <c r="J35" s="3">
        <v>-1.018</v>
      </c>
      <c r="N35" s="4">
        <v>0.17</v>
      </c>
      <c r="R35" s="7">
        <f t="shared" si="0"/>
        <v>-0.42399999999999999</v>
      </c>
      <c r="V35" s="6">
        <f t="shared" si="1"/>
        <v>-1.1879999999999999</v>
      </c>
    </row>
    <row r="36" spans="1:23" x14ac:dyDescent="0.2">
      <c r="A36">
        <v>1959</v>
      </c>
      <c r="B36">
        <v>3</v>
      </c>
      <c r="C36">
        <v>1959.2027</v>
      </c>
      <c r="D36">
        <f>monthly_in_situ_co2_mlo!J88</f>
        <v>315.38</v>
      </c>
      <c r="E36">
        <f>monthly_merge_co2_spo!J87</f>
        <v>315.55</v>
      </c>
      <c r="F36">
        <f>(monthly_in_situ_co2_mlo!J89-monthly_in_situ_co2_mlo!J88)*2.12</f>
        <v>6.3600000000062662E-2</v>
      </c>
      <c r="G36">
        <f>(monthly_merge_co2_spo!J88-monthly_merge_co2_spo!J87)*2.12</f>
        <v>-0.12720000000000484</v>
      </c>
      <c r="I36" s="5">
        <v>1959.203</v>
      </c>
      <c r="J36" s="3">
        <v>6.4000000000000001E-2</v>
      </c>
      <c r="K36" s="3">
        <v>0.13389999999999999</v>
      </c>
      <c r="N36" s="4">
        <v>-0.127</v>
      </c>
      <c r="O36" s="4">
        <v>0.14899999999999999</v>
      </c>
      <c r="R36" s="7">
        <f t="shared" si="0"/>
        <v>-3.15E-2</v>
      </c>
      <c r="S36" s="7">
        <f>AVERAGE(K36,O36)</f>
        <v>0.14144999999999999</v>
      </c>
      <c r="V36" s="6">
        <f t="shared" si="1"/>
        <v>0.191</v>
      </c>
      <c r="W36" s="6">
        <f t="shared" si="1"/>
        <v>-1.5100000000000002E-2</v>
      </c>
    </row>
    <row r="37" spans="1:23" x14ac:dyDescent="0.2">
      <c r="A37">
        <v>1959</v>
      </c>
      <c r="B37">
        <v>4</v>
      </c>
      <c r="C37">
        <v>1959.2877000000001</v>
      </c>
      <c r="D37">
        <f>monthly_in_situ_co2_mlo!J89</f>
        <v>315.41000000000003</v>
      </c>
      <c r="E37">
        <f>monthly_merge_co2_spo!J88</f>
        <v>315.49</v>
      </c>
      <c r="F37">
        <f>(monthly_in_situ_co2_mlo!J90-monthly_in_situ_co2_mlo!J89)*2.12</f>
        <v>0.14839999999998554</v>
      </c>
      <c r="G37">
        <f>(monthly_merge_co2_spo!J89-monthly_merge_co2_spo!J88)*2.12</f>
        <v>0.14839999999998554</v>
      </c>
      <c r="I37" s="5">
        <v>1959.288</v>
      </c>
      <c r="J37" s="3">
        <v>0.14799999999999999</v>
      </c>
      <c r="K37" s="3">
        <v>0.13869999999999999</v>
      </c>
      <c r="N37" s="4">
        <v>0.14799999999999999</v>
      </c>
      <c r="O37" s="4">
        <v>0.1482</v>
      </c>
      <c r="R37" s="7">
        <f t="shared" si="0"/>
        <v>0.14799999999999999</v>
      </c>
      <c r="S37" s="7">
        <f t="shared" ref="S37:U84" si="2">AVERAGE(K37,O37)</f>
        <v>0.14344999999999999</v>
      </c>
      <c r="V37" s="6">
        <f t="shared" si="1"/>
        <v>0</v>
      </c>
      <c r="W37" s="6">
        <f t="shared" si="1"/>
        <v>-9.5000000000000084E-3</v>
      </c>
    </row>
    <row r="38" spans="1:23" x14ac:dyDescent="0.2">
      <c r="A38">
        <v>1959</v>
      </c>
      <c r="B38">
        <v>5</v>
      </c>
      <c r="C38">
        <v>1959.3698999999999</v>
      </c>
      <c r="D38">
        <f>monthly_in_situ_co2_mlo!J90</f>
        <v>315.48</v>
      </c>
      <c r="E38">
        <f>monthly_merge_co2_spo!J89</f>
        <v>315.56</v>
      </c>
      <c r="F38">
        <f>(monthly_in_situ_co2_mlo!J91-monthly_in_situ_co2_mlo!J90)*2.12</f>
        <v>1.1659999999999036</v>
      </c>
      <c r="G38">
        <f>(monthly_merge_co2_spo!J90-monthly_merge_co2_spo!J89)*2.12</f>
        <v>0.14839999999998554</v>
      </c>
      <c r="I38" s="5">
        <v>1959.37</v>
      </c>
      <c r="J38" s="3">
        <v>1.1659999999999999</v>
      </c>
      <c r="K38" s="3">
        <v>0.14760000000000001</v>
      </c>
      <c r="N38" s="4">
        <v>0.14799999999999999</v>
      </c>
      <c r="O38" s="4">
        <v>0.1474</v>
      </c>
      <c r="R38" s="7">
        <f t="shared" si="0"/>
        <v>0.65699999999999992</v>
      </c>
      <c r="S38" s="7">
        <f t="shared" si="2"/>
        <v>0.14750000000000002</v>
      </c>
      <c r="V38" s="6">
        <f t="shared" si="1"/>
        <v>1.018</v>
      </c>
      <c r="W38" s="6">
        <f t="shared" si="1"/>
        <v>2.0000000000000573E-4</v>
      </c>
    </row>
    <row r="39" spans="1:23" x14ac:dyDescent="0.2">
      <c r="A39">
        <v>1959</v>
      </c>
      <c r="B39">
        <v>6</v>
      </c>
      <c r="C39">
        <v>1959.4548</v>
      </c>
      <c r="D39">
        <f>monthly_in_situ_co2_mlo!J91</f>
        <v>316.02999999999997</v>
      </c>
      <c r="E39">
        <f>monthly_merge_co2_spo!J90</f>
        <v>315.63</v>
      </c>
      <c r="F39">
        <f>(monthly_in_situ_co2_mlo!J92-monthly_in_situ_co2_mlo!J91)*2.12</f>
        <v>-0.33919999999993256</v>
      </c>
      <c r="G39">
        <f>(monthly_merge_co2_spo!J91-monthly_merge_co2_spo!J90)*2.12</f>
        <v>0.12720000000000484</v>
      </c>
      <c r="I39" s="5">
        <v>1959.4549999999999</v>
      </c>
      <c r="J39" s="3">
        <v>-0.33900000000000002</v>
      </c>
      <c r="K39" s="3">
        <v>0.16009999999999999</v>
      </c>
      <c r="N39" s="4">
        <v>0.127</v>
      </c>
      <c r="O39" s="4">
        <v>0.14760000000000001</v>
      </c>
      <c r="R39" s="7">
        <f t="shared" si="0"/>
        <v>-0.10600000000000001</v>
      </c>
      <c r="S39" s="7">
        <f t="shared" si="2"/>
        <v>0.15384999999999999</v>
      </c>
      <c r="V39" s="6">
        <f t="shared" si="1"/>
        <v>-0.46600000000000003</v>
      </c>
      <c r="W39" s="6">
        <f t="shared" si="1"/>
        <v>1.2499999999999983E-2</v>
      </c>
    </row>
    <row r="40" spans="1:23" x14ac:dyDescent="0.2">
      <c r="A40">
        <v>1959</v>
      </c>
      <c r="B40">
        <v>7</v>
      </c>
      <c r="C40">
        <v>1959.537</v>
      </c>
      <c r="D40">
        <f>monthly_in_situ_co2_mlo!J92</f>
        <v>315.87</v>
      </c>
      <c r="E40">
        <f>monthly_merge_co2_spo!J91</f>
        <v>315.69</v>
      </c>
      <c r="F40">
        <f>(monthly_in_situ_co2_mlo!J93-monthly_in_situ_co2_mlo!J92)*2.12</f>
        <v>0.4239999999999759</v>
      </c>
      <c r="G40">
        <f>(monthly_merge_co2_spo!J92-monthly_merge_co2_spo!J91)*2.12</f>
        <v>-0.16959999999996628</v>
      </c>
      <c r="I40" s="5">
        <v>1959.537</v>
      </c>
      <c r="J40" s="3">
        <v>0.42399999999999999</v>
      </c>
      <c r="K40" s="3">
        <v>0.17480000000000001</v>
      </c>
      <c r="N40" s="4">
        <v>-0.17</v>
      </c>
      <c r="O40" s="4">
        <v>0.14779999999999999</v>
      </c>
      <c r="R40" s="7">
        <f t="shared" si="0"/>
        <v>0.127</v>
      </c>
      <c r="S40" s="7">
        <f t="shared" si="2"/>
        <v>0.1613</v>
      </c>
      <c r="V40" s="6">
        <f t="shared" si="1"/>
        <v>0.59399999999999997</v>
      </c>
      <c r="W40" s="6">
        <f t="shared" si="1"/>
        <v>2.7000000000000024E-2</v>
      </c>
    </row>
    <row r="41" spans="1:23" x14ac:dyDescent="0.2">
      <c r="A41">
        <v>1959</v>
      </c>
      <c r="B41">
        <v>8</v>
      </c>
      <c r="C41">
        <v>1959.6219000000001</v>
      </c>
      <c r="D41">
        <f>monthly_in_situ_co2_mlo!J93</f>
        <v>316.07</v>
      </c>
      <c r="E41">
        <f>monthly_merge_co2_spo!J92</f>
        <v>315.61</v>
      </c>
      <c r="F41">
        <f>(monthly_in_situ_co2_mlo!J94-monthly_in_situ_co2_mlo!J93)*2.12</f>
        <v>1.3992000000000531</v>
      </c>
      <c r="G41">
        <f>(monthly_merge_co2_spo!J93-monthly_merge_co2_spo!J92)*2.12</f>
        <v>0.25440000000000967</v>
      </c>
      <c r="I41" s="5">
        <v>1959.6220000000001</v>
      </c>
      <c r="J41" s="3">
        <v>1.399</v>
      </c>
      <c r="K41" s="3">
        <v>0.18870000000000001</v>
      </c>
      <c r="N41" s="4">
        <v>0.254</v>
      </c>
      <c r="O41" s="4">
        <v>0.1477</v>
      </c>
      <c r="R41" s="7">
        <f t="shared" si="0"/>
        <v>0.82650000000000001</v>
      </c>
      <c r="S41" s="7">
        <f t="shared" si="2"/>
        <v>0.16820000000000002</v>
      </c>
      <c r="V41" s="6">
        <f t="shared" si="1"/>
        <v>1.145</v>
      </c>
      <c r="W41" s="6">
        <f t="shared" si="1"/>
        <v>4.1000000000000009E-2</v>
      </c>
    </row>
    <row r="42" spans="1:23" x14ac:dyDescent="0.2">
      <c r="A42">
        <v>1959</v>
      </c>
      <c r="B42">
        <v>9</v>
      </c>
      <c r="C42">
        <v>1959.7067999999999</v>
      </c>
      <c r="D42">
        <f>monthly_in_situ_co2_mlo!J94</f>
        <v>316.73</v>
      </c>
      <c r="E42">
        <f>monthly_merge_co2_spo!J93</f>
        <v>315.73</v>
      </c>
      <c r="F42">
        <f>(monthly_in_situ_co2_mlo!J95-monthly_in_situ_co2_mlo!J94)*2.12</f>
        <v>-0.84800000000007236</v>
      </c>
      <c r="G42">
        <f>(monthly_merge_co2_spo!J94-monthly_merge_co2_spo!J93)*2.12</f>
        <v>0.36039999999991323</v>
      </c>
      <c r="I42" s="5">
        <v>1959.7070000000001</v>
      </c>
      <c r="J42" s="3">
        <v>-0.84799999999999998</v>
      </c>
      <c r="K42" s="3">
        <v>0.1976</v>
      </c>
      <c r="N42" s="4">
        <v>0.36</v>
      </c>
      <c r="O42" s="4">
        <v>0.1474</v>
      </c>
      <c r="R42" s="7">
        <f t="shared" si="0"/>
        <v>-0.24399999999999999</v>
      </c>
      <c r="S42" s="7">
        <f t="shared" si="2"/>
        <v>0.17249999999999999</v>
      </c>
      <c r="V42" s="6">
        <f t="shared" si="1"/>
        <v>-1.208</v>
      </c>
      <c r="W42" s="6">
        <f t="shared" si="1"/>
        <v>5.0199999999999995E-2</v>
      </c>
    </row>
    <row r="43" spans="1:23" x14ac:dyDescent="0.2">
      <c r="A43">
        <v>1959</v>
      </c>
      <c r="B43">
        <v>10</v>
      </c>
      <c r="C43">
        <v>1959.789</v>
      </c>
      <c r="D43">
        <f>monthly_in_situ_co2_mlo!J95</f>
        <v>316.33</v>
      </c>
      <c r="E43">
        <f>monthly_merge_co2_spo!J94</f>
        <v>315.89999999999998</v>
      </c>
      <c r="F43">
        <f>(monthly_in_situ_co2_mlo!J96-monthly_in_situ_co2_mlo!J95)*2.12</f>
        <v>0.74200000000004829</v>
      </c>
      <c r="G43">
        <f>(monthly_merge_co2_spo!J95-monthly_merge_co2_spo!J94)*2.12</f>
        <v>0.16960000000008676</v>
      </c>
      <c r="I43" s="5">
        <v>1959.789</v>
      </c>
      <c r="J43" s="3">
        <v>0.74199999999999999</v>
      </c>
      <c r="K43" s="3">
        <v>0.19850000000000001</v>
      </c>
      <c r="N43" s="4">
        <v>0.17</v>
      </c>
      <c r="O43" s="4">
        <v>0.14729999999999999</v>
      </c>
      <c r="R43" s="7">
        <f t="shared" si="0"/>
        <v>0.45600000000000002</v>
      </c>
      <c r="S43" s="7">
        <f t="shared" si="2"/>
        <v>0.1729</v>
      </c>
      <c r="V43" s="6">
        <f t="shared" si="1"/>
        <v>0.57199999999999995</v>
      </c>
      <c r="W43" s="6">
        <f t="shared" si="1"/>
        <v>5.1200000000000023E-2</v>
      </c>
    </row>
    <row r="44" spans="1:23" x14ac:dyDescent="0.2">
      <c r="A44">
        <v>1959</v>
      </c>
      <c r="B44">
        <v>11</v>
      </c>
      <c r="C44">
        <v>1959.874</v>
      </c>
      <c r="D44">
        <f>monthly_in_situ_co2_mlo!J96</f>
        <v>316.68</v>
      </c>
      <c r="E44">
        <f>monthly_merge_co2_spo!J95</f>
        <v>315.98</v>
      </c>
      <c r="F44">
        <f>(monthly_in_situ_co2_mlo!J97-monthly_in_situ_co2_mlo!J96)*2.12</f>
        <v>-0.69959999999996625</v>
      </c>
      <c r="G44">
        <f>(monthly_merge_co2_spo!J96-monthly_merge_co2_spo!J95)*2.12</f>
        <v>0.12720000000000484</v>
      </c>
      <c r="I44" s="5">
        <v>1959.874</v>
      </c>
      <c r="J44" s="3">
        <v>-0.7</v>
      </c>
      <c r="K44" s="3">
        <v>0.1933</v>
      </c>
      <c r="N44" s="4">
        <v>0.127</v>
      </c>
      <c r="O44" s="4">
        <v>0.1472</v>
      </c>
      <c r="R44" s="7">
        <f t="shared" si="0"/>
        <v>-0.28649999999999998</v>
      </c>
      <c r="S44" s="7">
        <f t="shared" si="2"/>
        <v>0.17025000000000001</v>
      </c>
      <c r="V44" s="6">
        <f t="shared" si="1"/>
        <v>-0.82699999999999996</v>
      </c>
      <c r="W44" s="6">
        <f t="shared" si="1"/>
        <v>4.6100000000000002E-2</v>
      </c>
    </row>
    <row r="45" spans="1:23" x14ac:dyDescent="0.2">
      <c r="A45">
        <v>1959</v>
      </c>
      <c r="B45">
        <v>12</v>
      </c>
      <c r="C45">
        <v>1959.9562000000001</v>
      </c>
      <c r="D45">
        <f>monthly_in_situ_co2_mlo!J97</f>
        <v>316.35000000000002</v>
      </c>
      <c r="E45">
        <f>monthly_merge_co2_spo!J96</f>
        <v>316.04000000000002</v>
      </c>
      <c r="F45">
        <f>(monthly_in_situ_co2_mlo!J98-monthly_in_situ_co2_mlo!J97)*2.12</f>
        <v>8.4799999999922882E-2</v>
      </c>
      <c r="G45">
        <f>(monthly_merge_co2_spo!J97-monthly_merge_co2_spo!J96)*2.12</f>
        <v>0.14839999999998554</v>
      </c>
      <c r="I45" s="5">
        <v>1959.9559999999999</v>
      </c>
      <c r="J45" s="3">
        <v>8.5000000000000006E-2</v>
      </c>
      <c r="K45" s="3">
        <v>0.1845</v>
      </c>
      <c r="N45" s="4">
        <v>0.14799999999999999</v>
      </c>
      <c r="O45" s="4">
        <v>0.14680000000000001</v>
      </c>
      <c r="R45" s="7">
        <f t="shared" si="0"/>
        <v>0.11649999999999999</v>
      </c>
      <c r="S45" s="7">
        <f t="shared" si="2"/>
        <v>0.16565000000000002</v>
      </c>
      <c r="V45" s="6">
        <f t="shared" si="1"/>
        <v>-6.2999999999999987E-2</v>
      </c>
      <c r="W45" s="6">
        <f t="shared" si="1"/>
        <v>3.7699999999999984E-2</v>
      </c>
    </row>
    <row r="46" spans="1:23" x14ac:dyDescent="0.2">
      <c r="A46">
        <v>1960</v>
      </c>
      <c r="B46">
        <v>1</v>
      </c>
      <c r="C46">
        <v>1960.0409999999999</v>
      </c>
      <c r="D46">
        <f>monthly_in_situ_co2_mlo!J98</f>
        <v>316.39</v>
      </c>
      <c r="E46">
        <f>monthly_merge_co2_spo!J97</f>
        <v>316.11</v>
      </c>
      <c r="F46">
        <f>(monthly_in_situ_co2_mlo!J99-monthly_in_situ_co2_mlo!J98)*2.12</f>
        <v>-8.4799999999922882E-2</v>
      </c>
      <c r="G46">
        <f>(monthly_merge_co2_spo!J98-monthly_merge_co2_spo!J97)*2.12</f>
        <v>0.14839999999998554</v>
      </c>
      <c r="I46" s="5">
        <v>1960.0409999999999</v>
      </c>
      <c r="J46" s="3">
        <v>-8.5000000000000006E-2</v>
      </c>
      <c r="K46" s="3">
        <v>0.17280000000000001</v>
      </c>
      <c r="N46" s="4">
        <v>0.14799999999999999</v>
      </c>
      <c r="O46" s="4">
        <v>0.1469</v>
      </c>
      <c r="R46" s="7">
        <f t="shared" si="0"/>
        <v>3.1499999999999993E-2</v>
      </c>
      <c r="S46" s="7">
        <f t="shared" si="2"/>
        <v>0.15984999999999999</v>
      </c>
      <c r="V46" s="6">
        <f t="shared" si="1"/>
        <v>-0.23299999999999998</v>
      </c>
      <c r="W46" s="6">
        <f t="shared" si="1"/>
        <v>2.5900000000000006E-2</v>
      </c>
    </row>
    <row r="47" spans="1:23" x14ac:dyDescent="0.2">
      <c r="A47">
        <v>1960</v>
      </c>
      <c r="B47">
        <v>2</v>
      </c>
      <c r="C47">
        <v>1960.1257000000001</v>
      </c>
      <c r="D47">
        <f>monthly_in_situ_co2_mlo!J99</f>
        <v>316.35000000000002</v>
      </c>
      <c r="E47">
        <f>monthly_merge_co2_spo!J98</f>
        <v>316.18</v>
      </c>
      <c r="F47">
        <f>(monthly_in_situ_co2_mlo!J100-monthly_in_situ_co2_mlo!J99)*2.12</f>
        <v>-0.14840000000010606</v>
      </c>
      <c r="G47">
        <f>(monthly_merge_co2_spo!J99-monthly_merge_co2_spo!J98)*2.12</f>
        <v>0.12720000000000484</v>
      </c>
      <c r="I47" s="5">
        <v>1960.126</v>
      </c>
      <c r="J47" s="3">
        <v>-0.14799999999999999</v>
      </c>
      <c r="K47" s="3">
        <v>0.159</v>
      </c>
      <c r="N47" s="4">
        <v>0.127</v>
      </c>
      <c r="O47" s="4">
        <v>0.1477</v>
      </c>
      <c r="R47" s="7">
        <f t="shared" si="0"/>
        <v>-1.0499999999999995E-2</v>
      </c>
      <c r="S47" s="7">
        <f t="shared" si="2"/>
        <v>0.15334999999999999</v>
      </c>
      <c r="V47" s="6">
        <f t="shared" si="1"/>
        <v>-0.27500000000000002</v>
      </c>
      <c r="W47" s="6">
        <f t="shared" si="1"/>
        <v>1.1300000000000004E-2</v>
      </c>
    </row>
    <row r="48" spans="1:23" x14ac:dyDescent="0.2">
      <c r="A48">
        <v>1960</v>
      </c>
      <c r="B48">
        <v>3</v>
      </c>
      <c r="C48">
        <v>1960.2049</v>
      </c>
      <c r="D48">
        <f>monthly_in_situ_co2_mlo!J100</f>
        <v>316.27999999999997</v>
      </c>
      <c r="E48">
        <f>monthly_merge_co2_spo!J99</f>
        <v>316.24</v>
      </c>
      <c r="F48">
        <f>(monthly_in_situ_co2_mlo!J101-monthly_in_situ_co2_mlo!J100)*2.12</f>
        <v>0.89040000000003383</v>
      </c>
      <c r="G48">
        <f>(monthly_merge_co2_spo!J100-monthly_merge_co2_spo!J99)*2.12</f>
        <v>0.14839999999998554</v>
      </c>
      <c r="I48" s="5">
        <v>1960.2049999999999</v>
      </c>
      <c r="J48" s="3">
        <v>0.89</v>
      </c>
      <c r="K48" s="3">
        <v>0.1431</v>
      </c>
      <c r="N48" s="4">
        <v>0.14799999999999999</v>
      </c>
      <c r="O48" s="4">
        <v>0.1477</v>
      </c>
      <c r="R48" s="7">
        <f t="shared" si="0"/>
        <v>0.51900000000000002</v>
      </c>
      <c r="S48" s="7">
        <f t="shared" si="2"/>
        <v>0.1454</v>
      </c>
      <c r="V48" s="6">
        <f t="shared" si="1"/>
        <v>0.74199999999999999</v>
      </c>
      <c r="W48" s="6">
        <f t="shared" si="1"/>
        <v>-4.599999999999993E-3</v>
      </c>
    </row>
    <row r="49" spans="1:24" x14ac:dyDescent="0.2">
      <c r="A49">
        <v>1960</v>
      </c>
      <c r="B49">
        <v>4</v>
      </c>
      <c r="C49">
        <v>1960.2896000000001</v>
      </c>
      <c r="D49">
        <f>monthly_in_situ_co2_mlo!J101</f>
        <v>316.7</v>
      </c>
      <c r="E49">
        <f>monthly_merge_co2_spo!J100</f>
        <v>316.31</v>
      </c>
      <c r="F49">
        <f>(monthly_in_situ_co2_mlo!J102-monthly_in_situ_co2_mlo!J101)*2.12</f>
        <v>1.0811999999999808</v>
      </c>
      <c r="G49">
        <f>(monthly_merge_co2_spo!J101-monthly_merge_co2_spo!J100)*2.12</f>
        <v>0.12720000000000484</v>
      </c>
      <c r="I49" s="5">
        <v>1960.29</v>
      </c>
      <c r="J49" s="3">
        <v>1.081</v>
      </c>
      <c r="K49" s="3">
        <v>0.1275</v>
      </c>
      <c r="N49" s="4">
        <v>0.127</v>
      </c>
      <c r="O49" s="4">
        <v>0.14649999999999999</v>
      </c>
      <c r="R49" s="7">
        <f t="shared" si="0"/>
        <v>0.60399999999999998</v>
      </c>
      <c r="S49" s="7">
        <f t="shared" si="2"/>
        <v>0.13700000000000001</v>
      </c>
      <c r="V49" s="6">
        <f t="shared" si="1"/>
        <v>0.95399999999999996</v>
      </c>
      <c r="W49" s="6">
        <f t="shared" si="1"/>
        <v>-1.8999999999999989E-2</v>
      </c>
    </row>
    <row r="50" spans="1:24" x14ac:dyDescent="0.2">
      <c r="A50">
        <v>1960</v>
      </c>
      <c r="B50">
        <v>5</v>
      </c>
      <c r="C50">
        <v>1960.3715999999999</v>
      </c>
      <c r="D50">
        <f>monthly_in_situ_co2_mlo!J102</f>
        <v>317.20999999999998</v>
      </c>
      <c r="E50">
        <f>monthly_merge_co2_spo!J101</f>
        <v>316.37</v>
      </c>
      <c r="F50">
        <f>(monthly_in_situ_co2_mlo!J103-monthly_in_situ_co2_mlo!J102)*2.12</f>
        <v>0.55120000000010128</v>
      </c>
      <c r="G50">
        <f>(monthly_merge_co2_spo!J102-monthly_merge_co2_spo!J101)*2.12</f>
        <v>0.53</v>
      </c>
      <c r="I50" s="5">
        <v>1960.3720000000001</v>
      </c>
      <c r="J50" s="3">
        <v>0.55100000000000005</v>
      </c>
      <c r="K50" s="3">
        <v>0.1154</v>
      </c>
      <c r="N50" s="4">
        <v>0.53</v>
      </c>
      <c r="O50" s="4">
        <v>0.14430000000000001</v>
      </c>
      <c r="R50" s="7">
        <f t="shared" si="0"/>
        <v>0.54049999999999998</v>
      </c>
      <c r="S50" s="7">
        <f t="shared" si="2"/>
        <v>0.12985000000000002</v>
      </c>
      <c r="V50" s="6">
        <f t="shared" si="1"/>
        <v>2.1000000000000019E-2</v>
      </c>
      <c r="W50" s="6">
        <f t="shared" si="1"/>
        <v>-2.8900000000000009E-2</v>
      </c>
    </row>
    <row r="51" spans="1:24" x14ac:dyDescent="0.2">
      <c r="A51">
        <v>1960</v>
      </c>
      <c r="B51">
        <v>6</v>
      </c>
      <c r="C51">
        <v>1960.4563000000001</v>
      </c>
      <c r="D51">
        <f>monthly_in_situ_co2_mlo!J103</f>
        <v>317.47000000000003</v>
      </c>
      <c r="E51">
        <f>monthly_merge_co2_spo!J102</f>
        <v>316.62</v>
      </c>
      <c r="F51">
        <f>(monthly_in_situ_co2_mlo!J104-monthly_in_situ_co2_mlo!J103)*2.12</f>
        <v>0.12719999999988432</v>
      </c>
      <c r="G51">
        <f>(monthly_merge_co2_spo!J103-monthly_merge_co2_spo!J102)*2.12</f>
        <v>0.1060000000000241</v>
      </c>
      <c r="I51" s="5">
        <v>1960.4559999999999</v>
      </c>
      <c r="J51" s="3">
        <v>0.127</v>
      </c>
      <c r="K51" s="3">
        <v>0.1076</v>
      </c>
      <c r="N51" s="4">
        <v>0.106</v>
      </c>
      <c r="O51" s="4">
        <v>0.14069999999999999</v>
      </c>
      <c r="R51" s="7">
        <f t="shared" si="0"/>
        <v>0.11649999999999999</v>
      </c>
      <c r="S51" s="7">
        <f t="shared" si="2"/>
        <v>0.12415</v>
      </c>
      <c r="V51" s="6">
        <f t="shared" si="1"/>
        <v>2.1000000000000005E-2</v>
      </c>
      <c r="W51" s="6">
        <f t="shared" si="1"/>
        <v>-3.3099999999999991E-2</v>
      </c>
    </row>
    <row r="52" spans="1:24" x14ac:dyDescent="0.2">
      <c r="A52">
        <v>1960</v>
      </c>
      <c r="B52">
        <v>7</v>
      </c>
      <c r="C52">
        <v>1960.5382999999999</v>
      </c>
      <c r="D52">
        <f>monthly_in_situ_co2_mlo!J104</f>
        <v>317.52999999999997</v>
      </c>
      <c r="E52">
        <f>monthly_merge_co2_spo!J103</f>
        <v>316.67</v>
      </c>
      <c r="F52">
        <f>(monthly_in_situ_co2_mlo!J105-monthly_in_situ_co2_mlo!J104)*2.12</f>
        <v>-0.69959999999996625</v>
      </c>
      <c r="G52">
        <f>(monthly_merge_co2_spo!J104-monthly_merge_co2_spo!J103)*2.12</f>
        <v>-0.59360000000006274</v>
      </c>
      <c r="I52" s="5">
        <v>1960.538</v>
      </c>
      <c r="J52" s="3">
        <v>-0.7</v>
      </c>
      <c r="K52" s="3">
        <v>0.104</v>
      </c>
      <c r="N52" s="4">
        <v>-0.59399999999999997</v>
      </c>
      <c r="O52" s="4">
        <v>0.1353</v>
      </c>
      <c r="R52" s="7">
        <f t="shared" si="0"/>
        <v>-0.64700000000000002</v>
      </c>
      <c r="S52" s="7">
        <f t="shared" si="2"/>
        <v>0.11965000000000001</v>
      </c>
      <c r="V52" s="6">
        <f t="shared" si="1"/>
        <v>-0.10599999999999998</v>
      </c>
      <c r="W52" s="6">
        <f t="shared" si="1"/>
        <v>-3.1300000000000008E-2</v>
      </c>
    </row>
    <row r="53" spans="1:24" x14ac:dyDescent="0.2">
      <c r="A53">
        <v>1960</v>
      </c>
      <c r="B53">
        <v>8</v>
      </c>
      <c r="C53">
        <v>1960.623</v>
      </c>
      <c r="D53">
        <f>monthly_in_situ_co2_mlo!J105</f>
        <v>317.2</v>
      </c>
      <c r="E53">
        <f>monthly_merge_co2_spo!J104</f>
        <v>316.39</v>
      </c>
      <c r="F53">
        <f>(monthly_in_situ_co2_mlo!J106-monthly_in_situ_co2_mlo!J105)*2.12</f>
        <v>-0.25440000000000967</v>
      </c>
      <c r="G53">
        <f>(monthly_merge_co2_spo!J105-monthly_merge_co2_spo!J104)*2.12</f>
        <v>0.48760000000003861</v>
      </c>
      <c r="I53" s="5">
        <v>1960.623</v>
      </c>
      <c r="J53" s="3">
        <v>-0.254</v>
      </c>
      <c r="K53" s="3">
        <v>0.1041</v>
      </c>
      <c r="N53" s="4">
        <v>0.48799999999999999</v>
      </c>
      <c r="O53" s="4">
        <v>0.1288</v>
      </c>
      <c r="R53" s="7">
        <f t="shared" si="0"/>
        <v>0.11699999999999999</v>
      </c>
      <c r="S53" s="7">
        <f t="shared" si="2"/>
        <v>0.11645</v>
      </c>
      <c r="V53" s="6">
        <f t="shared" si="1"/>
        <v>-0.74199999999999999</v>
      </c>
      <c r="W53" s="6">
        <f t="shared" si="1"/>
        <v>-2.47E-2</v>
      </c>
    </row>
    <row r="54" spans="1:24" x14ac:dyDescent="0.2">
      <c r="A54">
        <v>1960</v>
      </c>
      <c r="B54">
        <v>9</v>
      </c>
      <c r="C54">
        <v>1960.7076999999999</v>
      </c>
      <c r="D54">
        <f>monthly_in_situ_co2_mlo!J106</f>
        <v>317.08</v>
      </c>
      <c r="E54">
        <f>monthly_merge_co2_spo!J105</f>
        <v>316.62</v>
      </c>
      <c r="F54">
        <f>(monthly_in_situ_co2_mlo!J107-monthly_in_situ_co2_mlo!J106)*2.12</f>
        <v>-0.53</v>
      </c>
      <c r="G54">
        <f>(monthly_merge_co2_spo!J106-monthly_merge_co2_spo!J105)*2.12</f>
        <v>0.12720000000000484</v>
      </c>
      <c r="I54" s="5">
        <v>1960.7080000000001</v>
      </c>
      <c r="J54" s="3">
        <v>-0.53</v>
      </c>
      <c r="K54" s="3">
        <v>0.1082</v>
      </c>
      <c r="N54" s="4">
        <v>0.127</v>
      </c>
      <c r="O54" s="4">
        <v>0.1222</v>
      </c>
      <c r="R54" s="7">
        <f t="shared" si="0"/>
        <v>-0.20150000000000001</v>
      </c>
      <c r="S54" s="7">
        <f t="shared" si="2"/>
        <v>0.1152</v>
      </c>
      <c r="V54" s="6">
        <f t="shared" si="1"/>
        <v>-0.65700000000000003</v>
      </c>
      <c r="W54" s="6">
        <f t="shared" si="1"/>
        <v>-1.3999999999999999E-2</v>
      </c>
    </row>
    <row r="55" spans="1:24" x14ac:dyDescent="0.2">
      <c r="A55">
        <v>1960</v>
      </c>
      <c r="B55">
        <v>10</v>
      </c>
      <c r="C55">
        <v>1960.7896000000001</v>
      </c>
      <c r="D55">
        <f>monthly_in_situ_co2_mlo!J107</f>
        <v>316.83</v>
      </c>
      <c r="E55">
        <f>monthly_merge_co2_spo!J106</f>
        <v>316.68</v>
      </c>
      <c r="F55">
        <f>(monthly_in_situ_co2_mlo!J108-monthly_in_situ_co2_mlo!J107)*2.12</f>
        <v>0.1060000000000241</v>
      </c>
      <c r="G55">
        <f>(monthly_merge_co2_spo!J107-monthly_merge_co2_spo!J106)*2.12</f>
        <v>0.12720000000000484</v>
      </c>
      <c r="I55" s="5">
        <v>1960.79</v>
      </c>
      <c r="J55" s="3">
        <v>0.106</v>
      </c>
      <c r="K55" s="3">
        <v>0.1144</v>
      </c>
      <c r="N55" s="4">
        <v>0.127</v>
      </c>
      <c r="O55" s="4">
        <v>0.1166</v>
      </c>
      <c r="R55" s="7">
        <f t="shared" si="0"/>
        <v>0.11649999999999999</v>
      </c>
      <c r="S55" s="7">
        <f t="shared" si="2"/>
        <v>0.11549999999999999</v>
      </c>
      <c r="V55" s="6">
        <f t="shared" si="1"/>
        <v>-2.1000000000000005E-2</v>
      </c>
      <c r="W55" s="6">
        <f t="shared" si="1"/>
        <v>-2.1999999999999936E-3</v>
      </c>
    </row>
    <row r="56" spans="1:24" x14ac:dyDescent="0.2">
      <c r="A56">
        <v>1960</v>
      </c>
      <c r="B56">
        <v>11</v>
      </c>
      <c r="C56">
        <v>1960.8742999999999</v>
      </c>
      <c r="D56">
        <f>monthly_in_situ_co2_mlo!J108</f>
        <v>316.88</v>
      </c>
      <c r="E56">
        <f>monthly_merge_co2_spo!J107</f>
        <v>316.74</v>
      </c>
      <c r="F56">
        <f>(monthly_in_situ_co2_mlo!J109-monthly_in_situ_co2_mlo!J108)*2.12</f>
        <v>0.16959999999996628</v>
      </c>
      <c r="G56">
        <f>(monthly_merge_co2_spo!J108-monthly_merge_co2_spo!J107)*2.12</f>
        <v>0.1060000000000241</v>
      </c>
      <c r="I56" s="5">
        <v>1960.874</v>
      </c>
      <c r="J56" s="3">
        <v>0.17</v>
      </c>
      <c r="K56" s="3">
        <v>0.1203</v>
      </c>
      <c r="N56" s="4">
        <v>0.106</v>
      </c>
      <c r="O56" s="4">
        <v>0.1124</v>
      </c>
      <c r="R56" s="7">
        <f t="shared" si="0"/>
        <v>0.13800000000000001</v>
      </c>
      <c r="S56" s="7">
        <f t="shared" si="2"/>
        <v>0.11635000000000001</v>
      </c>
      <c r="V56" s="6">
        <f t="shared" si="1"/>
        <v>6.4000000000000015E-2</v>
      </c>
      <c r="W56" s="6">
        <f t="shared" si="1"/>
        <v>7.9000000000000042E-3</v>
      </c>
    </row>
    <row r="57" spans="1:24" x14ac:dyDescent="0.2">
      <c r="A57">
        <v>1960</v>
      </c>
      <c r="B57">
        <v>12</v>
      </c>
      <c r="C57">
        <v>1960.9563000000001</v>
      </c>
      <c r="D57">
        <f>monthly_in_situ_co2_mlo!J109</f>
        <v>316.95999999999998</v>
      </c>
      <c r="E57">
        <f>monthly_merge_co2_spo!J108</f>
        <v>316.79000000000002</v>
      </c>
      <c r="F57">
        <f>(monthly_in_situ_co2_mlo!J110-monthly_in_situ_co2_mlo!J109)*2.12</f>
        <v>-0.23319999999990842</v>
      </c>
      <c r="G57">
        <f>(monthly_merge_co2_spo!J109-monthly_merge_co2_spo!J108)*2.12</f>
        <v>0.1059999999999036</v>
      </c>
      <c r="I57" s="5">
        <v>1960.9559999999999</v>
      </c>
      <c r="J57" s="3">
        <v>-0.23300000000000001</v>
      </c>
      <c r="K57" s="3">
        <v>0.12559999999999999</v>
      </c>
      <c r="N57" s="4">
        <v>0.106</v>
      </c>
      <c r="O57" s="4">
        <v>0.1091</v>
      </c>
      <c r="R57" s="7">
        <f t="shared" si="0"/>
        <v>-6.3500000000000001E-2</v>
      </c>
      <c r="S57" s="7">
        <f t="shared" si="2"/>
        <v>0.11735</v>
      </c>
      <c r="V57" s="6">
        <f t="shared" si="1"/>
        <v>-0.33900000000000002</v>
      </c>
      <c r="W57" s="6">
        <f t="shared" si="1"/>
        <v>1.6499999999999987E-2</v>
      </c>
    </row>
    <row r="58" spans="1:24" x14ac:dyDescent="0.2">
      <c r="A58">
        <v>1961</v>
      </c>
      <c r="B58">
        <v>1</v>
      </c>
      <c r="C58">
        <v>1961.0410999999999</v>
      </c>
      <c r="D58">
        <f>monthly_in_situ_co2_mlo!J110</f>
        <v>316.85000000000002</v>
      </c>
      <c r="E58">
        <f>monthly_merge_co2_spo!J109</f>
        <v>316.83999999999997</v>
      </c>
      <c r="F58">
        <f>(monthly_in_situ_co2_mlo!J111-monthly_in_situ_co2_mlo!J110)*2.12</f>
        <v>0.46639999999993736</v>
      </c>
      <c r="G58">
        <f>(monthly_merge_co2_spo!J110-monthly_merge_co2_spo!J109)*2.12</f>
        <v>1.0176000000000387</v>
      </c>
      <c r="I58" s="5">
        <v>1961.0409999999999</v>
      </c>
      <c r="J58" s="3">
        <v>0.46600000000000003</v>
      </c>
      <c r="K58" s="3">
        <v>0.13020000000000001</v>
      </c>
      <c r="N58" s="4">
        <v>1.018</v>
      </c>
      <c r="O58" s="4">
        <v>0.1069</v>
      </c>
      <c r="R58" s="7">
        <f t="shared" si="0"/>
        <v>0.74199999999999999</v>
      </c>
      <c r="S58" s="7">
        <f t="shared" si="2"/>
        <v>0.11855</v>
      </c>
      <c r="V58" s="6">
        <f t="shared" si="1"/>
        <v>-0.55200000000000005</v>
      </c>
      <c r="W58" s="6">
        <f t="shared" si="1"/>
        <v>2.3300000000000015E-2</v>
      </c>
    </row>
    <row r="59" spans="1:24" x14ac:dyDescent="0.2">
      <c r="A59">
        <v>1961</v>
      </c>
      <c r="B59">
        <v>2</v>
      </c>
      <c r="C59">
        <v>1961.126</v>
      </c>
      <c r="D59">
        <f>monthly_in_situ_co2_mlo!J111</f>
        <v>317.07</v>
      </c>
      <c r="E59">
        <f>monthly_merge_co2_spo!J110</f>
        <v>317.32</v>
      </c>
      <c r="F59">
        <f>(monthly_in_situ_co2_mlo!J112-monthly_in_situ_co2_mlo!J111)*2.12</f>
        <v>0.40279999999999522</v>
      </c>
      <c r="G59">
        <f>(monthly_merge_co2_spo!J111-monthly_merge_co2_spo!J110)*2.12</f>
        <v>-0.80559999999999043</v>
      </c>
      <c r="I59" s="5">
        <v>1961.126</v>
      </c>
      <c r="J59" s="3">
        <v>0.40300000000000002</v>
      </c>
      <c r="K59" s="3">
        <v>0.13569999999999999</v>
      </c>
      <c r="N59" s="4">
        <v>-0.80600000000000005</v>
      </c>
      <c r="O59" s="4">
        <v>0.1055</v>
      </c>
      <c r="R59" s="7">
        <f t="shared" si="0"/>
        <v>-0.20150000000000001</v>
      </c>
      <c r="S59" s="7">
        <f t="shared" si="2"/>
        <v>0.12059999999999998</v>
      </c>
      <c r="V59" s="6">
        <f t="shared" si="1"/>
        <v>1.2090000000000001</v>
      </c>
      <c r="W59" s="6">
        <f t="shared" si="1"/>
        <v>3.0199999999999991E-2</v>
      </c>
    </row>
    <row r="60" spans="1:24" x14ac:dyDescent="0.2">
      <c r="A60">
        <v>1961</v>
      </c>
      <c r="B60">
        <v>3</v>
      </c>
      <c r="C60">
        <v>1961.2027</v>
      </c>
      <c r="D60">
        <f>monthly_in_situ_co2_mlo!J112</f>
        <v>317.26</v>
      </c>
      <c r="E60">
        <f>monthly_merge_co2_spo!J111</f>
        <v>316.94</v>
      </c>
      <c r="F60">
        <f>(monthly_in_situ_co2_mlo!J113-monthly_in_situ_co2_mlo!J112)*2.12</f>
        <v>-0.23320000000002894</v>
      </c>
      <c r="G60">
        <f>(monthly_merge_co2_spo!J112-monthly_merge_co2_spo!J111)*2.12</f>
        <v>0.1060000000000241</v>
      </c>
      <c r="I60" s="5">
        <v>1961.203</v>
      </c>
      <c r="J60" s="3">
        <v>-0.23300000000000001</v>
      </c>
      <c r="K60" s="3">
        <v>0.14249999999999999</v>
      </c>
      <c r="L60" s="3">
        <v>0.13719999999999999</v>
      </c>
      <c r="N60" s="4">
        <v>0.106</v>
      </c>
      <c r="O60" s="4">
        <v>0.1047</v>
      </c>
      <c r="P60" s="4">
        <v>0.1163</v>
      </c>
      <c r="R60" s="7">
        <f t="shared" si="0"/>
        <v>-6.3500000000000001E-2</v>
      </c>
      <c r="S60" s="7">
        <f t="shared" si="2"/>
        <v>0.12359999999999999</v>
      </c>
      <c r="T60" s="7">
        <f t="shared" si="2"/>
        <v>0.12675</v>
      </c>
      <c r="V60" s="6">
        <f t="shared" si="1"/>
        <v>-0.33900000000000002</v>
      </c>
      <c r="W60" s="6">
        <f t="shared" si="1"/>
        <v>3.7799999999999986E-2</v>
      </c>
      <c r="X60" s="6">
        <f t="shared" si="1"/>
        <v>2.0899999999999988E-2</v>
      </c>
    </row>
    <row r="61" spans="1:24" x14ac:dyDescent="0.2">
      <c r="A61">
        <v>1961</v>
      </c>
      <c r="B61">
        <v>4</v>
      </c>
      <c r="C61">
        <v>1961.2877000000001</v>
      </c>
      <c r="D61">
        <f>monthly_in_situ_co2_mlo!J113</f>
        <v>317.14999999999998</v>
      </c>
      <c r="E61">
        <f>monthly_merge_co2_spo!J112</f>
        <v>316.99</v>
      </c>
      <c r="F61">
        <f>(monthly_in_situ_co2_mlo!J114-monthly_in_situ_co2_mlo!J113)*2.12</f>
        <v>1.2720000000000482</v>
      </c>
      <c r="G61">
        <f>(monthly_merge_co2_spo!J113-monthly_merge_co2_spo!J112)*2.12</f>
        <v>0.33919999999993256</v>
      </c>
      <c r="I61" s="5">
        <v>1961.288</v>
      </c>
      <c r="J61" s="3">
        <v>1.272</v>
      </c>
      <c r="K61" s="3">
        <v>0.15</v>
      </c>
      <c r="L61" s="3">
        <v>0.13619999999999999</v>
      </c>
      <c r="N61" s="4">
        <v>0.33900000000000002</v>
      </c>
      <c r="O61" s="4">
        <v>0.1041</v>
      </c>
      <c r="P61" s="4">
        <v>0.11509999999999999</v>
      </c>
      <c r="R61" s="7">
        <f t="shared" si="0"/>
        <v>0.80549999999999999</v>
      </c>
      <c r="S61" s="7">
        <f t="shared" si="2"/>
        <v>0.12705</v>
      </c>
      <c r="T61" s="7">
        <f t="shared" si="2"/>
        <v>0.12564999999999998</v>
      </c>
      <c r="V61" s="6">
        <f t="shared" si="1"/>
        <v>0.93300000000000005</v>
      </c>
      <c r="W61" s="6">
        <f t="shared" si="1"/>
        <v>4.5899999999999996E-2</v>
      </c>
      <c r="X61" s="6">
        <f t="shared" si="1"/>
        <v>2.1099999999999994E-2</v>
      </c>
    </row>
    <row r="62" spans="1:24" x14ac:dyDescent="0.2">
      <c r="A62">
        <v>1961</v>
      </c>
      <c r="B62">
        <v>5</v>
      </c>
      <c r="C62">
        <v>1961.3698999999999</v>
      </c>
      <c r="D62">
        <f>monthly_in_situ_co2_mlo!J114</f>
        <v>317.75</v>
      </c>
      <c r="E62">
        <f>monthly_merge_co2_spo!J113</f>
        <v>317.14999999999998</v>
      </c>
      <c r="F62">
        <f>(monthly_in_situ_co2_mlo!J115-monthly_in_situ_co2_mlo!J114)*2.12</f>
        <v>-0.25440000000000967</v>
      </c>
      <c r="G62">
        <f>(monthly_merge_co2_spo!J114-monthly_merge_co2_spo!J113)*2.12</f>
        <v>-0.14839999999998554</v>
      </c>
      <c r="I62" s="5">
        <v>1961.37</v>
      </c>
      <c r="J62" s="3">
        <v>-0.254</v>
      </c>
      <c r="K62" s="3">
        <v>0.1575</v>
      </c>
      <c r="L62" s="3">
        <v>0.1353</v>
      </c>
      <c r="N62" s="4">
        <v>-0.14799999999999999</v>
      </c>
      <c r="O62" s="4">
        <v>0.1033</v>
      </c>
      <c r="P62" s="4">
        <v>0.114</v>
      </c>
      <c r="R62" s="7">
        <f t="shared" si="0"/>
        <v>-0.20100000000000001</v>
      </c>
      <c r="S62" s="7">
        <f t="shared" si="2"/>
        <v>0.13040000000000002</v>
      </c>
      <c r="T62" s="7">
        <f t="shared" si="2"/>
        <v>0.12465000000000001</v>
      </c>
      <c r="V62" s="6">
        <f t="shared" si="1"/>
        <v>-0.10600000000000001</v>
      </c>
      <c r="W62" s="6">
        <f t="shared" si="1"/>
        <v>5.4199999999999998E-2</v>
      </c>
      <c r="X62" s="6">
        <f t="shared" si="1"/>
        <v>2.1299999999999999E-2</v>
      </c>
    </row>
    <row r="63" spans="1:24" x14ac:dyDescent="0.2">
      <c r="A63">
        <v>1961</v>
      </c>
      <c r="B63">
        <v>6</v>
      </c>
      <c r="C63">
        <v>1961.4548</v>
      </c>
      <c r="D63">
        <f>monthly_in_situ_co2_mlo!J115</f>
        <v>317.63</v>
      </c>
      <c r="E63">
        <f>monthly_merge_co2_spo!J114</f>
        <v>317.08</v>
      </c>
      <c r="F63">
        <f>(monthly_in_situ_co2_mlo!J116-monthly_in_situ_co2_mlo!J115)*2.12</f>
        <v>0.55119999999998071</v>
      </c>
      <c r="G63">
        <f>(monthly_merge_co2_spo!J115-monthly_merge_co2_spo!J114)*2.12</f>
        <v>-0.40279999999999522</v>
      </c>
      <c r="I63" s="5">
        <v>1961.4549999999999</v>
      </c>
      <c r="J63" s="3">
        <v>0.55100000000000005</v>
      </c>
      <c r="K63" s="3">
        <v>0.1641</v>
      </c>
      <c r="L63" s="3">
        <v>0.1343</v>
      </c>
      <c r="N63" s="4">
        <v>-0.40300000000000002</v>
      </c>
      <c r="O63" s="4">
        <v>0.1013</v>
      </c>
      <c r="P63" s="4">
        <v>0.1128</v>
      </c>
      <c r="R63" s="7">
        <f t="shared" si="0"/>
        <v>7.400000000000001E-2</v>
      </c>
      <c r="S63" s="7">
        <f t="shared" si="2"/>
        <v>0.13269999999999998</v>
      </c>
      <c r="T63" s="7">
        <f t="shared" si="2"/>
        <v>0.12354999999999999</v>
      </c>
      <c r="V63" s="6">
        <f t="shared" si="1"/>
        <v>0.95400000000000007</v>
      </c>
      <c r="W63" s="6">
        <f t="shared" si="1"/>
        <v>6.2799999999999995E-2</v>
      </c>
      <c r="X63" s="6">
        <f t="shared" si="1"/>
        <v>2.1500000000000005E-2</v>
      </c>
    </row>
    <row r="64" spans="1:24" x14ac:dyDescent="0.2">
      <c r="A64">
        <v>1961</v>
      </c>
      <c r="B64">
        <v>7</v>
      </c>
      <c r="C64">
        <v>1961.537</v>
      </c>
      <c r="D64">
        <f>monthly_in_situ_co2_mlo!J116</f>
        <v>317.89</v>
      </c>
      <c r="E64">
        <f>monthly_merge_co2_spo!J115</f>
        <v>316.89</v>
      </c>
      <c r="F64">
        <f>(monthly_in_situ_co2_mlo!J117-monthly_in_situ_co2_mlo!J116)*2.12</f>
        <v>0.38160000000001448</v>
      </c>
      <c r="G64">
        <f>(monthly_merge_co2_spo!J116-monthly_merge_co2_spo!J115)*2.12</f>
        <v>0.23320000000002894</v>
      </c>
      <c r="I64" s="5">
        <v>1961.537</v>
      </c>
      <c r="J64" s="3">
        <v>0.38200000000000001</v>
      </c>
      <c r="K64" s="3">
        <v>0.16819999999999999</v>
      </c>
      <c r="L64" s="3">
        <v>0.13350000000000001</v>
      </c>
      <c r="N64" s="4">
        <v>0.23300000000000001</v>
      </c>
      <c r="O64" s="4">
        <v>9.7000000000000003E-2</v>
      </c>
      <c r="P64" s="4">
        <v>0.11169999999999999</v>
      </c>
      <c r="R64" s="7">
        <f t="shared" si="0"/>
        <v>0.3075</v>
      </c>
      <c r="S64" s="7">
        <f t="shared" si="2"/>
        <v>0.1326</v>
      </c>
      <c r="T64" s="7">
        <f t="shared" si="2"/>
        <v>0.1226</v>
      </c>
      <c r="V64" s="6">
        <f t="shared" si="1"/>
        <v>0.14899999999999999</v>
      </c>
      <c r="W64" s="6">
        <f t="shared" si="1"/>
        <v>7.1199999999999986E-2</v>
      </c>
      <c r="X64" s="6">
        <f t="shared" si="1"/>
        <v>2.1800000000000014E-2</v>
      </c>
    </row>
    <row r="65" spans="1:24" x14ac:dyDescent="0.2">
      <c r="A65">
        <v>1961</v>
      </c>
      <c r="B65">
        <v>8</v>
      </c>
      <c r="C65">
        <v>1961.6219000000001</v>
      </c>
      <c r="D65">
        <f>monthly_in_situ_co2_mlo!J117</f>
        <v>318.07</v>
      </c>
      <c r="E65">
        <f>monthly_merge_co2_spo!J116</f>
        <v>317</v>
      </c>
      <c r="F65">
        <f>(monthly_in_situ_co2_mlo!J118-monthly_in_situ_co2_mlo!J117)*2.12</f>
        <v>-0.36040000000003375</v>
      </c>
      <c r="G65">
        <f>(monthly_merge_co2_spo!J117-monthly_merge_co2_spo!J116)*2.12</f>
        <v>0.33920000000005301</v>
      </c>
      <c r="I65" s="5">
        <v>1961.6220000000001</v>
      </c>
      <c r="J65" s="3">
        <v>-0.36</v>
      </c>
      <c r="K65" s="3">
        <v>0.16930000000000001</v>
      </c>
      <c r="L65" s="3">
        <v>0.1326</v>
      </c>
      <c r="N65" s="4">
        <v>0.33900000000000002</v>
      </c>
      <c r="O65" s="4">
        <v>9.0800000000000006E-2</v>
      </c>
      <c r="P65" s="4">
        <v>0.1105</v>
      </c>
      <c r="R65" s="7">
        <f t="shared" si="0"/>
        <v>-1.0499999999999982E-2</v>
      </c>
      <c r="S65" s="7">
        <f t="shared" si="2"/>
        <v>0.13005</v>
      </c>
      <c r="T65" s="7">
        <f t="shared" si="2"/>
        <v>0.12154999999999999</v>
      </c>
      <c r="V65" s="6">
        <f t="shared" si="1"/>
        <v>-0.69900000000000007</v>
      </c>
      <c r="W65" s="6">
        <f t="shared" si="1"/>
        <v>7.85E-2</v>
      </c>
      <c r="X65" s="6">
        <f t="shared" si="1"/>
        <v>2.2099999999999995E-2</v>
      </c>
    </row>
    <row r="66" spans="1:24" x14ac:dyDescent="0.2">
      <c r="A66">
        <v>1961</v>
      </c>
      <c r="B66">
        <v>9</v>
      </c>
      <c r="C66">
        <v>1961.7067999999999</v>
      </c>
      <c r="D66">
        <f>monthly_in_situ_co2_mlo!J118</f>
        <v>317.89999999999998</v>
      </c>
      <c r="E66">
        <f>monthly_merge_co2_spo!J117</f>
        <v>317.16000000000003</v>
      </c>
      <c r="F66">
        <f>(monthly_in_situ_co2_mlo!J119-monthly_in_situ_co2_mlo!J118)*2.12</f>
        <v>0.89040000000003383</v>
      </c>
      <c r="G66">
        <f>(monthly_merge_co2_spo!J118-monthly_merge_co2_spo!J117)*2.12</f>
        <v>0.21199999999992772</v>
      </c>
      <c r="I66" s="5">
        <v>1961.7070000000001</v>
      </c>
      <c r="J66" s="3">
        <v>0.89</v>
      </c>
      <c r="K66" s="3">
        <v>0.16739999999999999</v>
      </c>
      <c r="L66" s="3">
        <v>0.13159999999999999</v>
      </c>
      <c r="N66" s="4">
        <v>0.21199999999999999</v>
      </c>
      <c r="O66" s="4">
        <v>8.48E-2</v>
      </c>
      <c r="P66" s="4">
        <v>0.1094</v>
      </c>
      <c r="R66" s="7">
        <f t="shared" si="0"/>
        <v>0.55100000000000005</v>
      </c>
      <c r="S66" s="7">
        <f t="shared" si="2"/>
        <v>0.12609999999999999</v>
      </c>
      <c r="T66" s="7">
        <f t="shared" si="2"/>
        <v>0.1205</v>
      </c>
      <c r="V66" s="6">
        <f t="shared" si="1"/>
        <v>0.67800000000000005</v>
      </c>
      <c r="W66" s="6">
        <f t="shared" si="1"/>
        <v>8.2599999999999993E-2</v>
      </c>
      <c r="X66" s="6">
        <f t="shared" si="1"/>
        <v>2.2199999999999998E-2</v>
      </c>
    </row>
    <row r="67" spans="1:24" x14ac:dyDescent="0.2">
      <c r="A67">
        <v>1961</v>
      </c>
      <c r="B67">
        <v>10</v>
      </c>
      <c r="C67">
        <v>1961.789</v>
      </c>
      <c r="D67">
        <f>monthly_in_situ_co2_mlo!J119</f>
        <v>318.32</v>
      </c>
      <c r="E67">
        <f>monthly_merge_co2_spo!J118</f>
        <v>317.26</v>
      </c>
      <c r="F67">
        <f>(monthly_in_situ_co2_mlo!J120-monthly_in_situ_co2_mlo!J119)*2.12</f>
        <v>-0.69959999999996625</v>
      </c>
      <c r="G67">
        <f>(monthly_merge_co2_spo!J119-monthly_merge_co2_spo!J118)*2.12</f>
        <v>0.5723999999999615</v>
      </c>
      <c r="I67" s="5">
        <v>1961.789</v>
      </c>
      <c r="J67" s="3">
        <v>-0.7</v>
      </c>
      <c r="K67" s="3">
        <v>0.16220000000000001</v>
      </c>
      <c r="L67" s="3">
        <v>0.13039999999999999</v>
      </c>
      <c r="N67" s="4">
        <v>0.57199999999999995</v>
      </c>
      <c r="O67" s="4">
        <v>8.0199999999999994E-2</v>
      </c>
      <c r="P67" s="4">
        <v>0.1084</v>
      </c>
      <c r="R67" s="7">
        <f t="shared" si="0"/>
        <v>-6.4000000000000001E-2</v>
      </c>
      <c r="S67" s="7">
        <f t="shared" si="2"/>
        <v>0.1212</v>
      </c>
      <c r="T67" s="7">
        <f t="shared" si="2"/>
        <v>0.11939999999999999</v>
      </c>
      <c r="V67" s="6">
        <f t="shared" si="1"/>
        <v>-1.2719999999999998</v>
      </c>
      <c r="W67" s="6">
        <f t="shared" si="1"/>
        <v>8.2000000000000017E-2</v>
      </c>
      <c r="X67" s="6">
        <f t="shared" si="1"/>
        <v>2.1999999999999992E-2</v>
      </c>
    </row>
    <row r="68" spans="1:24" x14ac:dyDescent="0.2">
      <c r="A68">
        <v>1961</v>
      </c>
      <c r="B68">
        <v>11</v>
      </c>
      <c r="C68">
        <v>1961.874</v>
      </c>
      <c r="D68">
        <f>monthly_in_situ_co2_mlo!J120</f>
        <v>317.99</v>
      </c>
      <c r="E68">
        <f>monthly_merge_co2_spo!J119</f>
        <v>317.52999999999997</v>
      </c>
      <c r="F68">
        <f>(monthly_in_situ_co2_mlo!J121-monthly_in_situ_co2_mlo!J120)*2.12</f>
        <v>-0.44520000000007715</v>
      </c>
      <c r="G68">
        <f>(monthly_merge_co2_spo!J120-monthly_merge_co2_spo!J119)*2.12</f>
        <v>-2.119999999998072E-2</v>
      </c>
      <c r="I68" s="5">
        <v>1961.874</v>
      </c>
      <c r="J68" s="3">
        <v>-0.44500000000000001</v>
      </c>
      <c r="K68" s="3">
        <v>0.15509999999999999</v>
      </c>
      <c r="L68" s="3">
        <v>0.12909999999999999</v>
      </c>
      <c r="N68" s="4">
        <v>-2.1000000000000001E-2</v>
      </c>
      <c r="O68" s="4">
        <v>7.8200000000000006E-2</v>
      </c>
      <c r="P68" s="4">
        <v>0.10730000000000001</v>
      </c>
      <c r="R68" s="7">
        <f t="shared" si="0"/>
        <v>-0.23300000000000001</v>
      </c>
      <c r="S68" s="7">
        <f t="shared" si="2"/>
        <v>0.11665</v>
      </c>
      <c r="T68" s="7">
        <f t="shared" si="2"/>
        <v>0.1182</v>
      </c>
      <c r="V68" s="6">
        <f t="shared" si="1"/>
        <v>-0.42399999999999999</v>
      </c>
      <c r="W68" s="6">
        <f t="shared" si="1"/>
        <v>7.6899999999999982E-2</v>
      </c>
      <c r="X68" s="6">
        <f t="shared" si="1"/>
        <v>2.1799999999999986E-2</v>
      </c>
    </row>
    <row r="69" spans="1:24" x14ac:dyDescent="0.2">
      <c r="A69">
        <v>1961</v>
      </c>
      <c r="B69">
        <v>12</v>
      </c>
      <c r="C69">
        <v>1961.9562000000001</v>
      </c>
      <c r="D69">
        <f>monthly_in_situ_co2_mlo!J121</f>
        <v>317.77999999999997</v>
      </c>
      <c r="E69">
        <f>monthly_merge_co2_spo!J120</f>
        <v>317.52</v>
      </c>
      <c r="F69">
        <f>(monthly_in_situ_co2_mlo!J122-monthly_in_situ_co2_mlo!J121)*2.12</f>
        <v>0.25440000000000967</v>
      </c>
      <c r="G69">
        <f>(monthly_merge_co2_spo!J121-monthly_merge_co2_spo!J120)*2.12</f>
        <v>2.119999999998072E-2</v>
      </c>
      <c r="I69" s="5">
        <v>1961.9559999999999</v>
      </c>
      <c r="J69" s="3">
        <v>0.254</v>
      </c>
      <c r="K69" s="3">
        <v>0.1472</v>
      </c>
      <c r="L69" s="3">
        <v>0.12759999999999999</v>
      </c>
      <c r="N69" s="4">
        <v>2.1000000000000001E-2</v>
      </c>
      <c r="O69" s="4">
        <v>7.9299999999999995E-2</v>
      </c>
      <c r="P69" s="4">
        <v>0.10630000000000001</v>
      </c>
      <c r="R69" s="7">
        <f t="shared" si="0"/>
        <v>0.13750000000000001</v>
      </c>
      <c r="S69" s="7">
        <f t="shared" si="2"/>
        <v>0.11324999999999999</v>
      </c>
      <c r="T69" s="7">
        <f t="shared" si="2"/>
        <v>0.11695</v>
      </c>
      <c r="V69" s="6">
        <f t="shared" si="1"/>
        <v>0.23300000000000001</v>
      </c>
      <c r="W69" s="6">
        <f t="shared" si="1"/>
        <v>6.7900000000000002E-2</v>
      </c>
      <c r="X69" s="6">
        <f t="shared" si="1"/>
        <v>2.1299999999999986E-2</v>
      </c>
    </row>
    <row r="70" spans="1:24" x14ac:dyDescent="0.2">
      <c r="A70">
        <v>1962</v>
      </c>
      <c r="B70">
        <v>1</v>
      </c>
      <c r="C70">
        <v>1962.0410999999999</v>
      </c>
      <c r="D70">
        <f>monthly_in_situ_co2_mlo!J122</f>
        <v>317.89999999999998</v>
      </c>
      <c r="E70">
        <f>monthly_merge_co2_spo!J121</f>
        <v>317.52999999999997</v>
      </c>
      <c r="F70">
        <f>(monthly_in_situ_co2_mlo!J123-monthly_in_situ_co2_mlo!J122)*2.12</f>
        <v>4.2400000000081949E-2</v>
      </c>
      <c r="G70">
        <f>(monthly_merge_co2_spo!J122-monthly_merge_co2_spo!J121)*2.12</f>
        <v>0.14840000000010606</v>
      </c>
      <c r="I70" s="5">
        <v>1962.0409999999999</v>
      </c>
      <c r="J70" s="3">
        <v>4.2000000000000003E-2</v>
      </c>
      <c r="K70" s="3">
        <v>0.13850000000000001</v>
      </c>
      <c r="L70" s="3">
        <v>0.12620000000000001</v>
      </c>
      <c r="N70" s="4">
        <v>0.14799999999999999</v>
      </c>
      <c r="O70" s="4">
        <v>8.2600000000000007E-2</v>
      </c>
      <c r="P70" s="4">
        <v>0.10539999999999999</v>
      </c>
      <c r="R70" s="7">
        <f t="shared" si="0"/>
        <v>9.5000000000000001E-2</v>
      </c>
      <c r="S70" s="7">
        <f t="shared" si="2"/>
        <v>0.11055000000000001</v>
      </c>
      <c r="T70" s="7">
        <f t="shared" si="2"/>
        <v>0.1158</v>
      </c>
      <c r="V70" s="6">
        <f t="shared" si="1"/>
        <v>-0.10599999999999998</v>
      </c>
      <c r="W70" s="6">
        <f t="shared" si="1"/>
        <v>5.5900000000000005E-2</v>
      </c>
      <c r="X70" s="6">
        <f t="shared" si="1"/>
        <v>2.0800000000000013E-2</v>
      </c>
    </row>
    <row r="71" spans="1:24" x14ac:dyDescent="0.2">
      <c r="A71">
        <v>1962</v>
      </c>
      <c r="B71">
        <v>2</v>
      </c>
      <c r="C71">
        <v>1962.126</v>
      </c>
      <c r="D71">
        <f>monthly_in_situ_co2_mlo!J123</f>
        <v>317.92</v>
      </c>
      <c r="E71">
        <f>monthly_merge_co2_spo!J122</f>
        <v>317.60000000000002</v>
      </c>
      <c r="F71">
        <f>(monthly_in_situ_co2_mlo!J124-monthly_in_situ_co2_mlo!J123)*2.12</f>
        <v>0.99639999999993734</v>
      </c>
      <c r="G71">
        <f>(monthly_merge_co2_spo!J123-monthly_merge_co2_spo!J122)*2.12</f>
        <v>-0.14840000000010606</v>
      </c>
      <c r="I71" s="5">
        <v>1962.126</v>
      </c>
      <c r="J71" s="3">
        <v>0.996</v>
      </c>
      <c r="K71" s="3">
        <v>0.1293</v>
      </c>
      <c r="L71" s="3">
        <v>0.12470000000000001</v>
      </c>
      <c r="N71" s="4">
        <v>-0.14799999999999999</v>
      </c>
      <c r="O71" s="4">
        <v>8.7099999999999997E-2</v>
      </c>
      <c r="P71" s="4">
        <v>0.10440000000000001</v>
      </c>
      <c r="R71" s="7">
        <f t="shared" si="0"/>
        <v>0.42399999999999999</v>
      </c>
      <c r="S71" s="7">
        <f t="shared" si="2"/>
        <v>0.10819999999999999</v>
      </c>
      <c r="T71" s="7">
        <f t="shared" si="2"/>
        <v>0.11455000000000001</v>
      </c>
      <c r="V71" s="6">
        <f t="shared" si="1"/>
        <v>1.1439999999999999</v>
      </c>
      <c r="W71" s="6">
        <f t="shared" si="1"/>
        <v>4.2200000000000001E-2</v>
      </c>
      <c r="X71" s="6">
        <f t="shared" si="1"/>
        <v>2.0299999999999999E-2</v>
      </c>
    </row>
    <row r="72" spans="1:24" x14ac:dyDescent="0.2">
      <c r="A72">
        <v>1962</v>
      </c>
      <c r="B72">
        <v>3</v>
      </c>
      <c r="C72">
        <v>1962.2027</v>
      </c>
      <c r="D72">
        <f>monthly_in_situ_co2_mlo!J124</f>
        <v>318.39</v>
      </c>
      <c r="E72">
        <f>monthly_merge_co2_spo!J123</f>
        <v>317.52999999999997</v>
      </c>
      <c r="F72">
        <f>(monthly_in_situ_co2_mlo!J125-monthly_in_situ_co2_mlo!J124)*2.12</f>
        <v>-0.31799999999995182</v>
      </c>
      <c r="G72">
        <f>(monthly_merge_co2_spo!J124-monthly_merge_co2_spo!J123)*2.12</f>
        <v>8.4800000000043382E-2</v>
      </c>
      <c r="I72" s="5">
        <v>1962.203</v>
      </c>
      <c r="J72" s="3">
        <v>-0.318</v>
      </c>
      <c r="K72" s="3">
        <v>0.12139999999999999</v>
      </c>
      <c r="L72" s="3">
        <v>0.1231</v>
      </c>
      <c r="N72" s="4">
        <v>8.5000000000000006E-2</v>
      </c>
      <c r="O72" s="4">
        <v>9.1600000000000001E-2</v>
      </c>
      <c r="P72" s="4">
        <v>0.10349999999999999</v>
      </c>
      <c r="R72" s="7">
        <f t="shared" si="0"/>
        <v>-0.11649999999999999</v>
      </c>
      <c r="S72" s="7">
        <f t="shared" si="2"/>
        <v>0.1065</v>
      </c>
      <c r="T72" s="7">
        <f t="shared" si="2"/>
        <v>0.1133</v>
      </c>
      <c r="V72" s="6">
        <f t="shared" si="1"/>
        <v>-0.40300000000000002</v>
      </c>
      <c r="W72" s="6">
        <f t="shared" si="1"/>
        <v>2.9799999999999993E-2</v>
      </c>
      <c r="X72" s="6">
        <f t="shared" si="1"/>
        <v>1.9600000000000006E-2</v>
      </c>
    </row>
    <row r="73" spans="1:24" x14ac:dyDescent="0.2">
      <c r="A73">
        <v>1962</v>
      </c>
      <c r="B73">
        <v>4</v>
      </c>
      <c r="C73">
        <v>1962.2877000000001</v>
      </c>
      <c r="D73">
        <f>monthly_in_situ_co2_mlo!J125</f>
        <v>318.24</v>
      </c>
      <c r="E73">
        <f>monthly_merge_co2_spo!J124</f>
        <v>317.57</v>
      </c>
      <c r="F73">
        <f>(monthly_in_situ_co2_mlo!J126-monthly_in_situ_co2_mlo!J125)*2.12</f>
        <v>-0.12720000000000484</v>
      </c>
      <c r="G73">
        <f>(monthly_merge_co2_spo!J125-monthly_merge_co2_spo!J124)*2.12</f>
        <v>-6.3599999999942161E-2</v>
      </c>
      <c r="I73" s="5">
        <v>1962.288</v>
      </c>
      <c r="J73" s="3">
        <v>-0.127</v>
      </c>
      <c r="K73" s="3">
        <v>0.11609999999999999</v>
      </c>
      <c r="L73" s="3">
        <v>0.1215</v>
      </c>
      <c r="N73" s="4">
        <v>-6.4000000000000001E-2</v>
      </c>
      <c r="O73" s="4">
        <v>9.7199999999999995E-2</v>
      </c>
      <c r="P73" s="4">
        <v>0.1026</v>
      </c>
      <c r="R73" s="7">
        <f t="shared" si="0"/>
        <v>-9.5500000000000002E-2</v>
      </c>
      <c r="S73" s="7">
        <f t="shared" si="2"/>
        <v>0.10664999999999999</v>
      </c>
      <c r="T73" s="7">
        <f t="shared" si="2"/>
        <v>0.11205</v>
      </c>
      <c r="V73" s="6">
        <f t="shared" si="1"/>
        <v>-6.3E-2</v>
      </c>
      <c r="W73" s="6">
        <f t="shared" si="1"/>
        <v>1.89E-2</v>
      </c>
      <c r="X73" s="6">
        <f t="shared" si="1"/>
        <v>1.89E-2</v>
      </c>
    </row>
    <row r="74" spans="1:24" x14ac:dyDescent="0.2">
      <c r="A74">
        <v>1962</v>
      </c>
      <c r="B74">
        <v>5</v>
      </c>
      <c r="C74">
        <v>1962.3698999999999</v>
      </c>
      <c r="D74">
        <f>monthly_in_situ_co2_mlo!J126</f>
        <v>318.18</v>
      </c>
      <c r="E74">
        <f>monthly_merge_co2_spo!J125</f>
        <v>317.54000000000002</v>
      </c>
      <c r="F74">
        <f>(monthly_in_situ_co2_mlo!J127-monthly_in_situ_co2_mlo!J126)*2.12</f>
        <v>0.61480000000004342</v>
      </c>
      <c r="G74">
        <f>(monthly_merge_co2_spo!J126-monthly_merge_co2_spo!J125)*2.12</f>
        <v>-0.14839999999998554</v>
      </c>
      <c r="I74" s="5">
        <v>1962.37</v>
      </c>
      <c r="J74" s="3">
        <v>0.61499999999999999</v>
      </c>
      <c r="K74" s="3">
        <v>0.1143</v>
      </c>
      <c r="L74" s="3">
        <v>0.1198</v>
      </c>
      <c r="N74" s="4">
        <v>-0.14799999999999999</v>
      </c>
      <c r="O74" s="4">
        <v>0.1047</v>
      </c>
      <c r="P74" s="4">
        <v>0.1018</v>
      </c>
      <c r="R74" s="7">
        <f t="shared" si="0"/>
        <v>0.23349999999999999</v>
      </c>
      <c r="S74" s="7">
        <f t="shared" si="2"/>
        <v>0.1095</v>
      </c>
      <c r="T74" s="7">
        <f t="shared" si="2"/>
        <v>0.11080000000000001</v>
      </c>
      <c r="V74" s="6">
        <f t="shared" si="1"/>
        <v>0.76300000000000001</v>
      </c>
      <c r="W74" s="6">
        <f t="shared" si="1"/>
        <v>9.5999999999999974E-3</v>
      </c>
      <c r="X74" s="6">
        <f t="shared" si="1"/>
        <v>1.8000000000000002E-2</v>
      </c>
    </row>
    <row r="75" spans="1:24" x14ac:dyDescent="0.2">
      <c r="A75">
        <v>1962</v>
      </c>
      <c r="B75">
        <v>6</v>
      </c>
      <c r="C75">
        <v>1962.4548</v>
      </c>
      <c r="D75">
        <f>monthly_in_situ_co2_mlo!J127</f>
        <v>318.47000000000003</v>
      </c>
      <c r="E75">
        <f>monthly_merge_co2_spo!J126</f>
        <v>317.47000000000003</v>
      </c>
      <c r="F75">
        <f>(monthly_in_situ_co2_mlo!J128-monthly_in_situ_co2_mlo!J127)*2.12</f>
        <v>0.99639999999993734</v>
      </c>
      <c r="G75">
        <f>(monthly_merge_co2_spo!J127-monthly_merge_co2_spo!J126)*2.12</f>
        <v>-0.50880000000001935</v>
      </c>
      <c r="I75" s="5">
        <v>1962.4549999999999</v>
      </c>
      <c r="J75" s="3">
        <v>0.996</v>
      </c>
      <c r="K75" s="3">
        <v>0.1142</v>
      </c>
      <c r="L75" s="3">
        <v>0.1182</v>
      </c>
      <c r="N75" s="4">
        <v>-0.50900000000000001</v>
      </c>
      <c r="O75" s="4">
        <v>0.1119</v>
      </c>
      <c r="P75" s="4">
        <v>0.10100000000000001</v>
      </c>
      <c r="R75" s="7">
        <f t="shared" si="0"/>
        <v>0.24349999999999999</v>
      </c>
      <c r="S75" s="7">
        <f t="shared" si="2"/>
        <v>0.11305</v>
      </c>
      <c r="T75" s="7">
        <f t="shared" si="2"/>
        <v>0.1096</v>
      </c>
      <c r="V75" s="6">
        <f t="shared" si="1"/>
        <v>1.5049999999999999</v>
      </c>
      <c r="W75" s="6">
        <f t="shared" si="1"/>
        <v>2.2999999999999965E-3</v>
      </c>
      <c r="X75" s="6">
        <f t="shared" si="1"/>
        <v>1.7199999999999993E-2</v>
      </c>
    </row>
    <row r="76" spans="1:24" x14ac:dyDescent="0.2">
      <c r="A76">
        <v>1962</v>
      </c>
      <c r="B76">
        <v>7</v>
      </c>
      <c r="C76">
        <v>1962.537</v>
      </c>
      <c r="D76">
        <f>monthly_in_situ_co2_mlo!J128</f>
        <v>318.94</v>
      </c>
      <c r="E76">
        <f>monthly_merge_co2_spo!J127</f>
        <v>317.23</v>
      </c>
      <c r="F76">
        <f>(monthly_in_situ_co2_mlo!J129-monthly_in_situ_co2_mlo!J128)*2.12</f>
        <v>-0.53</v>
      </c>
      <c r="G76">
        <f>(monthly_merge_co2_spo!J128-monthly_merge_co2_spo!J127)*2.12</f>
        <v>0.1059999999999036</v>
      </c>
      <c r="I76" s="5">
        <v>1962.537</v>
      </c>
      <c r="J76" s="3">
        <v>-0.53</v>
      </c>
      <c r="K76" s="3">
        <v>0.1139</v>
      </c>
      <c r="L76" s="3">
        <v>0.1167</v>
      </c>
      <c r="N76" s="4">
        <v>0.106</v>
      </c>
      <c r="O76" s="4">
        <v>0.1181</v>
      </c>
      <c r="P76" s="4">
        <v>0.1002</v>
      </c>
      <c r="R76" s="7">
        <f t="shared" si="0"/>
        <v>-0.21200000000000002</v>
      </c>
      <c r="S76" s="7">
        <f t="shared" si="2"/>
        <v>0.11599999999999999</v>
      </c>
      <c r="T76" s="7">
        <f t="shared" si="2"/>
        <v>0.10844999999999999</v>
      </c>
      <c r="V76" s="6">
        <f t="shared" si="1"/>
        <v>-0.63600000000000001</v>
      </c>
      <c r="W76" s="6">
        <f t="shared" si="1"/>
        <v>-4.1999999999999954E-3</v>
      </c>
      <c r="X76" s="6">
        <f t="shared" si="1"/>
        <v>1.6500000000000001E-2</v>
      </c>
    </row>
    <row r="77" spans="1:24" x14ac:dyDescent="0.2">
      <c r="A77">
        <v>1962</v>
      </c>
      <c r="B77">
        <v>8</v>
      </c>
      <c r="C77">
        <v>1962.6219000000001</v>
      </c>
      <c r="D77">
        <f>monthly_in_situ_co2_mlo!J129</f>
        <v>318.69</v>
      </c>
      <c r="E77">
        <f>monthly_merge_co2_spo!J128</f>
        <v>317.27999999999997</v>
      </c>
      <c r="F77">
        <f>(monthly_in_situ_co2_mlo!J130-monthly_in_situ_co2_mlo!J129)*2.12</f>
        <v>1.0176000000000387</v>
      </c>
      <c r="G77">
        <f>(monthly_merge_co2_spo!J129-monthly_merge_co2_spo!J128)*2.12</f>
        <v>0.59360000000006274</v>
      </c>
      <c r="I77" s="5">
        <v>1962.6220000000001</v>
      </c>
      <c r="J77" s="3">
        <v>1.018</v>
      </c>
      <c r="K77" s="3">
        <v>0.1132</v>
      </c>
      <c r="L77" s="3">
        <v>0.1153</v>
      </c>
      <c r="N77" s="4">
        <v>0.59399999999999997</v>
      </c>
      <c r="O77" s="4">
        <v>0.1229</v>
      </c>
      <c r="P77" s="4">
        <v>9.9500000000000005E-2</v>
      </c>
      <c r="R77" s="7">
        <f t="shared" si="0"/>
        <v>0.80600000000000005</v>
      </c>
      <c r="S77" s="7">
        <f t="shared" si="2"/>
        <v>0.11804999999999999</v>
      </c>
      <c r="T77" s="7">
        <f t="shared" si="2"/>
        <v>0.1074</v>
      </c>
      <c r="V77" s="6">
        <f t="shared" si="1"/>
        <v>0.42400000000000004</v>
      </c>
      <c r="W77" s="6">
        <f t="shared" si="1"/>
        <v>-9.7000000000000003E-3</v>
      </c>
      <c r="X77" s="6">
        <f t="shared" si="1"/>
        <v>1.5799999999999995E-2</v>
      </c>
    </row>
    <row r="78" spans="1:24" x14ac:dyDescent="0.2">
      <c r="A78">
        <v>1962</v>
      </c>
      <c r="B78">
        <v>9</v>
      </c>
      <c r="C78">
        <v>1962.7067999999999</v>
      </c>
      <c r="D78">
        <f>monthly_in_situ_co2_mlo!J130</f>
        <v>319.17</v>
      </c>
      <c r="E78">
        <f>monthly_merge_co2_spo!J129</f>
        <v>317.56</v>
      </c>
      <c r="F78">
        <f>(monthly_in_situ_co2_mlo!J131-monthly_in_situ_co2_mlo!J130)*2.12</f>
        <v>-1.5264000000000579</v>
      </c>
      <c r="G78">
        <f>(monthly_merge_co2_spo!J130-monthly_merge_co2_spo!J129)*2.12</f>
        <v>0.55119999999998071</v>
      </c>
      <c r="I78" s="5">
        <v>1962.7070000000001</v>
      </c>
      <c r="J78" s="3">
        <v>-1.526</v>
      </c>
      <c r="K78" s="3">
        <v>0.1113</v>
      </c>
      <c r="L78" s="3">
        <v>0.114</v>
      </c>
      <c r="N78" s="4">
        <v>0.55100000000000005</v>
      </c>
      <c r="O78" s="4">
        <v>0.127</v>
      </c>
      <c r="P78" s="4">
        <v>9.9000000000000005E-2</v>
      </c>
      <c r="R78" s="7">
        <f t="shared" si="0"/>
        <v>-0.48749999999999999</v>
      </c>
      <c r="S78" s="7">
        <f t="shared" si="2"/>
        <v>0.11915000000000001</v>
      </c>
      <c r="T78" s="7">
        <f t="shared" si="2"/>
        <v>0.10650000000000001</v>
      </c>
      <c r="V78" s="6">
        <f t="shared" si="1"/>
        <v>-2.077</v>
      </c>
      <c r="W78" s="6">
        <f t="shared" si="1"/>
        <v>-1.5700000000000006E-2</v>
      </c>
      <c r="X78" s="6">
        <f t="shared" si="1"/>
        <v>1.4999999999999999E-2</v>
      </c>
    </row>
    <row r="79" spans="1:24" x14ac:dyDescent="0.2">
      <c r="A79">
        <v>1962</v>
      </c>
      <c r="B79">
        <v>10</v>
      </c>
      <c r="C79">
        <v>1962.789</v>
      </c>
      <c r="D79">
        <f>monthly_in_situ_co2_mlo!J131</f>
        <v>318.45</v>
      </c>
      <c r="E79">
        <f>monthly_merge_co2_spo!J130</f>
        <v>317.82</v>
      </c>
      <c r="F79">
        <f>(monthly_in_situ_co2_mlo!J132-monthly_in_situ_co2_mlo!J131)*2.12</f>
        <v>0.27559999999999035</v>
      </c>
      <c r="G79">
        <f>(monthly_merge_co2_spo!J131-monthly_merge_co2_spo!J130)*2.12</f>
        <v>0.14839999999998554</v>
      </c>
      <c r="I79" s="5">
        <v>1962.789</v>
      </c>
      <c r="J79" s="3">
        <v>0.27600000000000002</v>
      </c>
      <c r="K79" s="3">
        <v>0.1076</v>
      </c>
      <c r="L79" s="3">
        <v>0.1128</v>
      </c>
      <c r="N79" s="4">
        <v>0.14799999999999999</v>
      </c>
      <c r="O79" s="4">
        <v>0.1305</v>
      </c>
      <c r="P79" s="4">
        <v>9.8599999999999993E-2</v>
      </c>
      <c r="R79" s="7">
        <f t="shared" si="0"/>
        <v>0.21200000000000002</v>
      </c>
      <c r="S79" s="7">
        <f t="shared" si="2"/>
        <v>0.11905</v>
      </c>
      <c r="T79" s="7">
        <f t="shared" si="2"/>
        <v>0.10569999999999999</v>
      </c>
      <c r="V79" s="6">
        <f t="shared" si="1"/>
        <v>0.12800000000000003</v>
      </c>
      <c r="W79" s="6">
        <f t="shared" si="1"/>
        <v>-2.2900000000000004E-2</v>
      </c>
      <c r="X79" s="6">
        <f t="shared" si="1"/>
        <v>1.4200000000000004E-2</v>
      </c>
    </row>
    <row r="80" spans="1:24" x14ac:dyDescent="0.2">
      <c r="A80">
        <v>1962</v>
      </c>
      <c r="B80">
        <v>11</v>
      </c>
      <c r="C80">
        <v>1962.874</v>
      </c>
      <c r="D80">
        <f>monthly_in_situ_co2_mlo!J132</f>
        <v>318.58</v>
      </c>
      <c r="E80">
        <f>monthly_merge_co2_spo!J131</f>
        <v>317.89</v>
      </c>
      <c r="F80">
        <f>(monthly_in_situ_co2_mlo!J133-monthly_in_situ_co2_mlo!J132)*2.12</f>
        <v>-0.23319999999990842</v>
      </c>
      <c r="G80">
        <f>(monthly_merge_co2_spo!J132-monthly_merge_co2_spo!J131)*2.12</f>
        <v>1.1872000000000049</v>
      </c>
      <c r="I80" s="5">
        <v>1962.874</v>
      </c>
      <c r="J80" s="3">
        <v>-0.23300000000000001</v>
      </c>
      <c r="K80" s="3">
        <v>0.1021</v>
      </c>
      <c r="L80" s="3">
        <v>0.1116</v>
      </c>
      <c r="N80" s="4">
        <v>1.1870000000000001</v>
      </c>
      <c r="O80" s="4">
        <v>0.13250000000000001</v>
      </c>
      <c r="P80" s="4">
        <v>9.8400000000000001E-2</v>
      </c>
      <c r="R80" s="7">
        <f t="shared" si="0"/>
        <v>0.47700000000000004</v>
      </c>
      <c r="S80" s="7">
        <f t="shared" si="2"/>
        <v>0.1173</v>
      </c>
      <c r="T80" s="7">
        <f t="shared" si="2"/>
        <v>0.10500000000000001</v>
      </c>
      <c r="V80" s="6">
        <f t="shared" si="1"/>
        <v>-1.4200000000000002</v>
      </c>
      <c r="W80" s="6">
        <f t="shared" si="1"/>
        <v>-3.040000000000001E-2</v>
      </c>
      <c r="X80" s="6">
        <f t="shared" si="1"/>
        <v>1.3200000000000003E-2</v>
      </c>
    </row>
    <row r="81" spans="1:25" x14ac:dyDescent="0.2">
      <c r="A81">
        <v>1962</v>
      </c>
      <c r="B81">
        <v>12</v>
      </c>
      <c r="C81">
        <v>1962.9562000000001</v>
      </c>
      <c r="D81">
        <f>monthly_in_situ_co2_mlo!J133</f>
        <v>318.47000000000003</v>
      </c>
      <c r="E81">
        <f>monthly_merge_co2_spo!J132</f>
        <v>318.45</v>
      </c>
      <c r="F81">
        <f>(monthly_in_situ_co2_mlo!J134-monthly_in_situ_co2_mlo!J133)*2.12</f>
        <v>0.4875999999999181</v>
      </c>
      <c r="G81">
        <f>(monthly_merge_co2_spo!J133-monthly_merge_co2_spo!J132)*2.12</f>
        <v>-0.50880000000001935</v>
      </c>
      <c r="I81" s="5">
        <v>1962.9559999999999</v>
      </c>
      <c r="J81" s="3">
        <v>0.48799999999999999</v>
      </c>
      <c r="K81" s="3">
        <v>9.6299999999999997E-2</v>
      </c>
      <c r="L81" s="3">
        <v>0.1103</v>
      </c>
      <c r="N81" s="4">
        <v>-0.50900000000000001</v>
      </c>
      <c r="O81" s="4">
        <v>0.1323</v>
      </c>
      <c r="P81" s="4">
        <v>9.8299999999999998E-2</v>
      </c>
      <c r="R81" s="7">
        <f t="shared" si="0"/>
        <v>-1.0500000000000009E-2</v>
      </c>
      <c r="S81" s="7">
        <f t="shared" si="2"/>
        <v>0.1143</v>
      </c>
      <c r="T81" s="7">
        <f t="shared" si="2"/>
        <v>0.1043</v>
      </c>
      <c r="V81" s="6">
        <f t="shared" si="1"/>
        <v>0.997</v>
      </c>
      <c r="W81" s="6">
        <f t="shared" si="1"/>
        <v>-3.6000000000000004E-2</v>
      </c>
      <c r="X81" s="6">
        <f t="shared" si="1"/>
        <v>1.1999999999999997E-2</v>
      </c>
    </row>
    <row r="82" spans="1:25" x14ac:dyDescent="0.2">
      <c r="A82">
        <v>1963</v>
      </c>
      <c r="B82">
        <v>1</v>
      </c>
      <c r="C82">
        <v>1963.0410999999999</v>
      </c>
      <c r="D82">
        <f>monthly_in_situ_co2_mlo!J134</f>
        <v>318.7</v>
      </c>
      <c r="E82">
        <f>monthly_merge_co2_spo!J133</f>
        <v>318.20999999999998</v>
      </c>
      <c r="F82">
        <f>(monthly_in_situ_co2_mlo!J135-monthly_in_situ_co2_mlo!J134)*2.12</f>
        <v>-0.5723999999999615</v>
      </c>
      <c r="G82">
        <f>(monthly_merge_co2_spo!J134-monthly_merge_co2_spo!J133)*2.12</f>
        <v>-2.119999999998072E-2</v>
      </c>
      <c r="I82" s="5">
        <v>1963.0409999999999</v>
      </c>
      <c r="J82" s="3">
        <v>-0.57199999999999995</v>
      </c>
      <c r="K82" s="3">
        <v>9.2299999999999993E-2</v>
      </c>
      <c r="L82" s="3">
        <v>0.10920000000000001</v>
      </c>
      <c r="N82" s="4">
        <v>-2.1000000000000001E-2</v>
      </c>
      <c r="O82" s="4">
        <v>0.12920000000000001</v>
      </c>
      <c r="P82" s="4">
        <v>9.8500000000000004E-2</v>
      </c>
      <c r="R82" s="7">
        <f t="shared" si="0"/>
        <v>-0.29649999999999999</v>
      </c>
      <c r="S82" s="7">
        <f t="shared" si="2"/>
        <v>0.11075</v>
      </c>
      <c r="T82" s="7">
        <f t="shared" si="2"/>
        <v>0.10385</v>
      </c>
      <c r="V82" s="6">
        <f t="shared" si="1"/>
        <v>-0.55099999999999993</v>
      </c>
      <c r="W82" s="6">
        <f t="shared" si="1"/>
        <v>-3.6900000000000016E-2</v>
      </c>
      <c r="X82" s="6">
        <f t="shared" si="1"/>
        <v>1.0700000000000001E-2</v>
      </c>
    </row>
    <row r="83" spans="1:25" x14ac:dyDescent="0.2">
      <c r="A83">
        <v>1963</v>
      </c>
      <c r="B83">
        <v>2</v>
      </c>
      <c r="C83">
        <v>1963.126</v>
      </c>
      <c r="D83">
        <f>monthly_in_situ_co2_mlo!J135</f>
        <v>318.43</v>
      </c>
      <c r="E83">
        <f>monthly_merge_co2_spo!J134</f>
        <v>318.2</v>
      </c>
      <c r="F83">
        <f>(monthly_in_situ_co2_mlo!J136-monthly_in_situ_co2_mlo!J135)*2.12</f>
        <v>0.29679999999997109</v>
      </c>
      <c r="G83">
        <f>(monthly_merge_co2_spo!J135-monthly_merge_co2_spo!J134)*2.12</f>
        <v>-0.53</v>
      </c>
      <c r="I83" s="5">
        <v>1963.126</v>
      </c>
      <c r="J83" s="3">
        <v>0.29699999999999999</v>
      </c>
      <c r="K83" s="3">
        <v>9.0300000000000005E-2</v>
      </c>
      <c r="L83" s="3">
        <v>0.1082</v>
      </c>
      <c r="N83" s="4">
        <v>-0.53</v>
      </c>
      <c r="O83" s="4">
        <v>0.1236</v>
      </c>
      <c r="P83" s="4">
        <v>9.8799999999999999E-2</v>
      </c>
      <c r="R83" s="7">
        <f t="shared" si="0"/>
        <v>-0.11650000000000002</v>
      </c>
      <c r="S83" s="7">
        <f t="shared" si="2"/>
        <v>0.10695</v>
      </c>
      <c r="T83" s="7">
        <f t="shared" si="2"/>
        <v>0.10350000000000001</v>
      </c>
      <c r="V83" s="6">
        <f t="shared" si="1"/>
        <v>0.82699999999999996</v>
      </c>
      <c r="W83" s="6">
        <f t="shared" si="1"/>
        <v>-3.3299999999999996E-2</v>
      </c>
      <c r="X83" s="6">
        <f t="shared" si="1"/>
        <v>9.4000000000000056E-3</v>
      </c>
    </row>
    <row r="84" spans="1:25" x14ac:dyDescent="0.2">
      <c r="A84">
        <v>1963</v>
      </c>
      <c r="B84">
        <v>3</v>
      </c>
      <c r="C84">
        <v>1963.2027</v>
      </c>
      <c r="D84">
        <f>monthly_in_situ_co2_mlo!J136</f>
        <v>318.57</v>
      </c>
      <c r="E84">
        <f>monthly_merge_co2_spo!J135</f>
        <v>317.95</v>
      </c>
      <c r="F84">
        <f>(monthly_in_situ_co2_mlo!J137-monthly_in_situ_co2_mlo!J136)*2.12</f>
        <v>0.99640000000005791</v>
      </c>
      <c r="G84">
        <f>(monthly_merge_co2_spo!J136-monthly_merge_co2_spo!J135)*2.12</f>
        <v>0.84800000000007236</v>
      </c>
      <c r="I84" s="5">
        <v>1963.203</v>
      </c>
      <c r="J84" s="3">
        <v>0.996</v>
      </c>
      <c r="K84" s="3">
        <v>9.0200000000000002E-2</v>
      </c>
      <c r="L84" s="3">
        <v>0.1074</v>
      </c>
      <c r="M84" s="3">
        <v>0.1244</v>
      </c>
      <c r="N84" s="4">
        <v>0.84799999999999998</v>
      </c>
      <c r="O84" s="4">
        <v>0.1158</v>
      </c>
      <c r="P84" s="4">
        <v>9.9299999999999999E-2</v>
      </c>
      <c r="Q84" s="4">
        <v>0.1166</v>
      </c>
      <c r="R84" s="7">
        <f t="shared" si="0"/>
        <v>0.92199999999999993</v>
      </c>
      <c r="S84" s="7">
        <f t="shared" si="2"/>
        <v>0.10300000000000001</v>
      </c>
      <c r="T84" s="7">
        <f t="shared" si="2"/>
        <v>0.10335</v>
      </c>
      <c r="U84" s="7">
        <f t="shared" si="2"/>
        <v>0.1205</v>
      </c>
      <c r="V84" s="6">
        <f t="shared" si="1"/>
        <v>0.14800000000000002</v>
      </c>
      <c r="W84" s="6">
        <f t="shared" si="1"/>
        <v>-2.5599999999999998E-2</v>
      </c>
      <c r="X84" s="6">
        <f t="shared" si="1"/>
        <v>8.0999999999999961E-3</v>
      </c>
      <c r="Y84" s="6">
        <f t="shared" si="1"/>
        <v>7.8000000000000014E-3</v>
      </c>
    </row>
    <row r="85" spans="1:25" x14ac:dyDescent="0.2">
      <c r="A85">
        <v>1963</v>
      </c>
      <c r="B85">
        <v>4</v>
      </c>
      <c r="C85">
        <v>1963.2877000000001</v>
      </c>
      <c r="D85">
        <f>monthly_in_situ_co2_mlo!J137</f>
        <v>319.04000000000002</v>
      </c>
      <c r="E85">
        <f>monthly_merge_co2_spo!J136</f>
        <v>318.35000000000002</v>
      </c>
      <c r="F85">
        <f>(monthly_in_situ_co2_mlo!J138-monthly_in_situ_co2_mlo!J137)*2.12</f>
        <v>0.76319999999990851</v>
      </c>
      <c r="G85">
        <f>(monthly_merge_co2_spo!J137-monthly_merge_co2_spo!J136)*2.12</f>
        <v>0.59359999999994217</v>
      </c>
      <c r="I85" s="5">
        <v>1963.288</v>
      </c>
      <c r="J85" s="3">
        <v>0.76300000000000001</v>
      </c>
      <c r="K85" s="3">
        <v>9.0899999999999995E-2</v>
      </c>
      <c r="L85" s="3">
        <v>0.1069</v>
      </c>
      <c r="M85" s="3">
        <v>0.1245</v>
      </c>
      <c r="N85" s="4">
        <v>0.59399999999999997</v>
      </c>
      <c r="O85" s="4">
        <v>0.10639999999999999</v>
      </c>
      <c r="P85" s="4">
        <v>0.10009999999999999</v>
      </c>
      <c r="Q85" s="4">
        <v>0.11700000000000001</v>
      </c>
      <c r="R85" s="7">
        <f t="shared" ref="R85:R148" si="3">AVERAGE(J85,N85)</f>
        <v>0.67849999999999999</v>
      </c>
      <c r="S85" s="7">
        <f t="shared" ref="S85:S148" si="4">AVERAGE(K85,O85)</f>
        <v>9.8649999999999988E-2</v>
      </c>
      <c r="T85" s="7">
        <f t="shared" ref="T85:T148" si="5">AVERAGE(L85,P85)</f>
        <v>0.10349999999999999</v>
      </c>
      <c r="U85" s="7">
        <f t="shared" ref="U85:U148" si="6">AVERAGE(M85,Q85)</f>
        <v>0.12075</v>
      </c>
      <c r="V85" s="6">
        <f t="shared" ref="V85:V148" si="7">J85-N85</f>
        <v>0.16900000000000004</v>
      </c>
      <c r="W85" s="6">
        <f t="shared" ref="W85:W148" si="8">K85-O85</f>
        <v>-1.55E-2</v>
      </c>
      <c r="X85" s="6">
        <f t="shared" ref="X85:X148" si="9">L85-P85</f>
        <v>6.8000000000000005E-3</v>
      </c>
      <c r="Y85" s="6">
        <f t="shared" ref="Y85:Y148" si="10">M85-Q85</f>
        <v>7.4999999999999928E-3</v>
      </c>
    </row>
    <row r="86" spans="1:25" x14ac:dyDescent="0.2">
      <c r="A86">
        <v>1963</v>
      </c>
      <c r="B86">
        <v>5</v>
      </c>
      <c r="C86">
        <v>1963.3698999999999</v>
      </c>
      <c r="D86">
        <f>monthly_in_situ_co2_mlo!J138</f>
        <v>319.39999999999998</v>
      </c>
      <c r="E86">
        <f>monthly_merge_co2_spo!J137</f>
        <v>318.63</v>
      </c>
      <c r="F86">
        <f>(monthly_in_situ_co2_mlo!J139-monthly_in_situ_co2_mlo!J138)*2.12</f>
        <v>-0.14839999999998554</v>
      </c>
      <c r="G86">
        <f>(monthly_merge_co2_spo!J138-monthly_merge_co2_spo!J137)*2.12</f>
        <v>-0.40279999999999522</v>
      </c>
      <c r="I86" s="5">
        <v>1963.37</v>
      </c>
      <c r="J86" s="3">
        <v>-0.14799999999999999</v>
      </c>
      <c r="K86" s="3">
        <v>9.2299999999999993E-2</v>
      </c>
      <c r="L86" s="3">
        <v>0.1067</v>
      </c>
      <c r="M86" s="3">
        <v>0.1246</v>
      </c>
      <c r="N86" s="4">
        <v>-0.40300000000000002</v>
      </c>
      <c r="O86" s="4">
        <v>9.6100000000000005E-2</v>
      </c>
      <c r="P86" s="4">
        <v>0.1011</v>
      </c>
      <c r="Q86" s="4">
        <v>0.1174</v>
      </c>
      <c r="R86" s="7">
        <f t="shared" si="3"/>
        <v>-0.27550000000000002</v>
      </c>
      <c r="S86" s="7">
        <f t="shared" si="4"/>
        <v>9.4200000000000006E-2</v>
      </c>
      <c r="T86" s="7">
        <f t="shared" si="5"/>
        <v>0.10389999999999999</v>
      </c>
      <c r="U86" s="7">
        <f t="shared" si="6"/>
        <v>0.121</v>
      </c>
      <c r="V86" s="6">
        <f t="shared" si="7"/>
        <v>0.255</v>
      </c>
      <c r="W86" s="6">
        <f t="shared" si="8"/>
        <v>-3.8000000000000117E-3</v>
      </c>
      <c r="X86" s="6">
        <f t="shared" si="9"/>
        <v>5.6000000000000077E-3</v>
      </c>
      <c r="Y86" s="6">
        <f t="shared" si="10"/>
        <v>7.1999999999999981E-3</v>
      </c>
    </row>
    <row r="87" spans="1:25" x14ac:dyDescent="0.2">
      <c r="A87">
        <v>1963</v>
      </c>
      <c r="B87">
        <v>6</v>
      </c>
      <c r="C87">
        <v>1963.4548</v>
      </c>
      <c r="D87">
        <f>monthly_in_situ_co2_mlo!J139</f>
        <v>319.33</v>
      </c>
      <c r="E87">
        <f>monthly_merge_co2_spo!J138</f>
        <v>318.44</v>
      </c>
      <c r="F87">
        <f>(monthly_in_situ_co2_mlo!J140-monthly_in_situ_co2_mlo!J139)*2.12</f>
        <v>-0.5723999999999615</v>
      </c>
      <c r="G87">
        <f>(monthly_merge_co2_spo!J139-monthly_merge_co2_spo!J138)*2.12</f>
        <v>-0.48760000000003861</v>
      </c>
      <c r="I87" s="5">
        <v>1963.4549999999999</v>
      </c>
      <c r="J87" s="3">
        <v>-0.57199999999999995</v>
      </c>
      <c r="K87" s="3">
        <v>9.5699999999999993E-2</v>
      </c>
      <c r="L87" s="3">
        <v>0.1066</v>
      </c>
      <c r="M87" s="3">
        <v>0.12479999999999999</v>
      </c>
      <c r="N87" s="4">
        <v>-0.48799999999999999</v>
      </c>
      <c r="O87" s="4">
        <v>8.5599999999999996E-2</v>
      </c>
      <c r="P87" s="4">
        <v>0.1023</v>
      </c>
      <c r="Q87" s="4">
        <v>0.1178</v>
      </c>
      <c r="R87" s="7">
        <f t="shared" si="3"/>
        <v>-0.53</v>
      </c>
      <c r="S87" s="7">
        <f t="shared" si="4"/>
        <v>9.0649999999999994E-2</v>
      </c>
      <c r="T87" s="7">
        <f t="shared" si="5"/>
        <v>0.10445</v>
      </c>
      <c r="U87" s="7">
        <f t="shared" si="6"/>
        <v>0.12129999999999999</v>
      </c>
      <c r="V87" s="6">
        <f t="shared" si="7"/>
        <v>-8.3999999999999964E-2</v>
      </c>
      <c r="W87" s="6">
        <f t="shared" si="8"/>
        <v>1.0099999999999998E-2</v>
      </c>
      <c r="X87" s="6">
        <f t="shared" si="9"/>
        <v>4.2999999999999983E-3</v>
      </c>
      <c r="Y87" s="6">
        <f t="shared" si="10"/>
        <v>6.9999999999999923E-3</v>
      </c>
    </row>
    <row r="88" spans="1:25" x14ac:dyDescent="0.2">
      <c r="A88">
        <v>1963</v>
      </c>
      <c r="B88">
        <v>7</v>
      </c>
      <c r="C88">
        <v>1963.537</v>
      </c>
      <c r="D88">
        <f>monthly_in_situ_co2_mlo!J140</f>
        <v>319.06</v>
      </c>
      <c r="E88">
        <f>monthly_merge_co2_spo!J139</f>
        <v>318.20999999999998</v>
      </c>
      <c r="F88">
        <f>(monthly_in_situ_co2_mlo!J141-monthly_in_situ_co2_mlo!J140)*2.12</f>
        <v>-2.119999999998072E-2</v>
      </c>
      <c r="G88">
        <f>(monthly_merge_co2_spo!J140-monthly_merge_co2_spo!J139)*2.12</f>
        <v>0.14839999999998554</v>
      </c>
      <c r="I88" s="5">
        <v>1963.537</v>
      </c>
      <c r="J88" s="3">
        <v>-2.1000000000000001E-2</v>
      </c>
      <c r="K88" s="3">
        <v>0.10100000000000001</v>
      </c>
      <c r="L88" s="3">
        <v>0.1066</v>
      </c>
      <c r="M88" s="3">
        <v>0.12509999999999999</v>
      </c>
      <c r="N88" s="4">
        <v>0.14799999999999999</v>
      </c>
      <c r="O88" s="4">
        <v>7.5999999999999998E-2</v>
      </c>
      <c r="P88" s="4">
        <v>0.1036</v>
      </c>
      <c r="Q88" s="4">
        <v>0.1182</v>
      </c>
      <c r="R88" s="7">
        <f t="shared" si="3"/>
        <v>6.3500000000000001E-2</v>
      </c>
      <c r="S88" s="7">
        <f t="shared" si="4"/>
        <v>8.8499999999999995E-2</v>
      </c>
      <c r="T88" s="7">
        <f t="shared" si="5"/>
        <v>0.1051</v>
      </c>
      <c r="U88" s="7">
        <f t="shared" si="6"/>
        <v>0.12164999999999999</v>
      </c>
      <c r="V88" s="6">
        <f t="shared" si="7"/>
        <v>-0.16899999999999998</v>
      </c>
      <c r="W88" s="6">
        <f t="shared" si="8"/>
        <v>2.5000000000000008E-2</v>
      </c>
      <c r="X88" s="6">
        <f t="shared" si="9"/>
        <v>3.0000000000000027E-3</v>
      </c>
      <c r="Y88" s="6">
        <f t="shared" si="10"/>
        <v>6.8999999999999895E-3</v>
      </c>
    </row>
    <row r="89" spans="1:25" x14ac:dyDescent="0.2">
      <c r="A89">
        <v>1963</v>
      </c>
      <c r="B89">
        <v>8</v>
      </c>
      <c r="C89">
        <v>1963.6219000000001</v>
      </c>
      <c r="D89">
        <f>monthly_in_situ_co2_mlo!J141</f>
        <v>319.05</v>
      </c>
      <c r="E89">
        <f>monthly_merge_co2_spo!J140</f>
        <v>318.27999999999997</v>
      </c>
      <c r="F89">
        <f>(monthly_in_situ_co2_mlo!J142-monthly_in_situ_co2_mlo!J141)*2.12</f>
        <v>0.19079999999994698</v>
      </c>
      <c r="G89">
        <f>(monthly_merge_co2_spo!J141-monthly_merge_co2_spo!J140)*2.12</f>
        <v>-0.4875999999999181</v>
      </c>
      <c r="I89" s="5">
        <v>1963.6220000000001</v>
      </c>
      <c r="J89" s="3">
        <v>0.191</v>
      </c>
      <c r="K89" s="3">
        <v>0.1057</v>
      </c>
      <c r="L89" s="3">
        <v>0.10680000000000001</v>
      </c>
      <c r="M89" s="3">
        <v>0.12540000000000001</v>
      </c>
      <c r="N89" s="4">
        <v>-0.48799999999999999</v>
      </c>
      <c r="O89" s="4">
        <v>6.8699999999999997E-2</v>
      </c>
      <c r="P89" s="4">
        <v>0.105</v>
      </c>
      <c r="Q89" s="4">
        <v>0.1187</v>
      </c>
      <c r="R89" s="7">
        <f t="shared" si="3"/>
        <v>-0.14849999999999999</v>
      </c>
      <c r="S89" s="7">
        <f t="shared" si="4"/>
        <v>8.72E-2</v>
      </c>
      <c r="T89" s="7">
        <f t="shared" si="5"/>
        <v>0.10589999999999999</v>
      </c>
      <c r="U89" s="7">
        <f t="shared" si="6"/>
        <v>0.12205000000000001</v>
      </c>
      <c r="V89" s="6">
        <f t="shared" si="7"/>
        <v>0.67900000000000005</v>
      </c>
      <c r="W89" s="6">
        <f t="shared" si="8"/>
        <v>3.7000000000000005E-2</v>
      </c>
      <c r="X89" s="6">
        <f t="shared" si="9"/>
        <v>1.8000000000000099E-3</v>
      </c>
      <c r="Y89" s="6">
        <f t="shared" si="10"/>
        <v>6.7000000000000115E-3</v>
      </c>
    </row>
    <row r="90" spans="1:25" x14ac:dyDescent="0.2">
      <c r="A90">
        <v>1963</v>
      </c>
      <c r="B90">
        <v>9</v>
      </c>
      <c r="C90">
        <v>1963.7067999999999</v>
      </c>
      <c r="D90">
        <f>monthly_in_situ_co2_mlo!J142</f>
        <v>319.14</v>
      </c>
      <c r="E90">
        <f>monthly_merge_co2_spo!J141</f>
        <v>318.05</v>
      </c>
      <c r="F90">
        <f>(monthly_in_situ_co2_mlo!J143-monthly_in_situ_co2_mlo!J142)*2.12</f>
        <v>-0.25440000000000967</v>
      </c>
      <c r="G90">
        <f>(monthly_merge_co2_spo!J142-monthly_merge_co2_spo!J141)*2.12</f>
        <v>1.0175999999999181</v>
      </c>
      <c r="I90" s="5">
        <v>1963.7070000000001</v>
      </c>
      <c r="J90" s="3">
        <v>-0.254</v>
      </c>
      <c r="K90" s="3">
        <v>0.1089</v>
      </c>
      <c r="L90" s="3">
        <v>0.107</v>
      </c>
      <c r="M90" s="3">
        <v>0.12570000000000001</v>
      </c>
      <c r="N90" s="4">
        <v>1.018</v>
      </c>
      <c r="O90" s="4">
        <v>6.4799999999999996E-2</v>
      </c>
      <c r="P90" s="4">
        <v>0.1065</v>
      </c>
      <c r="Q90" s="4">
        <v>0.1192</v>
      </c>
      <c r="R90" s="7">
        <f t="shared" si="3"/>
        <v>0.38200000000000001</v>
      </c>
      <c r="S90" s="7">
        <f t="shared" si="4"/>
        <v>8.6849999999999997E-2</v>
      </c>
      <c r="T90" s="7">
        <f t="shared" si="5"/>
        <v>0.10675</v>
      </c>
      <c r="U90" s="7">
        <f t="shared" si="6"/>
        <v>0.12245</v>
      </c>
      <c r="V90" s="6">
        <f t="shared" si="7"/>
        <v>-1.272</v>
      </c>
      <c r="W90" s="6">
        <f t="shared" si="8"/>
        <v>4.41E-2</v>
      </c>
      <c r="X90" s="6">
        <f t="shared" si="9"/>
        <v>5.0000000000000044E-4</v>
      </c>
      <c r="Y90" s="6">
        <f t="shared" si="10"/>
        <v>6.5000000000000058E-3</v>
      </c>
    </row>
    <row r="91" spans="1:25" x14ac:dyDescent="0.2">
      <c r="A91">
        <v>1963</v>
      </c>
      <c r="B91">
        <v>10</v>
      </c>
      <c r="C91">
        <v>1963.789</v>
      </c>
      <c r="D91">
        <f>monthly_in_situ_co2_mlo!J143</f>
        <v>319.02</v>
      </c>
      <c r="E91">
        <f>monthly_merge_co2_spo!J142</f>
        <v>318.52999999999997</v>
      </c>
      <c r="F91">
        <f>(monthly_in_situ_co2_mlo!J144-monthly_in_situ_co2_mlo!J143)*2.12</f>
        <v>-0.1059999999999036</v>
      </c>
      <c r="G91">
        <f>(monthly_merge_co2_spo!J143-monthly_merge_co2_spo!J142)*2.12</f>
        <v>-8.4799999999922882E-2</v>
      </c>
      <c r="I91" s="5">
        <v>1963.789</v>
      </c>
      <c r="J91" s="3">
        <v>-0.106</v>
      </c>
      <c r="K91" s="3">
        <v>0.10970000000000001</v>
      </c>
      <c r="L91" s="3">
        <v>0.10730000000000001</v>
      </c>
      <c r="M91" s="3">
        <v>0.126</v>
      </c>
      <c r="N91" s="4">
        <v>-8.5000000000000006E-2</v>
      </c>
      <c r="O91" s="4">
        <v>6.3899999999999998E-2</v>
      </c>
      <c r="P91" s="4">
        <v>0.1082</v>
      </c>
      <c r="Q91" s="4">
        <v>0.1197</v>
      </c>
      <c r="R91" s="7">
        <f t="shared" si="3"/>
        <v>-9.5500000000000002E-2</v>
      </c>
      <c r="S91" s="7">
        <f t="shared" si="4"/>
        <v>8.6800000000000002E-2</v>
      </c>
      <c r="T91" s="7">
        <f t="shared" si="5"/>
        <v>0.10775000000000001</v>
      </c>
      <c r="U91" s="7">
        <f t="shared" si="6"/>
        <v>0.12285</v>
      </c>
      <c r="V91" s="6">
        <f t="shared" si="7"/>
        <v>-2.0999999999999991E-2</v>
      </c>
      <c r="W91" s="6">
        <f t="shared" si="8"/>
        <v>4.5800000000000007E-2</v>
      </c>
      <c r="X91" s="6">
        <f t="shared" si="9"/>
        <v>-8.9999999999999802E-4</v>
      </c>
      <c r="Y91" s="6">
        <f t="shared" si="10"/>
        <v>6.3E-3</v>
      </c>
    </row>
    <row r="92" spans="1:25" x14ac:dyDescent="0.2">
      <c r="A92">
        <v>1963</v>
      </c>
      <c r="B92">
        <v>11</v>
      </c>
      <c r="C92">
        <v>1963.874</v>
      </c>
      <c r="D92">
        <f>monthly_in_situ_co2_mlo!J144</f>
        <v>318.97000000000003</v>
      </c>
      <c r="E92">
        <f>monthly_merge_co2_spo!J143</f>
        <v>318.49</v>
      </c>
      <c r="F92">
        <f>(monthly_in_situ_co2_mlo!J145-monthly_in_situ_co2_mlo!J144)*2.12</f>
        <v>0.33919999999993256</v>
      </c>
      <c r="G92">
        <f>(monthly_merge_co2_spo!J144-monthly_merge_co2_spo!J143)*2.12</f>
        <v>6.3599999999942161E-2</v>
      </c>
      <c r="I92" s="5">
        <v>1963.874</v>
      </c>
      <c r="J92" s="3">
        <v>0.33900000000000002</v>
      </c>
      <c r="K92" s="3">
        <v>0.1075</v>
      </c>
      <c r="L92" s="3">
        <v>0.10780000000000001</v>
      </c>
      <c r="M92" s="3">
        <v>0.1263</v>
      </c>
      <c r="N92" s="4">
        <v>6.4000000000000001E-2</v>
      </c>
      <c r="O92" s="4">
        <v>6.5199999999999994E-2</v>
      </c>
      <c r="P92" s="4">
        <v>0.1101</v>
      </c>
      <c r="Q92" s="4">
        <v>0.1203</v>
      </c>
      <c r="R92" s="7">
        <f t="shared" si="3"/>
        <v>0.20150000000000001</v>
      </c>
      <c r="S92" s="7">
        <f t="shared" si="4"/>
        <v>8.6349999999999996E-2</v>
      </c>
      <c r="T92" s="7">
        <f t="shared" si="5"/>
        <v>0.10895000000000001</v>
      </c>
      <c r="U92" s="7">
        <f t="shared" si="6"/>
        <v>0.12329999999999999</v>
      </c>
      <c r="V92" s="6">
        <f t="shared" si="7"/>
        <v>0.27500000000000002</v>
      </c>
      <c r="W92" s="6">
        <f t="shared" si="8"/>
        <v>4.2300000000000004E-2</v>
      </c>
      <c r="X92" s="6">
        <f t="shared" si="9"/>
        <v>-2.2999999999999965E-3</v>
      </c>
      <c r="Y92" s="6">
        <f t="shared" si="10"/>
        <v>5.9999999999999915E-3</v>
      </c>
    </row>
    <row r="93" spans="1:25" x14ac:dyDescent="0.2">
      <c r="A93">
        <v>1963</v>
      </c>
      <c r="B93">
        <v>12</v>
      </c>
      <c r="C93">
        <v>1963.9562000000001</v>
      </c>
      <c r="D93">
        <f>monthly_in_situ_co2_mlo!J145</f>
        <v>319.13</v>
      </c>
      <c r="E93">
        <f>monthly_merge_co2_spo!J144</f>
        <v>318.52</v>
      </c>
      <c r="F93">
        <f>(monthly_in_situ_co2_mlo!J146-monthly_in_situ_co2_mlo!J145)*2.12</f>
        <v>0.84799999999995179</v>
      </c>
      <c r="G93">
        <f>(monthly_merge_co2_spo!J145-monthly_merge_co2_spo!J144)*2.12</f>
        <v>4.2400000000081949E-2</v>
      </c>
      <c r="I93" s="5">
        <v>1963.9559999999999</v>
      </c>
      <c r="J93" s="3">
        <v>0.84799999999999998</v>
      </c>
      <c r="K93" s="3">
        <v>0.10340000000000001</v>
      </c>
      <c r="L93" s="3">
        <v>0.1086</v>
      </c>
      <c r="M93" s="3">
        <v>0.12670000000000001</v>
      </c>
      <c r="N93" s="4">
        <v>4.2000000000000003E-2</v>
      </c>
      <c r="O93" s="4">
        <v>6.8000000000000005E-2</v>
      </c>
      <c r="P93" s="4">
        <v>0.11210000000000001</v>
      </c>
      <c r="Q93" s="4">
        <v>0.1208</v>
      </c>
      <c r="R93" s="7">
        <f t="shared" si="3"/>
        <v>0.44500000000000001</v>
      </c>
      <c r="S93" s="7">
        <f t="shared" si="4"/>
        <v>8.5699999999999998E-2</v>
      </c>
      <c r="T93" s="7">
        <f t="shared" si="5"/>
        <v>0.11035</v>
      </c>
      <c r="U93" s="7">
        <f t="shared" si="6"/>
        <v>0.12375</v>
      </c>
      <c r="V93" s="6">
        <f t="shared" si="7"/>
        <v>0.80599999999999994</v>
      </c>
      <c r="W93" s="6">
        <f t="shared" si="8"/>
        <v>3.5400000000000001E-2</v>
      </c>
      <c r="X93" s="6">
        <f t="shared" si="9"/>
        <v>-3.5000000000000031E-3</v>
      </c>
      <c r="Y93" s="6">
        <f t="shared" si="10"/>
        <v>5.9000000000000025E-3</v>
      </c>
    </row>
    <row r="94" spans="1:25" x14ac:dyDescent="0.2">
      <c r="A94">
        <v>1964</v>
      </c>
      <c r="B94">
        <v>1</v>
      </c>
      <c r="C94">
        <v>1964.0409999999999</v>
      </c>
      <c r="D94">
        <f>monthly_in_situ_co2_mlo!J146</f>
        <v>319.52999999999997</v>
      </c>
      <c r="E94">
        <f>monthly_merge_co2_spo!J145</f>
        <v>318.54000000000002</v>
      </c>
      <c r="F94">
        <f>(monthly_in_situ_co2_mlo!J147-monthly_in_situ_co2_mlo!J146)*2.12</f>
        <v>-0.33919999999993256</v>
      </c>
      <c r="G94">
        <f>(monthly_merge_co2_spo!J146-monthly_merge_co2_spo!J145)*2.12</f>
        <v>6.3599999999942161E-2</v>
      </c>
      <c r="I94" s="5">
        <v>1964.0409999999999</v>
      </c>
      <c r="J94" s="3">
        <v>-0.33900000000000002</v>
      </c>
      <c r="K94" s="3">
        <v>9.8400000000000001E-2</v>
      </c>
      <c r="L94" s="3">
        <v>0.10970000000000001</v>
      </c>
      <c r="M94" s="3">
        <v>0.12720000000000001</v>
      </c>
      <c r="N94" s="4">
        <v>6.4000000000000001E-2</v>
      </c>
      <c r="O94" s="4">
        <v>7.0800000000000002E-2</v>
      </c>
      <c r="P94" s="4">
        <v>0.11409999999999999</v>
      </c>
      <c r="Q94" s="4">
        <v>0.12139999999999999</v>
      </c>
      <c r="R94" s="7">
        <f t="shared" si="3"/>
        <v>-0.13750000000000001</v>
      </c>
      <c r="S94" s="7">
        <f t="shared" si="4"/>
        <v>8.4600000000000009E-2</v>
      </c>
      <c r="T94" s="7">
        <f t="shared" si="5"/>
        <v>0.1119</v>
      </c>
      <c r="U94" s="7">
        <f t="shared" si="6"/>
        <v>0.12429999999999999</v>
      </c>
      <c r="V94" s="6">
        <f t="shared" si="7"/>
        <v>-0.40300000000000002</v>
      </c>
      <c r="W94" s="6">
        <f t="shared" si="8"/>
        <v>2.76E-2</v>
      </c>
      <c r="X94" s="6">
        <f t="shared" si="9"/>
        <v>-4.3999999999999873E-3</v>
      </c>
      <c r="Y94" s="6">
        <f t="shared" si="10"/>
        <v>5.8000000000000135E-3</v>
      </c>
    </row>
    <row r="95" spans="1:25" x14ac:dyDescent="0.2">
      <c r="A95">
        <v>1964</v>
      </c>
      <c r="B95">
        <v>2</v>
      </c>
      <c r="C95">
        <v>1964.1257000000001</v>
      </c>
      <c r="D95">
        <f>monthly_in_situ_co2_mlo!J147</f>
        <v>319.37</v>
      </c>
      <c r="E95">
        <f>monthly_merge_co2_spo!J146</f>
        <v>318.57</v>
      </c>
      <c r="F95">
        <f>(monthly_in_situ_co2_mlo!J148-monthly_in_situ_co2_mlo!J147)*2.12</f>
        <v>8.4800000000043382E-2</v>
      </c>
      <c r="G95">
        <f>(monthly_merge_co2_spo!J147-monthly_merge_co2_spo!J146)*2.12</f>
        <v>6.3600000000062662E-2</v>
      </c>
      <c r="I95" s="5">
        <v>1964.126</v>
      </c>
      <c r="J95" s="3">
        <v>8.5000000000000006E-2</v>
      </c>
      <c r="K95" s="3">
        <v>9.2899999999999996E-2</v>
      </c>
      <c r="L95" s="3">
        <v>0.1111</v>
      </c>
      <c r="M95" s="3">
        <v>0.12770000000000001</v>
      </c>
      <c r="N95" s="4">
        <v>6.4000000000000001E-2</v>
      </c>
      <c r="O95" s="4">
        <v>7.2800000000000004E-2</v>
      </c>
      <c r="P95" s="4">
        <v>0.1163</v>
      </c>
      <c r="Q95" s="4">
        <v>0.1221</v>
      </c>
      <c r="R95" s="7">
        <f t="shared" si="3"/>
        <v>7.4500000000000011E-2</v>
      </c>
      <c r="S95" s="7">
        <f t="shared" si="4"/>
        <v>8.2850000000000007E-2</v>
      </c>
      <c r="T95" s="7">
        <f t="shared" si="5"/>
        <v>0.1137</v>
      </c>
      <c r="U95" s="7">
        <f t="shared" si="6"/>
        <v>0.12490000000000001</v>
      </c>
      <c r="V95" s="6">
        <f t="shared" si="7"/>
        <v>2.1000000000000005E-2</v>
      </c>
      <c r="W95" s="6">
        <f t="shared" si="8"/>
        <v>2.0099999999999993E-2</v>
      </c>
      <c r="X95" s="6">
        <f t="shared" si="9"/>
        <v>-5.1999999999999963E-3</v>
      </c>
      <c r="Y95" s="6">
        <f t="shared" si="10"/>
        <v>5.6000000000000077E-3</v>
      </c>
    </row>
    <row r="96" spans="1:25" x14ac:dyDescent="0.2">
      <c r="A96">
        <v>1964</v>
      </c>
      <c r="B96">
        <v>3</v>
      </c>
      <c r="C96">
        <v>1964.2049</v>
      </c>
      <c r="D96">
        <f>monthly_in_situ_co2_mlo!J148</f>
        <v>319.41000000000003</v>
      </c>
      <c r="E96">
        <f>monthly_merge_co2_spo!J147</f>
        <v>318.60000000000002</v>
      </c>
      <c r="F96">
        <f>(monthly_in_situ_co2_mlo!J149-monthly_in_situ_co2_mlo!J148)*2.12</f>
        <v>8.4799999999922882E-2</v>
      </c>
      <c r="G96">
        <f>(monthly_merge_co2_spo!J148-monthly_merge_co2_spo!J147)*2.12</f>
        <v>6.3599999999942161E-2</v>
      </c>
      <c r="I96" s="5">
        <v>1964.2049999999999</v>
      </c>
      <c r="J96" s="3">
        <v>8.5000000000000006E-2</v>
      </c>
      <c r="K96" s="3">
        <v>8.7400000000000005E-2</v>
      </c>
      <c r="L96" s="3">
        <v>0.11260000000000001</v>
      </c>
      <c r="M96" s="3">
        <v>0.1283</v>
      </c>
      <c r="N96" s="4">
        <v>6.4000000000000001E-2</v>
      </c>
      <c r="O96" s="4">
        <v>7.4800000000000005E-2</v>
      </c>
      <c r="P96" s="4">
        <v>0.11849999999999999</v>
      </c>
      <c r="Q96" s="4">
        <v>0.1227</v>
      </c>
      <c r="R96" s="7">
        <f t="shared" si="3"/>
        <v>7.4500000000000011E-2</v>
      </c>
      <c r="S96" s="7">
        <f t="shared" si="4"/>
        <v>8.1100000000000005E-2</v>
      </c>
      <c r="T96" s="7">
        <f t="shared" si="5"/>
        <v>0.11555</v>
      </c>
      <c r="U96" s="7">
        <f t="shared" si="6"/>
        <v>0.1255</v>
      </c>
      <c r="V96" s="6">
        <f t="shared" si="7"/>
        <v>2.1000000000000005E-2</v>
      </c>
      <c r="W96" s="6">
        <f t="shared" si="8"/>
        <v>1.26E-2</v>
      </c>
      <c r="X96" s="6">
        <f t="shared" si="9"/>
        <v>-5.8999999999999886E-3</v>
      </c>
      <c r="Y96" s="6">
        <f t="shared" si="10"/>
        <v>5.5999999999999939E-3</v>
      </c>
    </row>
    <row r="97" spans="1:25" x14ac:dyDescent="0.2">
      <c r="A97">
        <v>1964</v>
      </c>
      <c r="B97">
        <v>4</v>
      </c>
      <c r="C97">
        <v>1964.2896000000001</v>
      </c>
      <c r="D97">
        <f>monthly_in_situ_co2_mlo!J149</f>
        <v>319.45</v>
      </c>
      <c r="E97">
        <f>monthly_merge_co2_spo!J148</f>
        <v>318.63</v>
      </c>
      <c r="F97">
        <f>(monthly_in_situ_co2_mlo!J150-monthly_in_situ_co2_mlo!J149)*2.12</f>
        <v>-0.1060000000000241</v>
      </c>
      <c r="G97">
        <f>(monthly_merge_co2_spo!J149-monthly_merge_co2_spo!J148)*2.12</f>
        <v>4.2399999999961441E-2</v>
      </c>
      <c r="I97" s="5">
        <v>1964.29</v>
      </c>
      <c r="J97" s="3">
        <v>-0.106</v>
      </c>
      <c r="K97" s="3">
        <v>8.1699999999999995E-2</v>
      </c>
      <c r="L97" s="3">
        <v>0.1143</v>
      </c>
      <c r="M97" s="3">
        <v>0.12889999999999999</v>
      </c>
      <c r="N97" s="4">
        <v>4.2000000000000003E-2</v>
      </c>
      <c r="O97" s="4">
        <v>7.7799999999999994E-2</v>
      </c>
      <c r="P97" s="4">
        <v>0.1207</v>
      </c>
      <c r="Q97" s="4">
        <v>0.12330000000000001</v>
      </c>
      <c r="R97" s="7">
        <f t="shared" si="3"/>
        <v>-3.2000000000000001E-2</v>
      </c>
      <c r="S97" s="7">
        <f t="shared" si="4"/>
        <v>7.9749999999999988E-2</v>
      </c>
      <c r="T97" s="7">
        <f t="shared" si="5"/>
        <v>0.11749999999999999</v>
      </c>
      <c r="U97" s="7">
        <f t="shared" si="6"/>
        <v>0.12609999999999999</v>
      </c>
      <c r="V97" s="6">
        <f t="shared" si="7"/>
        <v>-0.14799999999999999</v>
      </c>
      <c r="W97" s="6">
        <f t="shared" si="8"/>
        <v>3.9000000000000007E-3</v>
      </c>
      <c r="X97" s="6">
        <f t="shared" si="9"/>
        <v>-6.4000000000000029E-3</v>
      </c>
      <c r="Y97" s="6">
        <f t="shared" si="10"/>
        <v>5.59999999999998E-3</v>
      </c>
    </row>
    <row r="98" spans="1:25" x14ac:dyDescent="0.2">
      <c r="A98">
        <v>1964</v>
      </c>
      <c r="B98">
        <v>5</v>
      </c>
      <c r="C98">
        <v>1964.3715999999999</v>
      </c>
      <c r="D98">
        <f>monthly_in_situ_co2_mlo!J150</f>
        <v>319.39999999999998</v>
      </c>
      <c r="E98">
        <f>monthly_merge_co2_spo!J149</f>
        <v>318.64999999999998</v>
      </c>
      <c r="F98">
        <f>(monthly_in_situ_co2_mlo!J151-monthly_in_situ_co2_mlo!J150)*2.12</f>
        <v>0.74200000000004829</v>
      </c>
      <c r="G98">
        <f>(monthly_merge_co2_spo!J150-monthly_merge_co2_spo!J149)*2.12</f>
        <v>6.3600000000062662E-2</v>
      </c>
      <c r="I98" s="5">
        <v>1964.3720000000001</v>
      </c>
      <c r="J98" s="3">
        <v>0.74199999999999999</v>
      </c>
      <c r="K98" s="3">
        <v>7.46E-2</v>
      </c>
      <c r="L98" s="3">
        <v>0.1162</v>
      </c>
      <c r="M98" s="3">
        <v>0.12959999999999999</v>
      </c>
      <c r="N98" s="4">
        <v>6.4000000000000001E-2</v>
      </c>
      <c r="O98" s="4">
        <v>8.1900000000000001E-2</v>
      </c>
      <c r="P98" s="4">
        <v>0.1229</v>
      </c>
      <c r="Q98" s="4">
        <v>0.124</v>
      </c>
      <c r="R98" s="7">
        <f t="shared" si="3"/>
        <v>0.40300000000000002</v>
      </c>
      <c r="S98" s="7">
        <f t="shared" si="4"/>
        <v>7.825E-2</v>
      </c>
      <c r="T98" s="7">
        <f t="shared" si="5"/>
        <v>0.11954999999999999</v>
      </c>
      <c r="U98" s="7">
        <f t="shared" si="6"/>
        <v>0.1268</v>
      </c>
      <c r="V98" s="6">
        <f t="shared" si="7"/>
        <v>0.67799999999999994</v>
      </c>
      <c r="W98" s="6">
        <f t="shared" si="8"/>
        <v>-7.3000000000000009E-3</v>
      </c>
      <c r="X98" s="6">
        <f t="shared" si="9"/>
        <v>-6.6999999999999976E-3</v>
      </c>
      <c r="Y98" s="6">
        <f t="shared" si="10"/>
        <v>5.5999999999999939E-3</v>
      </c>
    </row>
    <row r="99" spans="1:25" x14ac:dyDescent="0.2">
      <c r="A99">
        <v>1964</v>
      </c>
      <c r="B99">
        <v>6</v>
      </c>
      <c r="C99">
        <v>1964.4563000000001</v>
      </c>
      <c r="D99">
        <f>monthly_in_situ_co2_mlo!J151</f>
        <v>319.75</v>
      </c>
      <c r="E99">
        <f>monthly_merge_co2_spo!J150</f>
        <v>318.68</v>
      </c>
      <c r="F99">
        <f>(monthly_in_situ_co2_mlo!J152-monthly_in_situ_co2_mlo!J151)*2.12</f>
        <v>6.3599999999942161E-2</v>
      </c>
      <c r="G99">
        <f>(monthly_merge_co2_spo!J151-monthly_merge_co2_spo!J150)*2.12</f>
        <v>8.4800000000043382E-2</v>
      </c>
      <c r="I99" s="5">
        <v>1964.4559999999999</v>
      </c>
      <c r="J99" s="3">
        <v>6.4000000000000001E-2</v>
      </c>
      <c r="K99" s="3">
        <v>6.7299999999999999E-2</v>
      </c>
      <c r="L99" s="3">
        <v>0.1182</v>
      </c>
      <c r="M99" s="3">
        <v>0.13039999999999999</v>
      </c>
      <c r="N99" s="4">
        <v>8.5000000000000006E-2</v>
      </c>
      <c r="O99" s="4">
        <v>8.5300000000000001E-2</v>
      </c>
      <c r="P99" s="4">
        <v>0.12509999999999999</v>
      </c>
      <c r="Q99" s="4">
        <v>0.12470000000000001</v>
      </c>
      <c r="R99" s="7">
        <f t="shared" si="3"/>
        <v>7.4500000000000011E-2</v>
      </c>
      <c r="S99" s="7">
        <f t="shared" si="4"/>
        <v>7.6300000000000007E-2</v>
      </c>
      <c r="T99" s="7">
        <f t="shared" si="5"/>
        <v>0.12164999999999999</v>
      </c>
      <c r="U99" s="7">
        <f t="shared" si="6"/>
        <v>0.12755</v>
      </c>
      <c r="V99" s="6">
        <f t="shared" si="7"/>
        <v>-2.1000000000000005E-2</v>
      </c>
      <c r="W99" s="6">
        <f t="shared" si="8"/>
        <v>-1.8000000000000002E-2</v>
      </c>
      <c r="X99" s="6">
        <f t="shared" si="9"/>
        <v>-6.8999999999999895E-3</v>
      </c>
      <c r="Y99" s="6">
        <f t="shared" si="10"/>
        <v>5.6999999999999829E-3</v>
      </c>
    </row>
    <row r="100" spans="1:25" x14ac:dyDescent="0.2">
      <c r="A100">
        <v>1964</v>
      </c>
      <c r="B100">
        <v>7</v>
      </c>
      <c r="C100">
        <v>1964.5382999999999</v>
      </c>
      <c r="D100">
        <f>monthly_in_situ_co2_mlo!J152</f>
        <v>319.77999999999997</v>
      </c>
      <c r="E100">
        <f>monthly_merge_co2_spo!J151</f>
        <v>318.72000000000003</v>
      </c>
      <c r="F100">
        <f>(monthly_in_situ_co2_mlo!J153-monthly_in_situ_co2_mlo!J152)*2.12</f>
        <v>0.48760000000003861</v>
      </c>
      <c r="G100">
        <f>(monthly_merge_co2_spo!J152-monthly_merge_co2_spo!J151)*2.12</f>
        <v>6.3599999999942161E-2</v>
      </c>
      <c r="I100" s="5">
        <v>1964.538</v>
      </c>
      <c r="J100" s="3">
        <v>0.48799999999999999</v>
      </c>
      <c r="K100" s="3">
        <v>6.0699999999999997E-2</v>
      </c>
      <c r="L100" s="3">
        <v>0.1203</v>
      </c>
      <c r="M100" s="3">
        <v>0.1313</v>
      </c>
      <c r="N100" s="4">
        <v>6.4000000000000001E-2</v>
      </c>
      <c r="O100" s="4">
        <v>8.7499999999999994E-2</v>
      </c>
      <c r="P100" s="4">
        <v>0.12720000000000001</v>
      </c>
      <c r="Q100" s="4">
        <v>0.12540000000000001</v>
      </c>
      <c r="R100" s="7">
        <f t="shared" si="3"/>
        <v>0.27600000000000002</v>
      </c>
      <c r="S100" s="7">
        <f t="shared" si="4"/>
        <v>7.4099999999999999E-2</v>
      </c>
      <c r="T100" s="7">
        <f t="shared" si="5"/>
        <v>0.12375</v>
      </c>
      <c r="U100" s="7">
        <f t="shared" si="6"/>
        <v>0.12835000000000002</v>
      </c>
      <c r="V100" s="6">
        <f t="shared" si="7"/>
        <v>0.42399999999999999</v>
      </c>
      <c r="W100" s="6">
        <f t="shared" si="8"/>
        <v>-2.6799999999999997E-2</v>
      </c>
      <c r="X100" s="6">
        <f t="shared" si="9"/>
        <v>-6.9000000000000034E-3</v>
      </c>
      <c r="Y100" s="6">
        <f t="shared" si="10"/>
        <v>5.8999999999999886E-3</v>
      </c>
    </row>
    <row r="101" spans="1:25" x14ac:dyDescent="0.2">
      <c r="A101">
        <v>1964</v>
      </c>
      <c r="B101">
        <v>8</v>
      </c>
      <c r="C101">
        <v>1964.623</v>
      </c>
      <c r="D101">
        <f>monthly_in_situ_co2_mlo!J153</f>
        <v>320.01</v>
      </c>
      <c r="E101">
        <f>monthly_merge_co2_spo!J152</f>
        <v>318.75</v>
      </c>
      <c r="F101">
        <f>(monthly_in_situ_co2_mlo!J154-monthly_in_situ_co2_mlo!J153)*2.12</f>
        <v>-0.74199999999992772</v>
      </c>
      <c r="G101">
        <f>(monthly_merge_co2_spo!J153-monthly_merge_co2_spo!J152)*2.12</f>
        <v>8.4800000000043382E-2</v>
      </c>
      <c r="I101" s="5">
        <v>1964.623</v>
      </c>
      <c r="J101" s="3">
        <v>-0.74199999999999999</v>
      </c>
      <c r="K101" s="3">
        <v>5.67E-2</v>
      </c>
      <c r="L101" s="3">
        <v>0.12230000000000001</v>
      </c>
      <c r="M101" s="3">
        <v>0.1323</v>
      </c>
      <c r="N101" s="4">
        <v>8.5000000000000006E-2</v>
      </c>
      <c r="O101" s="4">
        <v>9.0300000000000005E-2</v>
      </c>
      <c r="P101" s="4">
        <v>0.1293</v>
      </c>
      <c r="Q101" s="4">
        <v>0.12609999999999999</v>
      </c>
      <c r="R101" s="7">
        <f t="shared" si="3"/>
        <v>-0.32850000000000001</v>
      </c>
      <c r="S101" s="7">
        <f t="shared" si="4"/>
        <v>7.350000000000001E-2</v>
      </c>
      <c r="T101" s="7">
        <f t="shared" si="5"/>
        <v>0.1258</v>
      </c>
      <c r="U101" s="7">
        <f t="shared" si="6"/>
        <v>0.12919999999999998</v>
      </c>
      <c r="V101" s="6">
        <f t="shared" si="7"/>
        <v>-0.82699999999999996</v>
      </c>
      <c r="W101" s="6">
        <f t="shared" si="8"/>
        <v>-3.3600000000000005E-2</v>
      </c>
      <c r="X101" s="6">
        <f t="shared" si="9"/>
        <v>-6.9999999999999923E-3</v>
      </c>
      <c r="Y101" s="6">
        <f t="shared" si="10"/>
        <v>6.2000000000000111E-3</v>
      </c>
    </row>
    <row r="102" spans="1:25" x14ac:dyDescent="0.2">
      <c r="A102">
        <v>1964</v>
      </c>
      <c r="B102">
        <v>9</v>
      </c>
      <c r="C102">
        <v>1964.7076999999999</v>
      </c>
      <c r="D102">
        <f>monthly_in_situ_co2_mlo!J154</f>
        <v>319.66000000000003</v>
      </c>
      <c r="E102">
        <f>monthly_merge_co2_spo!J153</f>
        <v>318.79000000000002</v>
      </c>
      <c r="F102">
        <f>(monthly_in_situ_co2_mlo!J155-monthly_in_situ_co2_mlo!J154)*2.12</f>
        <v>0.53</v>
      </c>
      <c r="G102">
        <f>(monthly_merge_co2_spo!J154-monthly_merge_co2_spo!J153)*2.12</f>
        <v>0.1059999999999036</v>
      </c>
      <c r="I102" s="5">
        <v>1964.7080000000001</v>
      </c>
      <c r="J102" s="3">
        <v>0.53</v>
      </c>
      <c r="K102" s="3">
        <v>5.6500000000000002E-2</v>
      </c>
      <c r="L102" s="3">
        <v>0.1244</v>
      </c>
      <c r="M102" s="3">
        <v>0.1333</v>
      </c>
      <c r="N102" s="4">
        <v>0.106</v>
      </c>
      <c r="O102" s="4">
        <v>9.5200000000000007E-2</v>
      </c>
      <c r="P102" s="4">
        <v>0.13150000000000001</v>
      </c>
      <c r="Q102" s="4">
        <v>0.12690000000000001</v>
      </c>
      <c r="R102" s="7">
        <f t="shared" si="3"/>
        <v>0.318</v>
      </c>
      <c r="S102" s="7">
        <f t="shared" si="4"/>
        <v>7.5850000000000001E-2</v>
      </c>
      <c r="T102" s="7">
        <f t="shared" si="5"/>
        <v>0.12795000000000001</v>
      </c>
      <c r="U102" s="7">
        <f t="shared" si="6"/>
        <v>0.13009999999999999</v>
      </c>
      <c r="V102" s="6">
        <f t="shared" si="7"/>
        <v>0.42400000000000004</v>
      </c>
      <c r="W102" s="6">
        <f t="shared" si="8"/>
        <v>-3.8700000000000005E-2</v>
      </c>
      <c r="X102" s="6">
        <f t="shared" si="9"/>
        <v>-7.1000000000000091E-3</v>
      </c>
      <c r="Y102" s="6">
        <f t="shared" si="10"/>
        <v>6.399999999999989E-3</v>
      </c>
    </row>
    <row r="103" spans="1:25" x14ac:dyDescent="0.2">
      <c r="A103">
        <v>1964</v>
      </c>
      <c r="B103">
        <v>10</v>
      </c>
      <c r="C103">
        <v>1964.7896000000001</v>
      </c>
      <c r="D103">
        <f>monthly_in_situ_co2_mlo!J155</f>
        <v>319.91000000000003</v>
      </c>
      <c r="E103">
        <f>monthly_merge_co2_spo!J154</f>
        <v>318.83999999999997</v>
      </c>
      <c r="F103">
        <f>(monthly_in_situ_co2_mlo!J156-monthly_in_situ_co2_mlo!J155)*2.12</f>
        <v>-0.69960000000008682</v>
      </c>
      <c r="G103">
        <f>(monthly_merge_co2_spo!J155-monthly_merge_co2_spo!J154)*2.12</f>
        <v>0.1060000000000241</v>
      </c>
      <c r="I103" s="5">
        <v>1964.79</v>
      </c>
      <c r="J103" s="3">
        <v>-0.7</v>
      </c>
      <c r="K103" s="3">
        <v>0.06</v>
      </c>
      <c r="L103" s="3">
        <v>0.12659999999999999</v>
      </c>
      <c r="M103" s="3">
        <v>0.13439999999999999</v>
      </c>
      <c r="N103" s="4">
        <v>0.106</v>
      </c>
      <c r="O103" s="4">
        <v>0.1024</v>
      </c>
      <c r="P103" s="4">
        <v>0.13350000000000001</v>
      </c>
      <c r="Q103" s="4">
        <v>0.12770000000000001</v>
      </c>
      <c r="R103" s="7">
        <f t="shared" si="3"/>
        <v>-0.29699999999999999</v>
      </c>
      <c r="S103" s="7">
        <f t="shared" si="4"/>
        <v>8.1199999999999994E-2</v>
      </c>
      <c r="T103" s="7">
        <f t="shared" si="5"/>
        <v>0.13005</v>
      </c>
      <c r="U103" s="7">
        <f t="shared" si="6"/>
        <v>0.13105</v>
      </c>
      <c r="V103" s="6">
        <f t="shared" si="7"/>
        <v>-0.80599999999999994</v>
      </c>
      <c r="W103" s="6">
        <f t="shared" si="8"/>
        <v>-4.2400000000000007E-2</v>
      </c>
      <c r="X103" s="6">
        <f t="shared" si="9"/>
        <v>-6.9000000000000172E-3</v>
      </c>
      <c r="Y103" s="6">
        <f t="shared" si="10"/>
        <v>6.6999999999999837E-3</v>
      </c>
    </row>
    <row r="104" spans="1:25" x14ac:dyDescent="0.2">
      <c r="A104">
        <v>1964</v>
      </c>
      <c r="B104">
        <v>11</v>
      </c>
      <c r="C104">
        <v>1964.8742999999999</v>
      </c>
      <c r="D104">
        <f>monthly_in_situ_co2_mlo!J156</f>
        <v>319.58</v>
      </c>
      <c r="E104">
        <f>monthly_merge_co2_spo!J155</f>
        <v>318.89</v>
      </c>
      <c r="F104">
        <f>(monthly_in_situ_co2_mlo!J157-monthly_in_situ_co2_mlo!J156)*2.12</f>
        <v>-0.21199999999992772</v>
      </c>
      <c r="G104">
        <f>(monthly_merge_co2_spo!J156-monthly_merge_co2_spo!J155)*2.12</f>
        <v>0.1060000000000241</v>
      </c>
      <c r="I104" s="5">
        <v>1964.874</v>
      </c>
      <c r="J104" s="3">
        <v>-0.21199999999999999</v>
      </c>
      <c r="K104" s="3">
        <v>6.6699999999999995E-2</v>
      </c>
      <c r="L104" s="3">
        <v>0.1288</v>
      </c>
      <c r="M104" s="3">
        <v>0.13550000000000001</v>
      </c>
      <c r="N104" s="4">
        <v>0.106</v>
      </c>
      <c r="O104" s="4">
        <v>0.1116</v>
      </c>
      <c r="P104" s="4">
        <v>0.1356</v>
      </c>
      <c r="Q104" s="4">
        <v>0.1285</v>
      </c>
      <c r="R104" s="7">
        <f t="shared" si="3"/>
        <v>-5.2999999999999999E-2</v>
      </c>
      <c r="S104" s="7">
        <f t="shared" si="4"/>
        <v>8.9150000000000007E-2</v>
      </c>
      <c r="T104" s="7">
        <f t="shared" si="5"/>
        <v>0.13219999999999998</v>
      </c>
      <c r="U104" s="7">
        <f t="shared" si="6"/>
        <v>0.13200000000000001</v>
      </c>
      <c r="V104" s="6">
        <f t="shared" si="7"/>
        <v>-0.318</v>
      </c>
      <c r="W104" s="6">
        <f t="shared" si="8"/>
        <v>-4.4900000000000009E-2</v>
      </c>
      <c r="X104" s="6">
        <f t="shared" si="9"/>
        <v>-6.8000000000000005E-3</v>
      </c>
      <c r="Y104" s="6">
        <f t="shared" si="10"/>
        <v>7.0000000000000062E-3</v>
      </c>
    </row>
    <row r="105" spans="1:25" x14ac:dyDescent="0.2">
      <c r="A105">
        <v>1964</v>
      </c>
      <c r="B105">
        <v>12</v>
      </c>
      <c r="C105">
        <v>1964.9563000000001</v>
      </c>
      <c r="D105">
        <f>monthly_in_situ_co2_mlo!J157</f>
        <v>319.48</v>
      </c>
      <c r="E105">
        <f>monthly_merge_co2_spo!J156</f>
        <v>318.94</v>
      </c>
      <c r="F105">
        <f>(monthly_in_situ_co2_mlo!J158-monthly_in_situ_co2_mlo!J157)*2.12</f>
        <v>-0.16960000000008676</v>
      </c>
      <c r="G105">
        <f>(monthly_merge_co2_spo!J157-monthly_merge_co2_spo!J156)*2.12</f>
        <v>0.12720000000000484</v>
      </c>
      <c r="I105" s="5">
        <v>1964.9559999999999</v>
      </c>
      <c r="J105" s="3">
        <v>-0.17</v>
      </c>
      <c r="K105" s="3">
        <v>7.6100000000000001E-2</v>
      </c>
      <c r="L105" s="3">
        <v>0.13100000000000001</v>
      </c>
      <c r="M105" s="3">
        <v>0.1366</v>
      </c>
      <c r="N105" s="4">
        <v>0.127</v>
      </c>
      <c r="O105" s="4">
        <v>0.1227</v>
      </c>
      <c r="P105" s="4">
        <v>0.13750000000000001</v>
      </c>
      <c r="Q105" s="4">
        <v>0.1293</v>
      </c>
      <c r="R105" s="7">
        <f t="shared" si="3"/>
        <v>-2.1500000000000005E-2</v>
      </c>
      <c r="S105" s="7">
        <f t="shared" si="4"/>
        <v>9.9400000000000002E-2</v>
      </c>
      <c r="T105" s="7">
        <f t="shared" si="5"/>
        <v>0.13425000000000001</v>
      </c>
      <c r="U105" s="7">
        <f t="shared" si="6"/>
        <v>0.13295000000000001</v>
      </c>
      <c r="V105" s="6">
        <f t="shared" si="7"/>
        <v>-0.29700000000000004</v>
      </c>
      <c r="W105" s="6">
        <f t="shared" si="8"/>
        <v>-4.6600000000000003E-2</v>
      </c>
      <c r="X105" s="6">
        <f t="shared" si="9"/>
        <v>-6.5000000000000058E-3</v>
      </c>
      <c r="Y105" s="6">
        <f t="shared" si="10"/>
        <v>7.3000000000000009E-3</v>
      </c>
    </row>
    <row r="106" spans="1:25" x14ac:dyDescent="0.2">
      <c r="A106">
        <v>1965</v>
      </c>
      <c r="B106">
        <v>1</v>
      </c>
      <c r="C106">
        <v>1965.0410999999999</v>
      </c>
      <c r="D106">
        <f>monthly_in_situ_co2_mlo!J158</f>
        <v>319.39999999999998</v>
      </c>
      <c r="E106">
        <f>monthly_merge_co2_spo!J157</f>
        <v>319</v>
      </c>
      <c r="F106">
        <f>(monthly_in_situ_co2_mlo!J159-monthly_in_situ_co2_mlo!J158)*2.12</f>
        <v>0.84800000000007236</v>
      </c>
      <c r="G106">
        <f>(monthly_merge_co2_spo!J158-monthly_merge_co2_spo!J157)*2.12</f>
        <v>4.2399999999961441E-2</v>
      </c>
      <c r="I106" s="5">
        <v>1965.0409999999999</v>
      </c>
      <c r="J106" s="3">
        <v>0.84799999999999998</v>
      </c>
      <c r="K106" s="3">
        <v>8.9200000000000002E-2</v>
      </c>
      <c r="L106" s="3">
        <v>0.13320000000000001</v>
      </c>
      <c r="M106" s="3">
        <v>0.13780000000000001</v>
      </c>
      <c r="N106" s="4">
        <v>4.2000000000000003E-2</v>
      </c>
      <c r="O106" s="4">
        <v>0.1356</v>
      </c>
      <c r="P106" s="4">
        <v>0.13919999999999999</v>
      </c>
      <c r="Q106" s="4">
        <v>0.13009999999999999</v>
      </c>
      <c r="R106" s="7">
        <f t="shared" si="3"/>
        <v>0.44500000000000001</v>
      </c>
      <c r="S106" s="7">
        <f t="shared" si="4"/>
        <v>0.1124</v>
      </c>
      <c r="T106" s="7">
        <f t="shared" si="5"/>
        <v>0.13619999999999999</v>
      </c>
      <c r="U106" s="7">
        <f t="shared" si="6"/>
        <v>0.13395000000000001</v>
      </c>
      <c r="V106" s="6">
        <f t="shared" si="7"/>
        <v>0.80599999999999994</v>
      </c>
      <c r="W106" s="6">
        <f t="shared" si="8"/>
        <v>-4.6399999999999997E-2</v>
      </c>
      <c r="X106" s="6">
        <f t="shared" si="9"/>
        <v>-5.9999999999999776E-3</v>
      </c>
      <c r="Y106" s="6">
        <f t="shared" si="10"/>
        <v>7.7000000000000124E-3</v>
      </c>
    </row>
    <row r="107" spans="1:25" x14ac:dyDescent="0.2">
      <c r="A107">
        <v>1965</v>
      </c>
      <c r="B107">
        <v>2</v>
      </c>
      <c r="C107">
        <v>1965.126</v>
      </c>
      <c r="D107">
        <f>monthly_in_situ_co2_mlo!J159</f>
        <v>319.8</v>
      </c>
      <c r="E107">
        <f>monthly_merge_co2_spo!J158</f>
        <v>319.02</v>
      </c>
      <c r="F107">
        <f>(monthly_in_situ_co2_mlo!J160-monthly_in_situ_co2_mlo!J159)*2.12</f>
        <v>-0.44520000000007715</v>
      </c>
      <c r="G107">
        <f>(monthly_merge_co2_spo!J159-monthly_merge_co2_spo!J158)*2.12</f>
        <v>6.3600000000062662E-2</v>
      </c>
      <c r="I107" s="5">
        <v>1965.126</v>
      </c>
      <c r="J107" s="3">
        <v>-0.44500000000000001</v>
      </c>
      <c r="K107" s="3">
        <v>0.1052</v>
      </c>
      <c r="L107" s="3">
        <v>0.13539999999999999</v>
      </c>
      <c r="M107" s="3">
        <v>0.13900000000000001</v>
      </c>
      <c r="N107" s="4">
        <v>6.4000000000000001E-2</v>
      </c>
      <c r="O107" s="4">
        <v>0.14979999999999999</v>
      </c>
      <c r="P107" s="4">
        <v>0.1409</v>
      </c>
      <c r="Q107" s="4">
        <v>0.13100000000000001</v>
      </c>
      <c r="R107" s="7">
        <f t="shared" si="3"/>
        <v>-0.1905</v>
      </c>
      <c r="S107" s="7">
        <f t="shared" si="4"/>
        <v>0.1275</v>
      </c>
      <c r="T107" s="7">
        <f t="shared" si="5"/>
        <v>0.13815</v>
      </c>
      <c r="U107" s="7">
        <f t="shared" si="6"/>
        <v>0.13500000000000001</v>
      </c>
      <c r="V107" s="6">
        <f t="shared" si="7"/>
        <v>-0.50900000000000001</v>
      </c>
      <c r="W107" s="6">
        <f t="shared" si="8"/>
        <v>-4.4599999999999987E-2</v>
      </c>
      <c r="X107" s="6">
        <f t="shared" si="9"/>
        <v>-5.5000000000000049E-3</v>
      </c>
      <c r="Y107" s="6">
        <f t="shared" si="10"/>
        <v>8.0000000000000071E-3</v>
      </c>
    </row>
    <row r="108" spans="1:25" x14ac:dyDescent="0.2">
      <c r="A108">
        <v>1965</v>
      </c>
      <c r="B108">
        <v>3</v>
      </c>
      <c r="C108">
        <v>1965.2027</v>
      </c>
      <c r="D108">
        <f>monthly_in_situ_co2_mlo!J160</f>
        <v>319.58999999999997</v>
      </c>
      <c r="E108">
        <f>monthly_merge_co2_spo!J159</f>
        <v>319.05</v>
      </c>
      <c r="F108">
        <f>(monthly_in_situ_co2_mlo!J161-monthly_in_situ_co2_mlo!J160)*2.12</f>
        <v>0.40279999999999522</v>
      </c>
      <c r="G108">
        <f>(monthly_merge_co2_spo!J160-monthly_merge_co2_spo!J159)*2.12</f>
        <v>0.21199999999992772</v>
      </c>
      <c r="I108" s="5">
        <v>1965.203</v>
      </c>
      <c r="J108" s="3">
        <v>0.40300000000000002</v>
      </c>
      <c r="K108" s="3">
        <v>0.12330000000000001</v>
      </c>
      <c r="L108" s="3">
        <v>0.1376</v>
      </c>
      <c r="M108" s="3">
        <v>0.14030000000000001</v>
      </c>
      <c r="N108" s="4">
        <v>0.21199999999999999</v>
      </c>
      <c r="O108" s="4">
        <v>0.1653</v>
      </c>
      <c r="P108" s="4">
        <v>0.1424</v>
      </c>
      <c r="Q108" s="4">
        <v>0.13189999999999999</v>
      </c>
      <c r="R108" s="7">
        <f t="shared" si="3"/>
        <v>0.3075</v>
      </c>
      <c r="S108" s="7">
        <f t="shared" si="4"/>
        <v>0.14430000000000001</v>
      </c>
      <c r="T108" s="7">
        <f t="shared" si="5"/>
        <v>0.14000000000000001</v>
      </c>
      <c r="U108" s="7">
        <f t="shared" si="6"/>
        <v>0.1361</v>
      </c>
      <c r="V108" s="6">
        <f t="shared" si="7"/>
        <v>0.19100000000000003</v>
      </c>
      <c r="W108" s="6">
        <f t="shared" si="8"/>
        <v>-4.1999999999999996E-2</v>
      </c>
      <c r="X108" s="6">
        <f t="shared" si="9"/>
        <v>-4.7999999999999987E-3</v>
      </c>
      <c r="Y108" s="6">
        <f t="shared" si="10"/>
        <v>8.4000000000000186E-3</v>
      </c>
    </row>
    <row r="109" spans="1:25" x14ac:dyDescent="0.2">
      <c r="A109">
        <v>1965</v>
      </c>
      <c r="B109">
        <v>4</v>
      </c>
      <c r="C109">
        <v>1965.2877000000001</v>
      </c>
      <c r="D109">
        <f>monthly_in_situ_co2_mlo!J161</f>
        <v>319.77999999999997</v>
      </c>
      <c r="E109">
        <f>monthly_merge_co2_spo!J160</f>
        <v>319.14999999999998</v>
      </c>
      <c r="F109">
        <f>(monthly_in_situ_co2_mlo!J162-monthly_in_situ_co2_mlo!J161)*2.12</f>
        <v>-1.0175999999999181</v>
      </c>
      <c r="G109">
        <f>(monthly_merge_co2_spo!J161-monthly_merge_co2_spo!J160)*2.12</f>
        <v>0.21200000000004821</v>
      </c>
      <c r="I109" s="5">
        <v>1965.288</v>
      </c>
      <c r="J109" s="3">
        <v>-1.018</v>
      </c>
      <c r="K109" s="3">
        <v>0.14330000000000001</v>
      </c>
      <c r="L109" s="3">
        <v>0.13969999999999999</v>
      </c>
      <c r="M109" s="3">
        <v>0.1416</v>
      </c>
      <c r="N109" s="4">
        <v>0.21199999999999999</v>
      </c>
      <c r="O109" s="4">
        <v>0.18160000000000001</v>
      </c>
      <c r="P109" s="4">
        <v>0.14380000000000001</v>
      </c>
      <c r="Q109" s="4">
        <v>0.1328</v>
      </c>
      <c r="R109" s="7">
        <f t="shared" si="3"/>
        <v>-0.40300000000000002</v>
      </c>
      <c r="S109" s="7">
        <f t="shared" si="4"/>
        <v>0.16245000000000001</v>
      </c>
      <c r="T109" s="7">
        <f t="shared" si="5"/>
        <v>0.14174999999999999</v>
      </c>
      <c r="U109" s="7">
        <f t="shared" si="6"/>
        <v>0.13719999999999999</v>
      </c>
      <c r="V109" s="6">
        <f t="shared" si="7"/>
        <v>-1.23</v>
      </c>
      <c r="W109" s="6">
        <f t="shared" si="8"/>
        <v>-3.8300000000000001E-2</v>
      </c>
      <c r="X109" s="6">
        <f t="shared" si="9"/>
        <v>-4.1000000000000203E-3</v>
      </c>
      <c r="Y109" s="6">
        <f t="shared" si="10"/>
        <v>8.8000000000000023E-3</v>
      </c>
    </row>
    <row r="110" spans="1:25" x14ac:dyDescent="0.2">
      <c r="A110">
        <v>1965</v>
      </c>
      <c r="B110">
        <v>5</v>
      </c>
      <c r="C110">
        <v>1965.3698999999999</v>
      </c>
      <c r="D110">
        <f>monthly_in_situ_co2_mlo!J162</f>
        <v>319.3</v>
      </c>
      <c r="E110">
        <f>monthly_merge_co2_spo!J161</f>
        <v>319.25</v>
      </c>
      <c r="F110">
        <f>(monthly_in_situ_co2_mlo!J163-monthly_in_situ_co2_mlo!J162)*2.12</f>
        <v>0.84799999999995179</v>
      </c>
      <c r="G110">
        <f>(monthly_merge_co2_spo!J162-monthly_merge_co2_spo!J161)*2.12</f>
        <v>0.31799999999995182</v>
      </c>
      <c r="I110" s="5">
        <v>1965.37</v>
      </c>
      <c r="J110" s="3">
        <v>0.84799999999999998</v>
      </c>
      <c r="K110" s="3">
        <v>0.1641</v>
      </c>
      <c r="L110" s="3">
        <v>0.14180000000000001</v>
      </c>
      <c r="M110" s="3">
        <v>0.1429</v>
      </c>
      <c r="N110" s="4">
        <v>0.318</v>
      </c>
      <c r="O110" s="4">
        <v>0.19750000000000001</v>
      </c>
      <c r="P110" s="4">
        <v>0.14499999999999999</v>
      </c>
      <c r="Q110" s="4">
        <v>0.13370000000000001</v>
      </c>
      <c r="R110" s="7">
        <f t="shared" si="3"/>
        <v>0.58299999999999996</v>
      </c>
      <c r="S110" s="7">
        <f t="shared" si="4"/>
        <v>0.18080000000000002</v>
      </c>
      <c r="T110" s="7">
        <f t="shared" si="5"/>
        <v>0.1434</v>
      </c>
      <c r="U110" s="7">
        <f t="shared" si="6"/>
        <v>0.13830000000000001</v>
      </c>
      <c r="V110" s="6">
        <f t="shared" si="7"/>
        <v>0.53</v>
      </c>
      <c r="W110" s="6">
        <f t="shared" si="8"/>
        <v>-3.3400000000000013E-2</v>
      </c>
      <c r="X110" s="6">
        <f t="shared" si="9"/>
        <v>-3.1999999999999806E-3</v>
      </c>
      <c r="Y110" s="6">
        <f t="shared" si="10"/>
        <v>9.199999999999986E-3</v>
      </c>
    </row>
    <row r="111" spans="1:25" x14ac:dyDescent="0.2">
      <c r="A111">
        <v>1965</v>
      </c>
      <c r="B111">
        <v>6</v>
      </c>
      <c r="C111">
        <v>1965.4548</v>
      </c>
      <c r="D111">
        <f>monthly_in_situ_co2_mlo!J163</f>
        <v>319.7</v>
      </c>
      <c r="E111">
        <f>monthly_merge_co2_spo!J162</f>
        <v>319.39999999999998</v>
      </c>
      <c r="F111">
        <f>(monthly_in_situ_co2_mlo!J164-monthly_in_situ_co2_mlo!J163)*2.12</f>
        <v>1.7383999999999857</v>
      </c>
      <c r="G111">
        <f>(monthly_merge_co2_spo!J163-monthly_merge_co2_spo!J162)*2.12</f>
        <v>-0.14839999999998554</v>
      </c>
      <c r="I111" s="5">
        <v>1965.4549999999999</v>
      </c>
      <c r="J111" s="3">
        <v>1.738</v>
      </c>
      <c r="K111" s="3">
        <v>0.18590000000000001</v>
      </c>
      <c r="L111" s="3">
        <v>0.1439</v>
      </c>
      <c r="M111" s="3">
        <v>0.14430000000000001</v>
      </c>
      <c r="N111" s="4">
        <v>-0.14799999999999999</v>
      </c>
      <c r="O111" s="4">
        <v>0.2117</v>
      </c>
      <c r="P111" s="4">
        <v>0.14610000000000001</v>
      </c>
      <c r="Q111" s="4">
        <v>0.1346</v>
      </c>
      <c r="R111" s="7">
        <f t="shared" si="3"/>
        <v>0.79500000000000004</v>
      </c>
      <c r="S111" s="7">
        <f t="shared" si="4"/>
        <v>0.1988</v>
      </c>
      <c r="T111" s="7">
        <f t="shared" si="5"/>
        <v>0.14500000000000002</v>
      </c>
      <c r="U111" s="7">
        <f t="shared" si="6"/>
        <v>0.13945000000000002</v>
      </c>
      <c r="V111" s="6">
        <f t="shared" si="7"/>
        <v>1.8859999999999999</v>
      </c>
      <c r="W111" s="6">
        <f t="shared" si="8"/>
        <v>-2.579999999999999E-2</v>
      </c>
      <c r="X111" s="6">
        <f t="shared" si="9"/>
        <v>-2.2000000000000075E-3</v>
      </c>
      <c r="Y111" s="6">
        <f t="shared" si="10"/>
        <v>9.7000000000000142E-3</v>
      </c>
    </row>
    <row r="112" spans="1:25" x14ac:dyDescent="0.2">
      <c r="A112">
        <v>1965</v>
      </c>
      <c r="B112">
        <v>7</v>
      </c>
      <c r="C112">
        <v>1965.537</v>
      </c>
      <c r="D112">
        <f>monthly_in_situ_co2_mlo!J164</f>
        <v>320.52</v>
      </c>
      <c r="E112">
        <f>monthly_merge_co2_spo!J163</f>
        <v>319.33</v>
      </c>
      <c r="F112">
        <f>(monthly_in_situ_co2_mlo!J165-monthly_in_situ_co2_mlo!J164)*2.12</f>
        <v>-0.76319999999990851</v>
      </c>
      <c r="G112">
        <f>(monthly_merge_co2_spo!J164-monthly_merge_co2_spo!J163)*2.12</f>
        <v>-4.2399999999961441E-2</v>
      </c>
      <c r="I112" s="5">
        <v>1965.537</v>
      </c>
      <c r="J112" s="3">
        <v>-0.76300000000000001</v>
      </c>
      <c r="K112" s="3">
        <v>0.20680000000000001</v>
      </c>
      <c r="L112" s="3">
        <v>0.14599999999999999</v>
      </c>
      <c r="M112" s="3">
        <v>0.1457</v>
      </c>
      <c r="N112" s="4">
        <v>-4.2000000000000003E-2</v>
      </c>
      <c r="O112" s="4">
        <v>0.22339999999999999</v>
      </c>
      <c r="P112" s="4">
        <v>0.14699999999999999</v>
      </c>
      <c r="Q112" s="4">
        <v>0.13550000000000001</v>
      </c>
      <c r="R112" s="7">
        <f t="shared" si="3"/>
        <v>-0.40250000000000002</v>
      </c>
      <c r="S112" s="7">
        <f t="shared" si="4"/>
        <v>0.21510000000000001</v>
      </c>
      <c r="T112" s="7">
        <f t="shared" si="5"/>
        <v>0.14649999999999999</v>
      </c>
      <c r="U112" s="7">
        <f t="shared" si="6"/>
        <v>0.1406</v>
      </c>
      <c r="V112" s="6">
        <f t="shared" si="7"/>
        <v>-0.72099999999999997</v>
      </c>
      <c r="W112" s="6">
        <f t="shared" si="8"/>
        <v>-1.6599999999999976E-2</v>
      </c>
      <c r="X112" s="6">
        <f t="shared" si="9"/>
        <v>-1.0000000000000009E-3</v>
      </c>
      <c r="Y112" s="6">
        <f t="shared" si="10"/>
        <v>1.0199999999999987E-2</v>
      </c>
    </row>
    <row r="113" spans="1:25" x14ac:dyDescent="0.2">
      <c r="A113">
        <v>1965</v>
      </c>
      <c r="B113">
        <v>8</v>
      </c>
      <c r="C113">
        <v>1965.6219000000001</v>
      </c>
      <c r="D113">
        <f>monthly_in_situ_co2_mlo!J165</f>
        <v>320.16000000000003</v>
      </c>
      <c r="E113">
        <f>monthly_merge_co2_spo!J164</f>
        <v>319.31</v>
      </c>
      <c r="F113">
        <f>(monthly_in_situ_co2_mlo!J166-monthly_in_situ_co2_mlo!J165)*2.12</f>
        <v>1.2931999999999084</v>
      </c>
      <c r="G113">
        <f>(monthly_merge_co2_spo!J165-monthly_merge_co2_spo!J164)*2.12</f>
        <v>0.89040000000003383</v>
      </c>
      <c r="I113" s="5">
        <v>1965.6220000000001</v>
      </c>
      <c r="J113" s="3">
        <v>1.2929999999999999</v>
      </c>
      <c r="K113" s="3">
        <v>0.22450000000000001</v>
      </c>
      <c r="L113" s="3">
        <v>0.14810000000000001</v>
      </c>
      <c r="M113" s="3">
        <v>0.14710000000000001</v>
      </c>
      <c r="N113" s="4">
        <v>0.89</v>
      </c>
      <c r="O113" s="4">
        <v>0.2319</v>
      </c>
      <c r="P113" s="4">
        <v>0.1479</v>
      </c>
      <c r="Q113" s="4">
        <v>0.13650000000000001</v>
      </c>
      <c r="R113" s="7">
        <f t="shared" si="3"/>
        <v>1.0914999999999999</v>
      </c>
      <c r="S113" s="7">
        <f t="shared" si="4"/>
        <v>0.22820000000000001</v>
      </c>
      <c r="T113" s="7">
        <f t="shared" si="5"/>
        <v>0.14800000000000002</v>
      </c>
      <c r="U113" s="7">
        <f t="shared" si="6"/>
        <v>0.14180000000000001</v>
      </c>
      <c r="V113" s="6">
        <f t="shared" si="7"/>
        <v>0.40299999999999991</v>
      </c>
      <c r="W113" s="6">
        <f t="shared" si="8"/>
        <v>-7.3999999999999899E-3</v>
      </c>
      <c r="X113" s="6">
        <f t="shared" si="9"/>
        <v>2.0000000000000573E-4</v>
      </c>
      <c r="Y113" s="6">
        <f t="shared" si="10"/>
        <v>1.0599999999999998E-2</v>
      </c>
    </row>
    <row r="114" spans="1:25" x14ac:dyDescent="0.2">
      <c r="A114">
        <v>1965</v>
      </c>
      <c r="B114">
        <v>9</v>
      </c>
      <c r="C114">
        <v>1965.7067999999999</v>
      </c>
      <c r="D114">
        <f>monthly_in_situ_co2_mlo!J166</f>
        <v>320.77</v>
      </c>
      <c r="E114">
        <f>monthly_merge_co2_spo!J165</f>
        <v>319.73</v>
      </c>
      <c r="F114">
        <f>(monthly_in_situ_co2_mlo!J167-monthly_in_situ_co2_mlo!J166)*2.12</f>
        <v>-0.86919999999993258</v>
      </c>
      <c r="G114">
        <f>(monthly_merge_co2_spo!J166-monthly_merge_co2_spo!J165)*2.12</f>
        <v>0.23319999999990842</v>
      </c>
      <c r="I114" s="5">
        <v>1965.7070000000001</v>
      </c>
      <c r="J114" s="3">
        <v>-0.86899999999999999</v>
      </c>
      <c r="K114" s="3">
        <v>0.23619999999999999</v>
      </c>
      <c r="L114" s="3">
        <v>0.15</v>
      </c>
      <c r="M114" s="3">
        <v>0.14849999999999999</v>
      </c>
      <c r="N114" s="4">
        <v>0.23300000000000001</v>
      </c>
      <c r="O114" s="4">
        <v>0.23710000000000001</v>
      </c>
      <c r="P114" s="4">
        <v>0.14879999999999999</v>
      </c>
      <c r="Q114" s="4">
        <v>0.13739999999999999</v>
      </c>
      <c r="R114" s="7">
        <f t="shared" si="3"/>
        <v>-0.318</v>
      </c>
      <c r="S114" s="7">
        <f t="shared" si="4"/>
        <v>0.23665</v>
      </c>
      <c r="T114" s="7">
        <f t="shared" si="5"/>
        <v>0.14939999999999998</v>
      </c>
      <c r="U114" s="7">
        <f t="shared" si="6"/>
        <v>0.14294999999999999</v>
      </c>
      <c r="V114" s="6">
        <f t="shared" si="7"/>
        <v>-1.1020000000000001</v>
      </c>
      <c r="W114" s="6">
        <f t="shared" si="8"/>
        <v>-9.000000000000119E-4</v>
      </c>
      <c r="X114" s="6">
        <f t="shared" si="9"/>
        <v>1.2000000000000066E-3</v>
      </c>
      <c r="Y114" s="6">
        <f t="shared" si="10"/>
        <v>1.1099999999999999E-2</v>
      </c>
    </row>
    <row r="115" spans="1:25" x14ac:dyDescent="0.2">
      <c r="A115">
        <v>1965</v>
      </c>
      <c r="B115">
        <v>10</v>
      </c>
      <c r="C115">
        <v>1965.789</v>
      </c>
      <c r="D115">
        <f>monthly_in_situ_co2_mlo!J167</f>
        <v>320.36</v>
      </c>
      <c r="E115">
        <f>monthly_merge_co2_spo!J166</f>
        <v>319.83999999999997</v>
      </c>
      <c r="F115">
        <f>(monthly_in_situ_co2_mlo!J168-monthly_in_situ_co2_mlo!J167)*2.12</f>
        <v>0.89039999999991326</v>
      </c>
      <c r="G115">
        <f>(monthly_merge_co2_spo!J167-monthly_merge_co2_spo!J166)*2.12</f>
        <v>-2.119999999998072E-2</v>
      </c>
      <c r="I115" s="5">
        <v>1965.789</v>
      </c>
      <c r="J115" s="3">
        <v>0.89</v>
      </c>
      <c r="K115" s="3">
        <v>0.24179999999999999</v>
      </c>
      <c r="L115" s="3">
        <v>0.1517</v>
      </c>
      <c r="M115" s="3">
        <v>0.14990000000000001</v>
      </c>
      <c r="N115" s="4">
        <v>-2.1000000000000001E-2</v>
      </c>
      <c r="O115" s="4">
        <v>0.23960000000000001</v>
      </c>
      <c r="P115" s="4">
        <v>0.14960000000000001</v>
      </c>
      <c r="Q115" s="4">
        <v>0.1384</v>
      </c>
      <c r="R115" s="7">
        <f t="shared" si="3"/>
        <v>0.4345</v>
      </c>
      <c r="S115" s="7">
        <f t="shared" si="4"/>
        <v>0.2407</v>
      </c>
      <c r="T115" s="7">
        <f t="shared" si="5"/>
        <v>0.15065000000000001</v>
      </c>
      <c r="U115" s="7">
        <f t="shared" si="6"/>
        <v>0.14415</v>
      </c>
      <c r="V115" s="6">
        <f t="shared" si="7"/>
        <v>0.91100000000000003</v>
      </c>
      <c r="W115" s="6">
        <f t="shared" si="8"/>
        <v>2.1999999999999797E-3</v>
      </c>
      <c r="X115" s="6">
        <f t="shared" si="9"/>
        <v>2.0999999999999908E-3</v>
      </c>
      <c r="Y115" s="6">
        <f t="shared" si="10"/>
        <v>1.150000000000001E-2</v>
      </c>
    </row>
    <row r="116" spans="1:25" x14ac:dyDescent="0.2">
      <c r="A116">
        <v>1965</v>
      </c>
      <c r="B116">
        <v>11</v>
      </c>
      <c r="C116">
        <v>1965.874</v>
      </c>
      <c r="D116">
        <f>monthly_in_situ_co2_mlo!J168</f>
        <v>320.77999999999997</v>
      </c>
      <c r="E116">
        <f>monthly_merge_co2_spo!J167</f>
        <v>319.83</v>
      </c>
      <c r="F116">
        <f>(monthly_in_situ_co2_mlo!J169-monthly_in_situ_co2_mlo!J168)*2.12</f>
        <v>-1.2295999999999663</v>
      </c>
      <c r="G116">
        <f>(monthly_merge_co2_spo!J168-monthly_merge_co2_spo!J167)*2.12</f>
        <v>0.59360000000006274</v>
      </c>
      <c r="I116" s="5">
        <v>1965.874</v>
      </c>
      <c r="J116" s="3">
        <v>-1.23</v>
      </c>
      <c r="K116" s="3">
        <v>0.2427</v>
      </c>
      <c r="L116" s="3">
        <v>0.15329999999999999</v>
      </c>
      <c r="M116" s="3">
        <v>0.15140000000000001</v>
      </c>
      <c r="N116" s="4">
        <v>0.59399999999999997</v>
      </c>
      <c r="O116" s="4">
        <v>0.23880000000000001</v>
      </c>
      <c r="P116" s="4">
        <v>0.15029999999999999</v>
      </c>
      <c r="Q116" s="4">
        <v>0.13930000000000001</v>
      </c>
      <c r="R116" s="7">
        <f t="shared" si="3"/>
        <v>-0.318</v>
      </c>
      <c r="S116" s="7">
        <f t="shared" si="4"/>
        <v>0.24075000000000002</v>
      </c>
      <c r="T116" s="7">
        <f t="shared" si="5"/>
        <v>0.15179999999999999</v>
      </c>
      <c r="U116" s="7">
        <f t="shared" si="6"/>
        <v>0.14535000000000001</v>
      </c>
      <c r="V116" s="6">
        <f t="shared" si="7"/>
        <v>-1.8239999999999998</v>
      </c>
      <c r="W116" s="6">
        <f t="shared" si="8"/>
        <v>3.8999999999999868E-3</v>
      </c>
      <c r="X116" s="6">
        <f t="shared" si="9"/>
        <v>3.0000000000000027E-3</v>
      </c>
      <c r="Y116" s="6">
        <f t="shared" si="10"/>
        <v>1.21E-2</v>
      </c>
    </row>
    <row r="117" spans="1:25" x14ac:dyDescent="0.2">
      <c r="A117">
        <v>1965</v>
      </c>
      <c r="B117">
        <v>12</v>
      </c>
      <c r="C117">
        <v>1965.9562000000001</v>
      </c>
      <c r="D117">
        <f>monthly_in_situ_co2_mlo!J169</f>
        <v>320.2</v>
      </c>
      <c r="E117">
        <f>monthly_merge_co2_spo!J168</f>
        <v>320.11</v>
      </c>
      <c r="F117">
        <f>(monthly_in_situ_co2_mlo!J170-monthly_in_situ_co2_mlo!J169)*2.12</f>
        <v>0.80559999999999043</v>
      </c>
      <c r="G117">
        <f>(monthly_merge_co2_spo!J169-monthly_merge_co2_spo!J168)*2.12</f>
        <v>0.67839999999998557</v>
      </c>
      <c r="I117" s="5">
        <v>1965.9559999999999</v>
      </c>
      <c r="J117" s="3">
        <v>0.80600000000000005</v>
      </c>
      <c r="K117" s="3">
        <v>0.2404</v>
      </c>
      <c r="L117" s="3">
        <v>0.15490000000000001</v>
      </c>
      <c r="M117" s="3">
        <v>0.15279999999999999</v>
      </c>
      <c r="N117" s="4">
        <v>0.67800000000000005</v>
      </c>
      <c r="O117" s="4">
        <v>0.23430000000000001</v>
      </c>
      <c r="P117" s="4">
        <v>0.15079999999999999</v>
      </c>
      <c r="Q117" s="4">
        <v>0.14030000000000001</v>
      </c>
      <c r="R117" s="7">
        <f t="shared" si="3"/>
        <v>0.74199999999999999</v>
      </c>
      <c r="S117" s="7">
        <f t="shared" si="4"/>
        <v>0.23735000000000001</v>
      </c>
      <c r="T117" s="7">
        <f t="shared" si="5"/>
        <v>0.15284999999999999</v>
      </c>
      <c r="U117" s="7">
        <f t="shared" si="6"/>
        <v>0.14655000000000001</v>
      </c>
      <c r="V117" s="6">
        <f t="shared" si="7"/>
        <v>0.128</v>
      </c>
      <c r="W117" s="6">
        <f t="shared" si="8"/>
        <v>6.0999999999999943E-3</v>
      </c>
      <c r="X117" s="6">
        <f t="shared" si="9"/>
        <v>4.1000000000000203E-3</v>
      </c>
      <c r="Y117" s="6">
        <f t="shared" si="10"/>
        <v>1.2499999999999983E-2</v>
      </c>
    </row>
    <row r="118" spans="1:25" x14ac:dyDescent="0.2">
      <c r="A118">
        <v>1966</v>
      </c>
      <c r="B118">
        <v>1</v>
      </c>
      <c r="C118">
        <v>1966.0410999999999</v>
      </c>
      <c r="D118">
        <f>monthly_in_situ_co2_mlo!J170</f>
        <v>320.58</v>
      </c>
      <c r="E118">
        <f>monthly_merge_co2_spo!J169</f>
        <v>320.43</v>
      </c>
      <c r="F118">
        <f>(monthly_in_situ_co2_mlo!J171-monthly_in_situ_co2_mlo!J170)*2.12</f>
        <v>0.78440000000000965</v>
      </c>
      <c r="G118">
        <f>(monthly_merge_co2_spo!J170-monthly_merge_co2_spo!J169)*2.12</f>
        <v>-0.1060000000000241</v>
      </c>
      <c r="I118" s="5">
        <v>1966.0409999999999</v>
      </c>
      <c r="J118" s="3">
        <v>0.78400000000000003</v>
      </c>
      <c r="K118" s="3">
        <v>0.2361</v>
      </c>
      <c r="L118" s="3">
        <v>0.1565</v>
      </c>
      <c r="M118" s="3">
        <v>0.15429999999999999</v>
      </c>
      <c r="N118" s="4">
        <v>-0.106</v>
      </c>
      <c r="O118" s="4">
        <v>0.2271</v>
      </c>
      <c r="P118" s="4">
        <v>0.1512</v>
      </c>
      <c r="Q118" s="4">
        <v>0.14130000000000001</v>
      </c>
      <c r="R118" s="7">
        <f t="shared" si="3"/>
        <v>0.33900000000000002</v>
      </c>
      <c r="S118" s="7">
        <f t="shared" si="4"/>
        <v>0.2316</v>
      </c>
      <c r="T118" s="7">
        <f t="shared" si="5"/>
        <v>0.15384999999999999</v>
      </c>
      <c r="U118" s="7">
        <f t="shared" si="6"/>
        <v>0.14779999999999999</v>
      </c>
      <c r="V118" s="6">
        <f t="shared" si="7"/>
        <v>0.89</v>
      </c>
      <c r="W118" s="6">
        <f t="shared" si="8"/>
        <v>9.000000000000008E-3</v>
      </c>
      <c r="X118" s="6">
        <f t="shared" si="9"/>
        <v>5.2999999999999992E-3</v>
      </c>
      <c r="Y118" s="6">
        <f t="shared" si="10"/>
        <v>1.2999999999999984E-2</v>
      </c>
    </row>
    <row r="119" spans="1:25" x14ac:dyDescent="0.2">
      <c r="A119">
        <v>1966</v>
      </c>
      <c r="B119">
        <v>2</v>
      </c>
      <c r="C119">
        <v>1966.126</v>
      </c>
      <c r="D119">
        <f>monthly_in_situ_co2_mlo!J171</f>
        <v>320.95</v>
      </c>
      <c r="E119">
        <f>monthly_merge_co2_spo!J170</f>
        <v>320.38</v>
      </c>
      <c r="F119">
        <f>(monthly_in_situ_co2_mlo!J172-monthly_in_situ_co2_mlo!J171)*2.12</f>
        <v>0.27559999999999035</v>
      </c>
      <c r="G119">
        <f>(monthly_merge_co2_spo!J171-monthly_merge_co2_spo!J170)*2.12</f>
        <v>0.33920000000005301</v>
      </c>
      <c r="I119" s="5">
        <v>1966.126</v>
      </c>
      <c r="J119" s="3">
        <v>0.27600000000000002</v>
      </c>
      <c r="K119" s="3">
        <v>0.22919999999999999</v>
      </c>
      <c r="L119" s="3">
        <v>0.158</v>
      </c>
      <c r="M119" s="3">
        <v>0.15579999999999999</v>
      </c>
      <c r="N119" s="4">
        <v>0.33900000000000002</v>
      </c>
      <c r="O119" s="4">
        <v>0.21759999999999999</v>
      </c>
      <c r="P119" s="4">
        <v>0.15140000000000001</v>
      </c>
      <c r="Q119" s="4">
        <v>0.14230000000000001</v>
      </c>
      <c r="R119" s="7">
        <f t="shared" si="3"/>
        <v>0.3075</v>
      </c>
      <c r="S119" s="7">
        <f t="shared" si="4"/>
        <v>0.22339999999999999</v>
      </c>
      <c r="T119" s="7">
        <f t="shared" si="5"/>
        <v>0.1547</v>
      </c>
      <c r="U119" s="7">
        <f t="shared" si="6"/>
        <v>0.14905000000000002</v>
      </c>
      <c r="V119" s="6">
        <f t="shared" si="7"/>
        <v>-6.3E-2</v>
      </c>
      <c r="W119" s="6">
        <f t="shared" si="8"/>
        <v>1.1599999999999999E-2</v>
      </c>
      <c r="X119" s="6">
        <f t="shared" si="9"/>
        <v>6.5999999999999948E-3</v>
      </c>
      <c r="Y119" s="6">
        <f t="shared" si="10"/>
        <v>1.3499999999999984E-2</v>
      </c>
    </row>
    <row r="120" spans="1:25" x14ac:dyDescent="0.2">
      <c r="A120">
        <v>1966</v>
      </c>
      <c r="B120">
        <v>3</v>
      </c>
      <c r="C120">
        <v>1966.2027</v>
      </c>
      <c r="D120">
        <f>monthly_in_situ_co2_mlo!J172</f>
        <v>321.08</v>
      </c>
      <c r="E120">
        <f>monthly_merge_co2_spo!J171</f>
        <v>320.54000000000002</v>
      </c>
      <c r="F120">
        <f>(monthly_in_situ_co2_mlo!J173-monthly_in_situ_co2_mlo!J172)*2.12</f>
        <v>0.55119999999998071</v>
      </c>
      <c r="G120">
        <f>(monthly_merge_co2_spo!J172-monthly_merge_co2_spo!J171)*2.12</f>
        <v>0.4875999999999181</v>
      </c>
      <c r="I120" s="5">
        <v>1966.203</v>
      </c>
      <c r="J120" s="3">
        <v>0.55100000000000005</v>
      </c>
      <c r="K120" s="3">
        <v>0.21990000000000001</v>
      </c>
      <c r="L120" s="3">
        <v>0.15959999999999999</v>
      </c>
      <c r="M120" s="3">
        <v>0.15720000000000001</v>
      </c>
      <c r="N120" s="4">
        <v>0.48799999999999999</v>
      </c>
      <c r="O120" s="4">
        <v>0.20599999999999999</v>
      </c>
      <c r="P120" s="4">
        <v>0.15140000000000001</v>
      </c>
      <c r="Q120" s="4">
        <v>0.14319999999999999</v>
      </c>
      <c r="R120" s="7">
        <f t="shared" si="3"/>
        <v>0.51950000000000007</v>
      </c>
      <c r="S120" s="7">
        <f t="shared" si="4"/>
        <v>0.21295</v>
      </c>
      <c r="T120" s="7">
        <f t="shared" si="5"/>
        <v>0.1555</v>
      </c>
      <c r="U120" s="7">
        <f t="shared" si="6"/>
        <v>0.1502</v>
      </c>
      <c r="V120" s="6">
        <f t="shared" si="7"/>
        <v>6.3000000000000056E-2</v>
      </c>
      <c r="W120" s="6">
        <f t="shared" si="8"/>
        <v>1.3900000000000023E-2</v>
      </c>
      <c r="X120" s="6">
        <f t="shared" si="9"/>
        <v>8.1999999999999851E-3</v>
      </c>
      <c r="Y120" s="6">
        <f t="shared" si="10"/>
        <v>1.4000000000000012E-2</v>
      </c>
    </row>
    <row r="121" spans="1:25" x14ac:dyDescent="0.2">
      <c r="A121">
        <v>1966</v>
      </c>
      <c r="B121">
        <v>4</v>
      </c>
      <c r="C121">
        <v>1966.2877000000001</v>
      </c>
      <c r="D121">
        <f>monthly_in_situ_co2_mlo!J173</f>
        <v>321.33999999999997</v>
      </c>
      <c r="E121">
        <f>monthly_merge_co2_spo!J172</f>
        <v>320.77</v>
      </c>
      <c r="F121">
        <f>(monthly_in_situ_co2_mlo!J174-monthly_in_situ_co2_mlo!J173)*2.12</f>
        <v>-0.29679999999997109</v>
      </c>
      <c r="G121">
        <f>(monthly_merge_co2_spo!J173-monthly_merge_co2_spo!J172)*2.12</f>
        <v>8.4800000000043382E-2</v>
      </c>
      <c r="I121" s="5">
        <v>1966.288</v>
      </c>
      <c r="J121" s="3">
        <v>-0.29699999999999999</v>
      </c>
      <c r="K121" s="3">
        <v>0.20899999999999999</v>
      </c>
      <c r="L121" s="3">
        <v>0.1613</v>
      </c>
      <c r="M121" s="3">
        <v>0.15870000000000001</v>
      </c>
      <c r="N121" s="4">
        <v>8.5000000000000006E-2</v>
      </c>
      <c r="O121" s="4">
        <v>0.19350000000000001</v>
      </c>
      <c r="P121" s="4">
        <v>0.15140000000000001</v>
      </c>
      <c r="Q121" s="4">
        <v>0.14419999999999999</v>
      </c>
      <c r="R121" s="7">
        <f t="shared" si="3"/>
        <v>-0.10599999999999998</v>
      </c>
      <c r="S121" s="7">
        <f t="shared" si="4"/>
        <v>0.20124999999999998</v>
      </c>
      <c r="T121" s="7">
        <f t="shared" si="5"/>
        <v>0.15634999999999999</v>
      </c>
      <c r="U121" s="7">
        <f t="shared" si="6"/>
        <v>0.15145</v>
      </c>
      <c r="V121" s="6">
        <f t="shared" si="7"/>
        <v>-0.38200000000000001</v>
      </c>
      <c r="W121" s="6">
        <f t="shared" si="8"/>
        <v>1.5499999999999986E-2</v>
      </c>
      <c r="X121" s="6">
        <f t="shared" si="9"/>
        <v>9.8999999999999921E-3</v>
      </c>
      <c r="Y121" s="6">
        <f t="shared" si="10"/>
        <v>1.4500000000000013E-2</v>
      </c>
    </row>
    <row r="122" spans="1:25" x14ac:dyDescent="0.2">
      <c r="A122">
        <v>1966</v>
      </c>
      <c r="B122">
        <v>5</v>
      </c>
      <c r="C122">
        <v>1966.3698999999999</v>
      </c>
      <c r="D122">
        <f>monthly_in_situ_co2_mlo!J174</f>
        <v>321.2</v>
      </c>
      <c r="E122">
        <f>monthly_merge_co2_spo!J173</f>
        <v>320.81</v>
      </c>
      <c r="F122">
        <f>(monthly_in_situ_co2_mlo!J175-monthly_in_situ_co2_mlo!J174)*2.12</f>
        <v>0.78440000000000965</v>
      </c>
      <c r="G122">
        <f>(monthly_merge_co2_spo!J174-monthly_merge_co2_spo!J173)*2.12</f>
        <v>-0.25440000000000967</v>
      </c>
      <c r="I122" s="5">
        <v>1966.37</v>
      </c>
      <c r="J122" s="3">
        <v>0.78400000000000003</v>
      </c>
      <c r="K122" s="3">
        <v>0.19700000000000001</v>
      </c>
      <c r="L122" s="3">
        <v>0.16300000000000001</v>
      </c>
      <c r="M122" s="3">
        <v>0.16009999999999999</v>
      </c>
      <c r="N122" s="4">
        <v>-0.254</v>
      </c>
      <c r="O122" s="4">
        <v>0.18</v>
      </c>
      <c r="P122" s="4">
        <v>0.1512</v>
      </c>
      <c r="Q122" s="4">
        <v>0.14510000000000001</v>
      </c>
      <c r="R122" s="7">
        <f t="shared" si="3"/>
        <v>0.26500000000000001</v>
      </c>
      <c r="S122" s="7">
        <f t="shared" si="4"/>
        <v>0.1885</v>
      </c>
      <c r="T122" s="7">
        <f t="shared" si="5"/>
        <v>0.15710000000000002</v>
      </c>
      <c r="U122" s="7">
        <f t="shared" si="6"/>
        <v>0.15260000000000001</v>
      </c>
      <c r="V122" s="6">
        <f t="shared" si="7"/>
        <v>1.038</v>
      </c>
      <c r="W122" s="6">
        <f t="shared" si="8"/>
        <v>1.7000000000000015E-2</v>
      </c>
      <c r="X122" s="6">
        <f t="shared" si="9"/>
        <v>1.1800000000000005E-2</v>
      </c>
      <c r="Y122" s="6">
        <f t="shared" si="10"/>
        <v>1.4999999999999986E-2</v>
      </c>
    </row>
    <row r="123" spans="1:25" x14ac:dyDescent="0.2">
      <c r="A123">
        <v>1966</v>
      </c>
      <c r="B123">
        <v>6</v>
      </c>
      <c r="C123">
        <v>1966.4548</v>
      </c>
      <c r="D123">
        <f>monthly_in_situ_co2_mlo!J175</f>
        <v>321.57</v>
      </c>
      <c r="E123">
        <f>monthly_merge_co2_spo!J174</f>
        <v>320.69</v>
      </c>
      <c r="F123">
        <f>(monthly_in_situ_co2_mlo!J176-monthly_in_situ_co2_mlo!J175)*2.12</f>
        <v>0.25440000000000967</v>
      </c>
      <c r="G123">
        <f>(monthly_merge_co2_spo!J175-monthly_merge_co2_spo!J174)*2.12</f>
        <v>0.1060000000000241</v>
      </c>
      <c r="I123" s="5">
        <v>1966.4549999999999</v>
      </c>
      <c r="J123" s="3">
        <v>0.254</v>
      </c>
      <c r="K123" s="3">
        <v>0.18459999999999999</v>
      </c>
      <c r="L123" s="3">
        <v>0.16470000000000001</v>
      </c>
      <c r="M123" s="3">
        <v>0.16159999999999999</v>
      </c>
      <c r="N123" s="4">
        <v>0.106</v>
      </c>
      <c r="O123" s="4">
        <v>0.1651</v>
      </c>
      <c r="P123" s="4">
        <v>0.15090000000000001</v>
      </c>
      <c r="Q123" s="4">
        <v>0.14599999999999999</v>
      </c>
      <c r="R123" s="7">
        <f t="shared" si="3"/>
        <v>0.18</v>
      </c>
      <c r="S123" s="7">
        <f t="shared" si="4"/>
        <v>0.17485000000000001</v>
      </c>
      <c r="T123" s="7">
        <f t="shared" si="5"/>
        <v>0.1578</v>
      </c>
      <c r="U123" s="7">
        <f t="shared" si="6"/>
        <v>0.15379999999999999</v>
      </c>
      <c r="V123" s="6">
        <f t="shared" si="7"/>
        <v>0.14800000000000002</v>
      </c>
      <c r="W123" s="6">
        <f t="shared" si="8"/>
        <v>1.949999999999999E-2</v>
      </c>
      <c r="X123" s="6">
        <f t="shared" si="9"/>
        <v>1.3800000000000007E-2</v>
      </c>
      <c r="Y123" s="6">
        <f t="shared" si="10"/>
        <v>1.5600000000000003E-2</v>
      </c>
    </row>
    <row r="124" spans="1:25" x14ac:dyDescent="0.2">
      <c r="A124">
        <v>1966</v>
      </c>
      <c r="B124">
        <v>7</v>
      </c>
      <c r="C124">
        <v>1966.537</v>
      </c>
      <c r="D124">
        <f>monthly_in_situ_co2_mlo!J176</f>
        <v>321.69</v>
      </c>
      <c r="E124">
        <f>monthly_merge_co2_spo!J175</f>
        <v>320.74</v>
      </c>
      <c r="F124">
        <f>(monthly_in_situ_co2_mlo!J177-monthly_in_situ_co2_mlo!J176)*2.12</f>
        <v>-6.3599999999942161E-2</v>
      </c>
      <c r="G124">
        <f>(monthly_merge_co2_spo!J176-monthly_merge_co2_spo!J175)*2.12</f>
        <v>-6.3600000000062662E-2</v>
      </c>
      <c r="I124" s="5">
        <v>1966.537</v>
      </c>
      <c r="J124" s="3">
        <v>-6.4000000000000001E-2</v>
      </c>
      <c r="K124" s="3">
        <v>0.1736</v>
      </c>
      <c r="L124" s="3">
        <v>0.16639999999999999</v>
      </c>
      <c r="M124" s="3">
        <v>0.16300000000000001</v>
      </c>
      <c r="N124" s="4">
        <v>-6.4000000000000001E-2</v>
      </c>
      <c r="O124" s="4">
        <v>0.14979999999999999</v>
      </c>
      <c r="P124" s="4">
        <v>0.15049999999999999</v>
      </c>
      <c r="Q124" s="4">
        <v>0.1469</v>
      </c>
      <c r="R124" s="7">
        <f t="shared" si="3"/>
        <v>-6.4000000000000001E-2</v>
      </c>
      <c r="S124" s="7">
        <f t="shared" si="4"/>
        <v>0.16170000000000001</v>
      </c>
      <c r="T124" s="7">
        <f t="shared" si="5"/>
        <v>0.15844999999999998</v>
      </c>
      <c r="U124" s="7">
        <f t="shared" si="6"/>
        <v>0.15495</v>
      </c>
      <c r="V124" s="6">
        <f t="shared" si="7"/>
        <v>0</v>
      </c>
      <c r="W124" s="6">
        <f t="shared" si="8"/>
        <v>2.3800000000000016E-2</v>
      </c>
      <c r="X124" s="6">
        <f t="shared" si="9"/>
        <v>1.5899999999999997E-2</v>
      </c>
      <c r="Y124" s="6">
        <f t="shared" si="10"/>
        <v>1.6100000000000003E-2</v>
      </c>
    </row>
    <row r="125" spans="1:25" x14ac:dyDescent="0.2">
      <c r="A125">
        <v>1966</v>
      </c>
      <c r="B125">
        <v>8</v>
      </c>
      <c r="C125">
        <v>1966.6219000000001</v>
      </c>
      <c r="D125">
        <f>monthly_in_situ_co2_mlo!J177</f>
        <v>321.66000000000003</v>
      </c>
      <c r="E125">
        <f>monthly_merge_co2_spo!J176</f>
        <v>320.70999999999998</v>
      </c>
      <c r="F125">
        <f>(monthly_in_situ_co2_mlo!J178-monthly_in_situ_co2_mlo!J177)*2.12</f>
        <v>-0.12720000000000484</v>
      </c>
      <c r="G125">
        <f>(monthly_merge_co2_spo!J177-monthly_merge_co2_spo!J176)*2.12</f>
        <v>0.23320000000002894</v>
      </c>
      <c r="I125" s="5">
        <v>1966.6220000000001</v>
      </c>
      <c r="J125" s="3">
        <v>-0.127</v>
      </c>
      <c r="K125" s="3">
        <v>0.16239999999999999</v>
      </c>
      <c r="L125" s="3">
        <v>0.1681</v>
      </c>
      <c r="M125" s="3">
        <v>0.16439999999999999</v>
      </c>
      <c r="N125" s="4">
        <v>0.23300000000000001</v>
      </c>
      <c r="O125" s="4">
        <v>0.13600000000000001</v>
      </c>
      <c r="P125" s="4">
        <v>0.15010000000000001</v>
      </c>
      <c r="Q125" s="4">
        <v>0.14779999999999999</v>
      </c>
      <c r="R125" s="7">
        <f t="shared" si="3"/>
        <v>5.3000000000000005E-2</v>
      </c>
      <c r="S125" s="7">
        <f t="shared" si="4"/>
        <v>0.1492</v>
      </c>
      <c r="T125" s="7">
        <f t="shared" si="5"/>
        <v>0.15910000000000002</v>
      </c>
      <c r="U125" s="7">
        <f t="shared" si="6"/>
        <v>0.15609999999999999</v>
      </c>
      <c r="V125" s="6">
        <f t="shared" si="7"/>
        <v>-0.36</v>
      </c>
      <c r="W125" s="6">
        <f t="shared" si="8"/>
        <v>2.6399999999999979E-2</v>
      </c>
      <c r="X125" s="6">
        <f t="shared" si="9"/>
        <v>1.7999999999999988E-2</v>
      </c>
      <c r="Y125" s="6">
        <f t="shared" si="10"/>
        <v>1.6600000000000004E-2</v>
      </c>
    </row>
    <row r="126" spans="1:25" x14ac:dyDescent="0.2">
      <c r="A126">
        <v>1966</v>
      </c>
      <c r="B126">
        <v>9</v>
      </c>
      <c r="C126">
        <v>1966.7067999999999</v>
      </c>
      <c r="D126">
        <f>monthly_in_situ_co2_mlo!J178</f>
        <v>321.60000000000002</v>
      </c>
      <c r="E126">
        <f>monthly_merge_co2_spo!J177</f>
        <v>320.82</v>
      </c>
      <c r="F126">
        <f>(monthly_in_situ_co2_mlo!J179-monthly_in_situ_co2_mlo!J178)*2.12</f>
        <v>-0.91160000000001451</v>
      </c>
      <c r="G126">
        <f>(monthly_merge_co2_spo!J178-monthly_merge_co2_spo!J177)*2.12</f>
        <v>0.31800000000007234</v>
      </c>
      <c r="I126" s="5">
        <v>1966.7070000000001</v>
      </c>
      <c r="J126" s="3">
        <v>-0.91200000000000003</v>
      </c>
      <c r="K126" s="3">
        <v>0.15140000000000001</v>
      </c>
      <c r="L126" s="3">
        <v>0.16980000000000001</v>
      </c>
      <c r="M126" s="3">
        <v>0.16569999999999999</v>
      </c>
      <c r="N126" s="4">
        <v>0.318</v>
      </c>
      <c r="O126" s="4">
        <v>0.12429999999999999</v>
      </c>
      <c r="P126" s="4">
        <v>0.14960000000000001</v>
      </c>
      <c r="Q126" s="4">
        <v>0.1487</v>
      </c>
      <c r="R126" s="7">
        <f t="shared" si="3"/>
        <v>-0.29700000000000004</v>
      </c>
      <c r="S126" s="7">
        <f t="shared" si="4"/>
        <v>0.13785</v>
      </c>
      <c r="T126" s="7">
        <f t="shared" si="5"/>
        <v>0.15970000000000001</v>
      </c>
      <c r="U126" s="7">
        <f t="shared" si="6"/>
        <v>0.15720000000000001</v>
      </c>
      <c r="V126" s="6">
        <f t="shared" si="7"/>
        <v>-1.23</v>
      </c>
      <c r="W126" s="6">
        <f t="shared" si="8"/>
        <v>2.7100000000000013E-2</v>
      </c>
      <c r="X126" s="6">
        <f t="shared" si="9"/>
        <v>2.0199999999999996E-2</v>
      </c>
      <c r="Y126" s="6">
        <f t="shared" si="10"/>
        <v>1.6999999999999987E-2</v>
      </c>
    </row>
    <row r="127" spans="1:25" x14ac:dyDescent="0.2">
      <c r="A127">
        <v>1966</v>
      </c>
      <c r="B127">
        <v>10</v>
      </c>
      <c r="C127">
        <v>1966.789</v>
      </c>
      <c r="D127">
        <f>monthly_in_situ_co2_mlo!J179</f>
        <v>321.17</v>
      </c>
      <c r="E127">
        <f>monthly_merge_co2_spo!J178</f>
        <v>320.97000000000003</v>
      </c>
      <c r="F127">
        <f>(monthly_in_situ_co2_mlo!J180-monthly_in_situ_co2_mlo!J179)*2.12</f>
        <v>1.1235999999999422</v>
      </c>
      <c r="G127">
        <f>(monthly_merge_co2_spo!J179-monthly_merge_co2_spo!J178)*2.12</f>
        <v>0.50879999999989878</v>
      </c>
      <c r="I127" s="5">
        <v>1966.789</v>
      </c>
      <c r="J127" s="3">
        <v>1.1240000000000001</v>
      </c>
      <c r="K127" s="3">
        <v>0.14149999999999999</v>
      </c>
      <c r="L127" s="3">
        <v>0.17150000000000001</v>
      </c>
      <c r="M127" s="3">
        <v>0.16700000000000001</v>
      </c>
      <c r="N127" s="4">
        <v>0.50900000000000001</v>
      </c>
      <c r="O127" s="4">
        <v>0.1143</v>
      </c>
      <c r="P127" s="4">
        <v>0.1492</v>
      </c>
      <c r="Q127" s="4">
        <v>0.14960000000000001</v>
      </c>
      <c r="R127" s="7">
        <f t="shared" si="3"/>
        <v>0.8165</v>
      </c>
      <c r="S127" s="7">
        <f t="shared" si="4"/>
        <v>0.12789999999999999</v>
      </c>
      <c r="T127" s="7">
        <f t="shared" si="5"/>
        <v>0.16034999999999999</v>
      </c>
      <c r="U127" s="7">
        <f t="shared" si="6"/>
        <v>0.1583</v>
      </c>
      <c r="V127" s="6">
        <f t="shared" si="7"/>
        <v>0.6150000000000001</v>
      </c>
      <c r="W127" s="6">
        <f t="shared" si="8"/>
        <v>2.7199999999999988E-2</v>
      </c>
      <c r="X127" s="6">
        <f t="shared" si="9"/>
        <v>2.2300000000000014E-2</v>
      </c>
      <c r="Y127" s="6">
        <f t="shared" si="10"/>
        <v>1.7399999999999999E-2</v>
      </c>
    </row>
    <row r="128" spans="1:25" x14ac:dyDescent="0.2">
      <c r="A128">
        <v>1966</v>
      </c>
      <c r="B128">
        <v>11</v>
      </c>
      <c r="C128">
        <v>1966.874</v>
      </c>
      <c r="D128">
        <f>monthly_in_situ_co2_mlo!J180</f>
        <v>321.7</v>
      </c>
      <c r="E128">
        <f>monthly_merge_co2_spo!J179</f>
        <v>321.20999999999998</v>
      </c>
      <c r="F128">
        <f>(monthly_in_situ_co2_mlo!J181-monthly_in_situ_co2_mlo!J180)*2.12</f>
        <v>0.23320000000002894</v>
      </c>
      <c r="G128">
        <f>(monthly_merge_co2_spo!J180-monthly_merge_co2_spo!J179)*2.12</f>
        <v>-0.61479999999992285</v>
      </c>
      <c r="I128" s="5">
        <v>1966.874</v>
      </c>
      <c r="J128" s="3">
        <v>0.23300000000000001</v>
      </c>
      <c r="K128" s="3">
        <v>0.13339999999999999</v>
      </c>
      <c r="L128" s="3">
        <v>0.17319999999999999</v>
      </c>
      <c r="M128" s="3">
        <v>0.16830000000000001</v>
      </c>
      <c r="N128" s="4">
        <v>-0.61499999999999999</v>
      </c>
      <c r="O128" s="4">
        <v>0.10589999999999999</v>
      </c>
      <c r="P128" s="4">
        <v>0.1489</v>
      </c>
      <c r="Q128" s="4">
        <v>0.15040000000000001</v>
      </c>
      <c r="R128" s="7">
        <f t="shared" si="3"/>
        <v>-0.191</v>
      </c>
      <c r="S128" s="7">
        <f t="shared" si="4"/>
        <v>0.11964999999999999</v>
      </c>
      <c r="T128" s="7">
        <f t="shared" si="5"/>
        <v>0.16105</v>
      </c>
      <c r="U128" s="7">
        <f t="shared" si="6"/>
        <v>0.15934999999999999</v>
      </c>
      <c r="V128" s="6">
        <f t="shared" si="7"/>
        <v>0.84799999999999998</v>
      </c>
      <c r="W128" s="6">
        <f t="shared" si="8"/>
        <v>2.7499999999999997E-2</v>
      </c>
      <c r="X128" s="6">
        <f t="shared" si="9"/>
        <v>2.4299999999999988E-2</v>
      </c>
      <c r="Y128" s="6">
        <f t="shared" si="10"/>
        <v>1.7899999999999999E-2</v>
      </c>
    </row>
    <row r="129" spans="1:25" x14ac:dyDescent="0.2">
      <c r="A129">
        <v>1966</v>
      </c>
      <c r="B129">
        <v>12</v>
      </c>
      <c r="C129">
        <v>1966.9562000000001</v>
      </c>
      <c r="D129">
        <f>monthly_in_situ_co2_mlo!J181</f>
        <v>321.81</v>
      </c>
      <c r="E129">
        <f>monthly_merge_co2_spo!J180</f>
        <v>320.92</v>
      </c>
      <c r="F129">
        <f>(monthly_in_situ_co2_mlo!J182-monthly_in_situ_co2_mlo!J181)*2.12</f>
        <v>0.99639999999993734</v>
      </c>
      <c r="G129">
        <f>(monthly_merge_co2_spo!J181-monthly_merge_co2_spo!J180)*2.12</f>
        <v>0.38160000000001448</v>
      </c>
      <c r="I129" s="5">
        <v>1966.9559999999999</v>
      </c>
      <c r="J129" s="3">
        <v>0.996</v>
      </c>
      <c r="K129" s="3">
        <v>0.12740000000000001</v>
      </c>
      <c r="L129" s="3">
        <v>0.17480000000000001</v>
      </c>
      <c r="M129" s="3">
        <v>0.16950000000000001</v>
      </c>
      <c r="N129" s="4">
        <v>0.38200000000000001</v>
      </c>
      <c r="O129" s="4">
        <v>9.9900000000000003E-2</v>
      </c>
      <c r="P129" s="4">
        <v>0.14849999999999999</v>
      </c>
      <c r="Q129" s="4">
        <v>0.15129999999999999</v>
      </c>
      <c r="R129" s="7">
        <f t="shared" si="3"/>
        <v>0.68900000000000006</v>
      </c>
      <c r="S129" s="7">
        <f t="shared" si="4"/>
        <v>0.11365</v>
      </c>
      <c r="T129" s="7">
        <f t="shared" si="5"/>
        <v>0.16165000000000002</v>
      </c>
      <c r="U129" s="7">
        <f t="shared" si="6"/>
        <v>0.16039999999999999</v>
      </c>
      <c r="V129" s="6">
        <f t="shared" si="7"/>
        <v>0.61399999999999999</v>
      </c>
      <c r="W129" s="6">
        <f t="shared" si="8"/>
        <v>2.7500000000000011E-2</v>
      </c>
      <c r="X129" s="6">
        <f t="shared" si="9"/>
        <v>2.6300000000000018E-2</v>
      </c>
      <c r="Y129" s="6">
        <f t="shared" si="10"/>
        <v>1.8200000000000022E-2</v>
      </c>
    </row>
    <row r="130" spans="1:25" x14ac:dyDescent="0.2">
      <c r="A130">
        <v>1967</v>
      </c>
      <c r="B130">
        <v>1</v>
      </c>
      <c r="C130">
        <v>1967.0410999999999</v>
      </c>
      <c r="D130">
        <f>monthly_in_situ_co2_mlo!J182</f>
        <v>322.27999999999997</v>
      </c>
      <c r="E130">
        <f>monthly_merge_co2_spo!J181</f>
        <v>321.10000000000002</v>
      </c>
      <c r="F130">
        <f>(monthly_in_situ_co2_mlo!J183-monthly_in_situ_co2_mlo!J182)*2.12</f>
        <v>-0.91159999999989405</v>
      </c>
      <c r="G130">
        <f>(monthly_merge_co2_spo!J182-monthly_merge_co2_spo!J181)*2.12</f>
        <v>0.53</v>
      </c>
      <c r="I130" s="5">
        <v>1967.0409999999999</v>
      </c>
      <c r="J130" s="3">
        <v>-0.91200000000000003</v>
      </c>
      <c r="K130" s="3">
        <v>0.1236</v>
      </c>
      <c r="L130" s="3">
        <v>0.17649999999999999</v>
      </c>
      <c r="M130" s="3">
        <v>0.17069999999999999</v>
      </c>
      <c r="N130" s="4">
        <v>0.53</v>
      </c>
      <c r="O130" s="4">
        <v>9.6000000000000002E-2</v>
      </c>
      <c r="P130" s="4">
        <v>0.14810000000000001</v>
      </c>
      <c r="Q130" s="4">
        <v>0.15210000000000001</v>
      </c>
      <c r="R130" s="7">
        <f t="shared" si="3"/>
        <v>-0.191</v>
      </c>
      <c r="S130" s="7">
        <f t="shared" si="4"/>
        <v>0.10980000000000001</v>
      </c>
      <c r="T130" s="7">
        <f t="shared" si="5"/>
        <v>0.1623</v>
      </c>
      <c r="U130" s="7">
        <f t="shared" si="6"/>
        <v>0.16139999999999999</v>
      </c>
      <c r="V130" s="6">
        <f t="shared" si="7"/>
        <v>-1.4420000000000002</v>
      </c>
      <c r="W130" s="6">
        <f t="shared" si="8"/>
        <v>2.76E-2</v>
      </c>
      <c r="X130" s="6">
        <f t="shared" si="9"/>
        <v>2.8399999999999981E-2</v>
      </c>
      <c r="Y130" s="6">
        <f t="shared" si="10"/>
        <v>1.8599999999999978E-2</v>
      </c>
    </row>
    <row r="131" spans="1:25" x14ac:dyDescent="0.2">
      <c r="A131">
        <v>1967</v>
      </c>
      <c r="B131">
        <v>2</v>
      </c>
      <c r="C131">
        <v>1967.126</v>
      </c>
      <c r="D131">
        <f>monthly_in_situ_co2_mlo!J183</f>
        <v>321.85000000000002</v>
      </c>
      <c r="E131">
        <f>monthly_merge_co2_spo!J182</f>
        <v>321.35000000000002</v>
      </c>
      <c r="F131">
        <f>(monthly_in_situ_co2_mlo!J184-monthly_in_situ_co2_mlo!J183)*2.12</f>
        <v>-0.25440000000000967</v>
      </c>
      <c r="G131">
        <f>(monthly_merge_co2_spo!J183-monthly_merge_co2_spo!J182)*2.12</f>
        <v>-0.36040000000003375</v>
      </c>
      <c r="I131" s="5">
        <v>1967.126</v>
      </c>
      <c r="J131" s="3">
        <v>-0.254</v>
      </c>
      <c r="K131" s="3">
        <v>0.1227</v>
      </c>
      <c r="L131" s="3">
        <v>0.17810000000000001</v>
      </c>
      <c r="M131" s="3">
        <v>0.17180000000000001</v>
      </c>
      <c r="N131" s="4">
        <v>-0.36</v>
      </c>
      <c r="O131" s="4">
        <v>9.3399999999999997E-2</v>
      </c>
      <c r="P131" s="4">
        <v>0.1479</v>
      </c>
      <c r="Q131" s="4">
        <v>0.15279999999999999</v>
      </c>
      <c r="R131" s="7">
        <f t="shared" si="3"/>
        <v>-0.307</v>
      </c>
      <c r="S131" s="7">
        <f t="shared" si="4"/>
        <v>0.10805000000000001</v>
      </c>
      <c r="T131" s="7">
        <f t="shared" si="5"/>
        <v>0.16300000000000001</v>
      </c>
      <c r="U131" s="7">
        <f t="shared" si="6"/>
        <v>0.1623</v>
      </c>
      <c r="V131" s="6">
        <f t="shared" si="7"/>
        <v>0.10599999999999998</v>
      </c>
      <c r="W131" s="6">
        <f t="shared" si="8"/>
        <v>2.9300000000000007E-2</v>
      </c>
      <c r="X131" s="6">
        <f t="shared" si="9"/>
        <v>3.0200000000000005E-2</v>
      </c>
      <c r="Y131" s="6">
        <f t="shared" si="10"/>
        <v>1.9000000000000017E-2</v>
      </c>
    </row>
    <row r="132" spans="1:25" x14ac:dyDescent="0.2">
      <c r="A132">
        <v>1967</v>
      </c>
      <c r="B132">
        <v>3</v>
      </c>
      <c r="C132">
        <v>1967.2027</v>
      </c>
      <c r="D132">
        <f>monthly_in_situ_co2_mlo!J184</f>
        <v>321.73</v>
      </c>
      <c r="E132">
        <f>monthly_merge_co2_spo!J183</f>
        <v>321.18</v>
      </c>
      <c r="F132">
        <f>(monthly_in_situ_co2_mlo!J185-monthly_in_situ_co2_mlo!J184)*2.12</f>
        <v>0.65720000000000489</v>
      </c>
      <c r="G132">
        <f>(monthly_merge_co2_spo!J184-monthly_merge_co2_spo!J183)*2.12</f>
        <v>0.29679999999997109</v>
      </c>
      <c r="I132" s="5">
        <v>1967.203</v>
      </c>
      <c r="J132" s="3">
        <v>0.65700000000000003</v>
      </c>
      <c r="K132" s="3">
        <v>0.12330000000000001</v>
      </c>
      <c r="L132" s="3">
        <v>0.17979999999999999</v>
      </c>
      <c r="M132" s="3">
        <v>0.1729</v>
      </c>
      <c r="N132" s="4">
        <v>0.29699999999999999</v>
      </c>
      <c r="O132" s="4">
        <v>9.2499999999999999E-2</v>
      </c>
      <c r="P132" s="4">
        <v>0.14760000000000001</v>
      </c>
      <c r="Q132" s="4">
        <v>0.15359999999999999</v>
      </c>
      <c r="R132" s="7">
        <f t="shared" si="3"/>
        <v>0.47699999999999998</v>
      </c>
      <c r="S132" s="7">
        <f t="shared" si="4"/>
        <v>0.1079</v>
      </c>
      <c r="T132" s="7">
        <f t="shared" si="5"/>
        <v>0.16370000000000001</v>
      </c>
      <c r="U132" s="7">
        <f t="shared" si="6"/>
        <v>0.16325000000000001</v>
      </c>
      <c r="V132" s="6">
        <f t="shared" si="7"/>
        <v>0.36000000000000004</v>
      </c>
      <c r="W132" s="6">
        <f t="shared" si="8"/>
        <v>3.0800000000000008E-2</v>
      </c>
      <c r="X132" s="6">
        <f t="shared" si="9"/>
        <v>3.2199999999999979E-2</v>
      </c>
      <c r="Y132" s="6">
        <f t="shared" si="10"/>
        <v>1.9300000000000012E-2</v>
      </c>
    </row>
    <row r="133" spans="1:25" x14ac:dyDescent="0.2">
      <c r="A133">
        <v>1967</v>
      </c>
      <c r="B133">
        <v>4</v>
      </c>
      <c r="C133">
        <v>1967.2877000000001</v>
      </c>
      <c r="D133">
        <f>monthly_in_situ_co2_mlo!J185</f>
        <v>322.04000000000002</v>
      </c>
      <c r="E133">
        <f>monthly_merge_co2_spo!J184</f>
        <v>321.32</v>
      </c>
      <c r="F133">
        <f>(monthly_in_situ_co2_mlo!J186-monthly_in_situ_co2_mlo!J185)*2.12</f>
        <v>0.14839999999998554</v>
      </c>
      <c r="G133">
        <f>(monthly_merge_co2_spo!J185-monthly_merge_co2_spo!J184)*2.12</f>
        <v>0.1060000000000241</v>
      </c>
      <c r="I133" s="5">
        <v>1967.288</v>
      </c>
      <c r="J133" s="3">
        <v>0.14799999999999999</v>
      </c>
      <c r="K133" s="3">
        <v>0.1244</v>
      </c>
      <c r="L133" s="3">
        <v>0.18140000000000001</v>
      </c>
      <c r="M133" s="3">
        <v>0.17399999999999999</v>
      </c>
      <c r="N133" s="4">
        <v>0.106</v>
      </c>
      <c r="O133" s="4">
        <v>9.3399999999999997E-2</v>
      </c>
      <c r="P133" s="4">
        <v>0.14749999999999999</v>
      </c>
      <c r="Q133" s="4">
        <v>0.1542</v>
      </c>
      <c r="R133" s="7">
        <f t="shared" si="3"/>
        <v>0.127</v>
      </c>
      <c r="S133" s="7">
        <f t="shared" si="4"/>
        <v>0.1089</v>
      </c>
      <c r="T133" s="7">
        <f t="shared" si="5"/>
        <v>0.16444999999999999</v>
      </c>
      <c r="U133" s="7">
        <f t="shared" si="6"/>
        <v>0.1641</v>
      </c>
      <c r="V133" s="6">
        <f t="shared" si="7"/>
        <v>4.1999999999999996E-2</v>
      </c>
      <c r="W133" s="6">
        <f t="shared" si="8"/>
        <v>3.1E-2</v>
      </c>
      <c r="X133" s="6">
        <f t="shared" si="9"/>
        <v>3.3900000000000013E-2</v>
      </c>
      <c r="Y133" s="6">
        <f t="shared" si="10"/>
        <v>1.9799999999999984E-2</v>
      </c>
    </row>
    <row r="134" spans="1:25" x14ac:dyDescent="0.2">
      <c r="A134">
        <v>1967</v>
      </c>
      <c r="B134">
        <v>5</v>
      </c>
      <c r="C134">
        <v>1967.3698999999999</v>
      </c>
      <c r="D134">
        <f>monthly_in_situ_co2_mlo!J186</f>
        <v>322.11</v>
      </c>
      <c r="E134">
        <f>monthly_merge_co2_spo!J185</f>
        <v>321.37</v>
      </c>
      <c r="F134">
        <f>(monthly_in_situ_co2_mlo!J187-monthly_in_situ_co2_mlo!J186)*2.12</f>
        <v>-0.4239999999999759</v>
      </c>
      <c r="G134">
        <f>(monthly_merge_co2_spo!J186-monthly_merge_co2_spo!J185)*2.12</f>
        <v>-0.38160000000001448</v>
      </c>
      <c r="I134" s="5">
        <v>1967.37</v>
      </c>
      <c r="J134" s="3">
        <v>-0.42399999999999999</v>
      </c>
      <c r="K134" s="3">
        <v>0.1265</v>
      </c>
      <c r="L134" s="3">
        <v>0.18290000000000001</v>
      </c>
      <c r="M134" s="3">
        <v>0.17499999999999999</v>
      </c>
      <c r="N134" s="4">
        <v>-0.38200000000000001</v>
      </c>
      <c r="O134" s="4">
        <v>9.4E-2</v>
      </c>
      <c r="P134" s="4">
        <v>0.1474</v>
      </c>
      <c r="Q134" s="4">
        <v>0.15490000000000001</v>
      </c>
      <c r="R134" s="7">
        <f t="shared" si="3"/>
        <v>-0.40300000000000002</v>
      </c>
      <c r="S134" s="7">
        <f t="shared" si="4"/>
        <v>0.11025</v>
      </c>
      <c r="T134" s="7">
        <f t="shared" si="5"/>
        <v>0.16515000000000002</v>
      </c>
      <c r="U134" s="7">
        <f t="shared" si="6"/>
        <v>0.16494999999999999</v>
      </c>
      <c r="V134" s="6">
        <f t="shared" si="7"/>
        <v>-4.1999999999999982E-2</v>
      </c>
      <c r="W134" s="6">
        <f t="shared" si="8"/>
        <v>3.2500000000000001E-2</v>
      </c>
      <c r="X134" s="6">
        <f t="shared" si="9"/>
        <v>3.5500000000000004E-2</v>
      </c>
      <c r="Y134" s="6">
        <f t="shared" si="10"/>
        <v>2.0099999999999979E-2</v>
      </c>
    </row>
    <row r="135" spans="1:25" x14ac:dyDescent="0.2">
      <c r="A135">
        <v>1967</v>
      </c>
      <c r="B135">
        <v>6</v>
      </c>
      <c r="C135">
        <v>1967.4548</v>
      </c>
      <c r="D135">
        <f>monthly_in_situ_co2_mlo!J187</f>
        <v>321.91000000000003</v>
      </c>
      <c r="E135">
        <f>monthly_merge_co2_spo!J186</f>
        <v>321.19</v>
      </c>
      <c r="F135">
        <f>(monthly_in_situ_co2_mlo!J188-monthly_in_situ_co2_mlo!J187)*2.12</f>
        <v>-0.12720000000000484</v>
      </c>
      <c r="G135">
        <f>(monthly_merge_co2_spo!J187-monthly_merge_co2_spo!J186)*2.12</f>
        <v>-0.36040000000003375</v>
      </c>
      <c r="I135" s="5">
        <v>1967.4549999999999</v>
      </c>
      <c r="J135" s="3">
        <v>-0.127</v>
      </c>
      <c r="K135" s="3">
        <v>0.13100000000000001</v>
      </c>
      <c r="L135" s="3">
        <v>0.18429999999999999</v>
      </c>
      <c r="M135" s="3">
        <v>0.1759</v>
      </c>
      <c r="N135" s="4">
        <v>-0.36</v>
      </c>
      <c r="O135" s="4">
        <v>9.4100000000000003E-2</v>
      </c>
      <c r="P135" s="4">
        <v>0.14749999999999999</v>
      </c>
      <c r="Q135" s="4">
        <v>0.15559999999999999</v>
      </c>
      <c r="R135" s="7">
        <f t="shared" si="3"/>
        <v>-0.24349999999999999</v>
      </c>
      <c r="S135" s="7">
        <f t="shared" si="4"/>
        <v>0.11255000000000001</v>
      </c>
      <c r="T135" s="7">
        <f t="shared" si="5"/>
        <v>0.16589999999999999</v>
      </c>
      <c r="U135" s="7">
        <f t="shared" si="6"/>
        <v>0.16575000000000001</v>
      </c>
      <c r="V135" s="6">
        <f t="shared" si="7"/>
        <v>0.23299999999999998</v>
      </c>
      <c r="W135" s="6">
        <f t="shared" si="8"/>
        <v>3.6900000000000002E-2</v>
      </c>
      <c r="X135" s="6">
        <f t="shared" si="9"/>
        <v>3.6799999999999999E-2</v>
      </c>
      <c r="Y135" s="6">
        <f t="shared" si="10"/>
        <v>2.0300000000000012E-2</v>
      </c>
    </row>
    <row r="136" spans="1:25" x14ac:dyDescent="0.2">
      <c r="A136">
        <v>1967</v>
      </c>
      <c r="B136">
        <v>7</v>
      </c>
      <c r="C136">
        <v>1967.537</v>
      </c>
      <c r="D136">
        <f>monthly_in_situ_co2_mlo!J188</f>
        <v>321.85000000000002</v>
      </c>
      <c r="E136">
        <f>monthly_merge_co2_spo!J187</f>
        <v>321.02</v>
      </c>
      <c r="F136">
        <f>(monthly_in_situ_co2_mlo!J189-monthly_in_situ_co2_mlo!J188)*2.12</f>
        <v>0.78440000000000965</v>
      </c>
      <c r="G136">
        <f>(monthly_merge_co2_spo!J188-monthly_merge_co2_spo!J187)*2.12</f>
        <v>1.0176000000000387</v>
      </c>
      <c r="I136" s="5">
        <v>1967.537</v>
      </c>
      <c r="J136" s="3">
        <v>0.78400000000000003</v>
      </c>
      <c r="K136" s="3">
        <v>0.13769999999999999</v>
      </c>
      <c r="L136" s="3">
        <v>0.18579999999999999</v>
      </c>
      <c r="M136" s="3">
        <v>0.17680000000000001</v>
      </c>
      <c r="N136" s="4">
        <v>1.018</v>
      </c>
      <c r="O136" s="4">
        <v>9.5000000000000001E-2</v>
      </c>
      <c r="P136" s="4">
        <v>0.1477</v>
      </c>
      <c r="Q136" s="4">
        <v>0.15620000000000001</v>
      </c>
      <c r="R136" s="7">
        <f t="shared" si="3"/>
        <v>0.90100000000000002</v>
      </c>
      <c r="S136" s="7">
        <f t="shared" si="4"/>
        <v>0.11635</v>
      </c>
      <c r="T136" s="7">
        <f t="shared" si="5"/>
        <v>0.16675000000000001</v>
      </c>
      <c r="U136" s="7">
        <f t="shared" si="6"/>
        <v>0.16650000000000001</v>
      </c>
      <c r="V136" s="6">
        <f t="shared" si="7"/>
        <v>-0.23399999999999999</v>
      </c>
      <c r="W136" s="6">
        <f t="shared" si="8"/>
        <v>4.2699999999999988E-2</v>
      </c>
      <c r="X136" s="6">
        <f t="shared" si="9"/>
        <v>3.8099999999999995E-2</v>
      </c>
      <c r="Y136" s="6">
        <f t="shared" si="10"/>
        <v>2.0600000000000007E-2</v>
      </c>
    </row>
    <row r="137" spans="1:25" x14ac:dyDescent="0.2">
      <c r="A137">
        <v>1967</v>
      </c>
      <c r="B137">
        <v>8</v>
      </c>
      <c r="C137">
        <v>1967.6219000000001</v>
      </c>
      <c r="D137">
        <f>monthly_in_situ_co2_mlo!J189</f>
        <v>322.22000000000003</v>
      </c>
      <c r="E137">
        <f>monthly_merge_co2_spo!J188</f>
        <v>321.5</v>
      </c>
      <c r="F137">
        <f>(monthly_in_situ_co2_mlo!J190-monthly_in_situ_co2_mlo!J189)*2.12</f>
        <v>2.119999999998072E-2</v>
      </c>
      <c r="G137">
        <f>(monthly_merge_co2_spo!J189-monthly_merge_co2_spo!J188)*2.12</f>
        <v>0.12720000000000484</v>
      </c>
      <c r="I137" s="5">
        <v>1967.6220000000001</v>
      </c>
      <c r="J137" s="3">
        <v>2.1000000000000001E-2</v>
      </c>
      <c r="K137" s="3">
        <v>0.1447</v>
      </c>
      <c r="L137" s="3">
        <v>0.18720000000000001</v>
      </c>
      <c r="M137" s="3">
        <v>0.1777</v>
      </c>
      <c r="N137" s="4">
        <v>0.127</v>
      </c>
      <c r="O137" s="4">
        <v>9.7199999999999995E-2</v>
      </c>
      <c r="P137" s="4">
        <v>0.14799999999999999</v>
      </c>
      <c r="Q137" s="4">
        <v>0.15679999999999999</v>
      </c>
      <c r="R137" s="7">
        <f t="shared" si="3"/>
        <v>7.3999999999999996E-2</v>
      </c>
      <c r="S137" s="7">
        <f t="shared" si="4"/>
        <v>0.12095</v>
      </c>
      <c r="T137" s="7">
        <f t="shared" si="5"/>
        <v>0.1676</v>
      </c>
      <c r="U137" s="7">
        <f t="shared" si="6"/>
        <v>0.16725000000000001</v>
      </c>
      <c r="V137" s="6">
        <f t="shared" si="7"/>
        <v>-0.106</v>
      </c>
      <c r="W137" s="6">
        <f t="shared" si="8"/>
        <v>4.7500000000000001E-2</v>
      </c>
      <c r="X137" s="6">
        <f t="shared" si="9"/>
        <v>3.9200000000000013E-2</v>
      </c>
      <c r="Y137" s="6">
        <f t="shared" si="10"/>
        <v>2.0900000000000002E-2</v>
      </c>
    </row>
    <row r="138" spans="1:25" x14ac:dyDescent="0.2">
      <c r="A138">
        <v>1967</v>
      </c>
      <c r="B138">
        <v>9</v>
      </c>
      <c r="C138">
        <v>1967.7067999999999</v>
      </c>
      <c r="D138">
        <f>monthly_in_situ_co2_mlo!J190</f>
        <v>322.23</v>
      </c>
      <c r="E138">
        <f>monthly_merge_co2_spo!J189</f>
        <v>321.56</v>
      </c>
      <c r="F138">
        <f>(monthly_in_situ_co2_mlo!J191-monthly_in_situ_co2_mlo!J190)*2.12</f>
        <v>0.50880000000001935</v>
      </c>
      <c r="G138">
        <f>(monthly_merge_co2_spo!J190-monthly_merge_co2_spo!J189)*2.12</f>
        <v>-0.55119999999998071</v>
      </c>
      <c r="I138" s="5">
        <v>1967.7070000000001</v>
      </c>
      <c r="J138" s="3">
        <v>0.50900000000000001</v>
      </c>
      <c r="K138" s="3">
        <v>0.15110000000000001</v>
      </c>
      <c r="L138" s="3">
        <v>0.1885</v>
      </c>
      <c r="M138" s="3">
        <v>0.17849999999999999</v>
      </c>
      <c r="N138" s="4">
        <v>-0.55100000000000005</v>
      </c>
      <c r="O138" s="4">
        <v>0.1008</v>
      </c>
      <c r="P138" s="4">
        <v>0.14849999999999999</v>
      </c>
      <c r="Q138" s="4">
        <v>0.1575</v>
      </c>
      <c r="R138" s="7">
        <f t="shared" si="3"/>
        <v>-2.1000000000000019E-2</v>
      </c>
      <c r="S138" s="7">
        <f t="shared" si="4"/>
        <v>0.12595000000000001</v>
      </c>
      <c r="T138" s="7">
        <f t="shared" si="5"/>
        <v>0.16849999999999998</v>
      </c>
      <c r="U138" s="7">
        <f t="shared" si="6"/>
        <v>0.16799999999999998</v>
      </c>
      <c r="V138" s="6">
        <f t="shared" si="7"/>
        <v>1.06</v>
      </c>
      <c r="W138" s="6">
        <f t="shared" si="8"/>
        <v>5.0300000000000011E-2</v>
      </c>
      <c r="X138" s="6">
        <f t="shared" si="9"/>
        <v>4.0000000000000008E-2</v>
      </c>
      <c r="Y138" s="6">
        <f t="shared" si="10"/>
        <v>2.0999999999999991E-2</v>
      </c>
    </row>
    <row r="139" spans="1:25" x14ac:dyDescent="0.2">
      <c r="A139">
        <v>1967</v>
      </c>
      <c r="B139">
        <v>10</v>
      </c>
      <c r="C139">
        <v>1967.789</v>
      </c>
      <c r="D139">
        <f>monthly_in_situ_co2_mlo!J191</f>
        <v>322.47000000000003</v>
      </c>
      <c r="E139">
        <f>monthly_merge_co2_spo!J190</f>
        <v>321.3</v>
      </c>
      <c r="F139">
        <f>(monthly_in_situ_co2_mlo!J192-monthly_in_situ_co2_mlo!J191)*2.12</f>
        <v>0.38159999999989397</v>
      </c>
      <c r="G139">
        <f>(monthly_merge_co2_spo!J191-monthly_merge_co2_spo!J190)*2.12</f>
        <v>0.38160000000001448</v>
      </c>
      <c r="I139" s="5">
        <v>1967.789</v>
      </c>
      <c r="J139" s="3">
        <v>0.38200000000000001</v>
      </c>
      <c r="K139" s="3">
        <v>0.1565</v>
      </c>
      <c r="L139" s="3">
        <v>0.18970000000000001</v>
      </c>
      <c r="M139" s="3">
        <v>0.1792</v>
      </c>
      <c r="N139" s="4">
        <v>0.38200000000000001</v>
      </c>
      <c r="O139" s="4">
        <v>0.1061</v>
      </c>
      <c r="P139" s="4">
        <v>0.1492</v>
      </c>
      <c r="Q139" s="4">
        <v>0.15809999999999999</v>
      </c>
      <c r="R139" s="7">
        <f t="shared" si="3"/>
        <v>0.38200000000000001</v>
      </c>
      <c r="S139" s="7">
        <f t="shared" si="4"/>
        <v>0.1313</v>
      </c>
      <c r="T139" s="7">
        <f t="shared" si="5"/>
        <v>0.16944999999999999</v>
      </c>
      <c r="U139" s="7">
        <f t="shared" si="6"/>
        <v>0.16864999999999999</v>
      </c>
      <c r="V139" s="6">
        <f t="shared" si="7"/>
        <v>0</v>
      </c>
      <c r="W139" s="6">
        <f t="shared" si="8"/>
        <v>5.04E-2</v>
      </c>
      <c r="X139" s="6">
        <f t="shared" si="9"/>
        <v>4.0500000000000008E-2</v>
      </c>
      <c r="Y139" s="6">
        <f t="shared" si="10"/>
        <v>2.1100000000000008E-2</v>
      </c>
    </row>
    <row r="140" spans="1:25" x14ac:dyDescent="0.2">
      <c r="A140">
        <v>1967</v>
      </c>
      <c r="B140">
        <v>11</v>
      </c>
      <c r="C140">
        <v>1967.874</v>
      </c>
      <c r="D140">
        <f>monthly_in_situ_co2_mlo!J192</f>
        <v>322.64999999999998</v>
      </c>
      <c r="E140">
        <f>monthly_merge_co2_spo!J191</f>
        <v>321.48</v>
      </c>
      <c r="F140">
        <f>(monthly_in_situ_co2_mlo!J193-monthly_in_situ_co2_mlo!J192)*2.12</f>
        <v>0.1908000000000675</v>
      </c>
      <c r="G140">
        <f>(monthly_merge_co2_spo!J192-monthly_merge_co2_spo!J191)*2.12</f>
        <v>0.29679999999997109</v>
      </c>
      <c r="I140" s="5">
        <v>1967.874</v>
      </c>
      <c r="J140" s="3">
        <v>0.191</v>
      </c>
      <c r="K140" s="3">
        <v>0.1628</v>
      </c>
      <c r="L140" s="3">
        <v>0.19089999999999999</v>
      </c>
      <c r="M140" s="3">
        <v>0.18</v>
      </c>
      <c r="N140" s="4">
        <v>0.29699999999999999</v>
      </c>
      <c r="O140" s="4">
        <v>0.1124</v>
      </c>
      <c r="P140" s="4">
        <v>0.15</v>
      </c>
      <c r="Q140" s="4">
        <v>0.15870000000000001</v>
      </c>
      <c r="R140" s="7">
        <f t="shared" si="3"/>
        <v>0.24399999999999999</v>
      </c>
      <c r="S140" s="7">
        <f t="shared" si="4"/>
        <v>0.1376</v>
      </c>
      <c r="T140" s="7">
        <f t="shared" si="5"/>
        <v>0.17044999999999999</v>
      </c>
      <c r="U140" s="7">
        <f t="shared" si="6"/>
        <v>0.16935</v>
      </c>
      <c r="V140" s="6">
        <f t="shared" si="7"/>
        <v>-0.10599999999999998</v>
      </c>
      <c r="W140" s="6">
        <f t="shared" si="8"/>
        <v>5.04E-2</v>
      </c>
      <c r="X140" s="6">
        <f t="shared" si="9"/>
        <v>4.0899999999999992E-2</v>
      </c>
      <c r="Y140" s="6">
        <f t="shared" si="10"/>
        <v>2.1299999999999986E-2</v>
      </c>
    </row>
    <row r="141" spans="1:25" x14ac:dyDescent="0.2">
      <c r="A141">
        <v>1967</v>
      </c>
      <c r="B141">
        <v>12</v>
      </c>
      <c r="C141">
        <v>1967.9562000000001</v>
      </c>
      <c r="D141">
        <f>monthly_in_situ_co2_mlo!J193</f>
        <v>322.74</v>
      </c>
      <c r="E141">
        <f>monthly_merge_co2_spo!J192</f>
        <v>321.62</v>
      </c>
      <c r="F141">
        <f>(monthly_in_situ_co2_mlo!J194-monthly_in_situ_co2_mlo!J193)*2.12</f>
        <v>-0.44520000000007715</v>
      </c>
      <c r="G141">
        <f>(monthly_merge_co2_spo!J193-monthly_merge_co2_spo!J192)*2.12</f>
        <v>-2.119999999998072E-2</v>
      </c>
      <c r="I141" s="5">
        <v>1967.9559999999999</v>
      </c>
      <c r="J141" s="3">
        <v>-0.44500000000000001</v>
      </c>
      <c r="K141" s="3">
        <v>0.17080000000000001</v>
      </c>
      <c r="L141" s="3">
        <v>0.19189999999999999</v>
      </c>
      <c r="M141" s="3">
        <v>0.1807</v>
      </c>
      <c r="N141" s="4">
        <v>-2.1000000000000001E-2</v>
      </c>
      <c r="O141" s="4">
        <v>0.1188</v>
      </c>
      <c r="P141" s="4">
        <v>0.151</v>
      </c>
      <c r="Q141" s="4">
        <v>0.1593</v>
      </c>
      <c r="R141" s="7">
        <f t="shared" si="3"/>
        <v>-0.23300000000000001</v>
      </c>
      <c r="S141" s="7">
        <f t="shared" si="4"/>
        <v>0.14480000000000001</v>
      </c>
      <c r="T141" s="7">
        <f t="shared" si="5"/>
        <v>0.17144999999999999</v>
      </c>
      <c r="U141" s="7">
        <f t="shared" si="6"/>
        <v>0.16999999999999998</v>
      </c>
      <c r="V141" s="6">
        <f t="shared" si="7"/>
        <v>-0.42399999999999999</v>
      </c>
      <c r="W141" s="6">
        <f t="shared" si="8"/>
        <v>5.2000000000000005E-2</v>
      </c>
      <c r="X141" s="6">
        <f t="shared" si="9"/>
        <v>4.0899999999999992E-2</v>
      </c>
      <c r="Y141" s="6">
        <f t="shared" si="10"/>
        <v>2.1400000000000002E-2</v>
      </c>
    </row>
    <row r="142" spans="1:25" x14ac:dyDescent="0.2">
      <c r="A142">
        <v>1968</v>
      </c>
      <c r="B142">
        <v>1</v>
      </c>
      <c r="C142">
        <v>1968.0409999999999</v>
      </c>
      <c r="D142">
        <f>monthly_in_situ_co2_mlo!J194</f>
        <v>322.52999999999997</v>
      </c>
      <c r="E142">
        <f>monthly_merge_co2_spo!J193</f>
        <v>321.61</v>
      </c>
      <c r="F142">
        <f>(monthly_in_situ_co2_mlo!J195-monthly_in_situ_co2_mlo!J194)*2.12</f>
        <v>-6.3599999999942161E-2</v>
      </c>
      <c r="G142">
        <f>(monthly_merge_co2_spo!J194-monthly_merge_co2_spo!J193)*2.12</f>
        <v>0.16959999999996628</v>
      </c>
      <c r="I142" s="5">
        <v>1968.0409999999999</v>
      </c>
      <c r="J142" s="3">
        <v>-6.4000000000000001E-2</v>
      </c>
      <c r="K142" s="3">
        <v>0.17899999999999999</v>
      </c>
      <c r="L142" s="3">
        <v>0.193</v>
      </c>
      <c r="M142" s="3">
        <v>0.18140000000000001</v>
      </c>
      <c r="N142" s="4">
        <v>0.17</v>
      </c>
      <c r="O142" s="4">
        <v>0.12529999999999999</v>
      </c>
      <c r="P142" s="4">
        <v>0.15210000000000001</v>
      </c>
      <c r="Q142" s="4">
        <v>0.15989999999999999</v>
      </c>
      <c r="R142" s="7">
        <f t="shared" si="3"/>
        <v>5.3000000000000005E-2</v>
      </c>
      <c r="S142" s="7">
        <f t="shared" si="4"/>
        <v>0.15215000000000001</v>
      </c>
      <c r="T142" s="7">
        <f t="shared" si="5"/>
        <v>0.17255000000000001</v>
      </c>
      <c r="U142" s="7">
        <f t="shared" si="6"/>
        <v>0.17065</v>
      </c>
      <c r="V142" s="6">
        <f t="shared" si="7"/>
        <v>-0.23400000000000001</v>
      </c>
      <c r="W142" s="6">
        <f t="shared" si="8"/>
        <v>5.3699999999999998E-2</v>
      </c>
      <c r="X142" s="6">
        <f t="shared" si="9"/>
        <v>4.0899999999999992E-2</v>
      </c>
      <c r="Y142" s="6">
        <f t="shared" si="10"/>
        <v>2.1500000000000019E-2</v>
      </c>
    </row>
    <row r="143" spans="1:25" x14ac:dyDescent="0.2">
      <c r="A143">
        <v>1968</v>
      </c>
      <c r="B143">
        <v>2</v>
      </c>
      <c r="C143">
        <v>1968.1257000000001</v>
      </c>
      <c r="D143">
        <f>monthly_in_situ_co2_mlo!J195</f>
        <v>322.5</v>
      </c>
      <c r="E143">
        <f>monthly_merge_co2_spo!J194</f>
        <v>321.69</v>
      </c>
      <c r="F143">
        <f>(monthly_in_situ_co2_mlo!J196-monthly_in_situ_co2_mlo!J195)*2.12</f>
        <v>0.1060000000000241</v>
      </c>
      <c r="G143">
        <f>(monthly_merge_co2_spo!J195-monthly_merge_co2_spo!J194)*2.12</f>
        <v>0.12720000000000484</v>
      </c>
      <c r="I143" s="5">
        <v>1968.126</v>
      </c>
      <c r="J143" s="3">
        <v>0.106</v>
      </c>
      <c r="K143" s="3">
        <v>0.18609999999999999</v>
      </c>
      <c r="L143" s="3">
        <v>0.19400000000000001</v>
      </c>
      <c r="M143" s="3">
        <v>0.18210000000000001</v>
      </c>
      <c r="N143" s="4">
        <v>0.127</v>
      </c>
      <c r="O143" s="4">
        <v>0.13250000000000001</v>
      </c>
      <c r="P143" s="4">
        <v>0.15340000000000001</v>
      </c>
      <c r="Q143" s="4">
        <v>0.1605</v>
      </c>
      <c r="R143" s="7">
        <f t="shared" si="3"/>
        <v>0.11649999999999999</v>
      </c>
      <c r="S143" s="7">
        <f t="shared" si="4"/>
        <v>0.1593</v>
      </c>
      <c r="T143" s="7">
        <f t="shared" si="5"/>
        <v>0.17370000000000002</v>
      </c>
      <c r="U143" s="7">
        <f t="shared" si="6"/>
        <v>0.17130000000000001</v>
      </c>
      <c r="V143" s="6">
        <f t="shared" si="7"/>
        <v>-2.1000000000000005E-2</v>
      </c>
      <c r="W143" s="6">
        <f t="shared" si="8"/>
        <v>5.3599999999999981E-2</v>
      </c>
      <c r="X143" s="6">
        <f t="shared" si="9"/>
        <v>4.0599999999999997E-2</v>
      </c>
      <c r="Y143" s="6">
        <f t="shared" si="10"/>
        <v>2.1600000000000008E-2</v>
      </c>
    </row>
    <row r="144" spans="1:25" x14ac:dyDescent="0.2">
      <c r="A144">
        <v>1968</v>
      </c>
      <c r="B144">
        <v>3</v>
      </c>
      <c r="C144">
        <v>1968.2049</v>
      </c>
      <c r="D144">
        <f>monthly_in_situ_co2_mlo!J196</f>
        <v>322.55</v>
      </c>
      <c r="E144">
        <f>monthly_merge_co2_spo!J195</f>
        <v>321.75</v>
      </c>
      <c r="F144">
        <f>(monthly_in_situ_co2_mlo!J197-monthly_in_situ_co2_mlo!J196)*2.12</f>
        <v>0.14839999999998554</v>
      </c>
      <c r="G144">
        <f>(monthly_merge_co2_spo!J196-monthly_merge_co2_spo!J195)*2.12</f>
        <v>0.69959999999996625</v>
      </c>
      <c r="I144" s="5">
        <v>1968.2049999999999</v>
      </c>
      <c r="J144" s="3">
        <v>0.14799999999999999</v>
      </c>
      <c r="K144" s="3">
        <v>0.193</v>
      </c>
      <c r="L144" s="3">
        <v>0.1948</v>
      </c>
      <c r="M144" s="3">
        <v>0.18279999999999999</v>
      </c>
      <c r="N144" s="4">
        <v>0.7</v>
      </c>
      <c r="O144" s="4">
        <v>0.13930000000000001</v>
      </c>
      <c r="P144" s="4">
        <v>0.1547</v>
      </c>
      <c r="Q144" s="4">
        <v>0.161</v>
      </c>
      <c r="R144" s="7">
        <f t="shared" si="3"/>
        <v>0.42399999999999999</v>
      </c>
      <c r="S144" s="7">
        <f t="shared" si="4"/>
        <v>0.16615000000000002</v>
      </c>
      <c r="T144" s="7">
        <f t="shared" si="5"/>
        <v>0.17475000000000002</v>
      </c>
      <c r="U144" s="7">
        <f t="shared" si="6"/>
        <v>0.1719</v>
      </c>
      <c r="V144" s="6">
        <f t="shared" si="7"/>
        <v>-0.55199999999999994</v>
      </c>
      <c r="W144" s="6">
        <f t="shared" si="8"/>
        <v>5.3699999999999998E-2</v>
      </c>
      <c r="X144" s="6">
        <f t="shared" si="9"/>
        <v>4.0099999999999997E-2</v>
      </c>
      <c r="Y144" s="6">
        <f t="shared" si="10"/>
        <v>2.1799999999999986E-2</v>
      </c>
    </row>
    <row r="145" spans="1:25" x14ac:dyDescent="0.2">
      <c r="A145">
        <v>1968</v>
      </c>
      <c r="B145">
        <v>4</v>
      </c>
      <c r="C145">
        <v>1968.2896000000001</v>
      </c>
      <c r="D145">
        <f>monthly_in_situ_co2_mlo!J197</f>
        <v>322.62</v>
      </c>
      <c r="E145">
        <f>monthly_merge_co2_spo!J196</f>
        <v>322.08</v>
      </c>
      <c r="F145">
        <f>(monthly_in_situ_co2_mlo!J198-monthly_in_situ_co2_mlo!J197)*2.12</f>
        <v>0.1060000000000241</v>
      </c>
      <c r="G145">
        <f>(monthly_merge_co2_spo!J197-monthly_merge_co2_spo!J196)*2.12</f>
        <v>-0.53</v>
      </c>
      <c r="I145" s="5">
        <v>1968.29</v>
      </c>
      <c r="J145" s="3">
        <v>0.106</v>
      </c>
      <c r="K145" s="3">
        <v>0.2009</v>
      </c>
      <c r="L145" s="3">
        <v>0.19550000000000001</v>
      </c>
      <c r="M145" s="3">
        <v>0.1835</v>
      </c>
      <c r="N145" s="4">
        <v>-0.53</v>
      </c>
      <c r="O145" s="4">
        <v>0.14549999999999999</v>
      </c>
      <c r="P145" s="4">
        <v>0.15620000000000001</v>
      </c>
      <c r="Q145" s="4">
        <v>0.1615</v>
      </c>
      <c r="R145" s="7">
        <f t="shared" si="3"/>
        <v>-0.21200000000000002</v>
      </c>
      <c r="S145" s="7">
        <f t="shared" si="4"/>
        <v>0.17319999999999999</v>
      </c>
      <c r="T145" s="7">
        <f t="shared" si="5"/>
        <v>0.17585000000000001</v>
      </c>
      <c r="U145" s="7">
        <f t="shared" si="6"/>
        <v>0.17249999999999999</v>
      </c>
      <c r="V145" s="6">
        <f t="shared" si="7"/>
        <v>0.63600000000000001</v>
      </c>
      <c r="W145" s="6">
        <f t="shared" si="8"/>
        <v>5.5400000000000005E-2</v>
      </c>
      <c r="X145" s="6">
        <f t="shared" si="9"/>
        <v>3.9300000000000002E-2</v>
      </c>
      <c r="Y145" s="6">
        <f t="shared" si="10"/>
        <v>2.1999999999999992E-2</v>
      </c>
    </row>
    <row r="146" spans="1:25" x14ac:dyDescent="0.2">
      <c r="A146">
        <v>1968</v>
      </c>
      <c r="B146">
        <v>5</v>
      </c>
      <c r="C146">
        <v>1968.3715999999999</v>
      </c>
      <c r="D146">
        <f>monthly_in_situ_co2_mlo!J198</f>
        <v>322.67</v>
      </c>
      <c r="E146">
        <f>monthly_merge_co2_spo!J197</f>
        <v>321.83</v>
      </c>
      <c r="F146">
        <f>(monthly_in_situ_co2_mlo!J199-monthly_in_situ_co2_mlo!J198)*2.12</f>
        <v>1.1023999999999614</v>
      </c>
      <c r="G146">
        <f>(monthly_merge_co2_spo!J198-monthly_merge_co2_spo!J197)*2.12</f>
        <v>-0.36039999999991323</v>
      </c>
      <c r="I146" s="5">
        <v>1968.3720000000001</v>
      </c>
      <c r="J146" s="3">
        <v>1.1020000000000001</v>
      </c>
      <c r="K146" s="3">
        <v>0.2094</v>
      </c>
      <c r="L146" s="3">
        <v>0.1961</v>
      </c>
      <c r="M146" s="3">
        <v>0.1842</v>
      </c>
      <c r="N146" s="4">
        <v>-0.36</v>
      </c>
      <c r="O146" s="4">
        <v>0.1515</v>
      </c>
      <c r="P146" s="4">
        <v>0.1578</v>
      </c>
      <c r="Q146" s="4">
        <v>0.16209999999999999</v>
      </c>
      <c r="R146" s="7">
        <f t="shared" si="3"/>
        <v>0.37100000000000005</v>
      </c>
      <c r="S146" s="7">
        <f t="shared" si="4"/>
        <v>0.18045</v>
      </c>
      <c r="T146" s="7">
        <f t="shared" si="5"/>
        <v>0.17695</v>
      </c>
      <c r="U146" s="7">
        <f t="shared" si="6"/>
        <v>0.17315</v>
      </c>
      <c r="V146" s="6">
        <f t="shared" si="7"/>
        <v>1.4620000000000002</v>
      </c>
      <c r="W146" s="6">
        <f t="shared" si="8"/>
        <v>5.7900000000000007E-2</v>
      </c>
      <c r="X146" s="6">
        <f t="shared" si="9"/>
        <v>3.8300000000000001E-2</v>
      </c>
      <c r="Y146" s="6">
        <f t="shared" si="10"/>
        <v>2.2100000000000009E-2</v>
      </c>
    </row>
    <row r="147" spans="1:25" x14ac:dyDescent="0.2">
      <c r="A147">
        <v>1968</v>
      </c>
      <c r="B147">
        <v>6</v>
      </c>
      <c r="C147">
        <v>1968.4563000000001</v>
      </c>
      <c r="D147">
        <f>monthly_in_situ_co2_mlo!J199</f>
        <v>323.19</v>
      </c>
      <c r="E147">
        <f>monthly_merge_co2_spo!J198</f>
        <v>321.66000000000003</v>
      </c>
      <c r="F147">
        <f>(monthly_in_situ_co2_mlo!J200-monthly_in_situ_co2_mlo!J199)*2.12</f>
        <v>0.59360000000006274</v>
      </c>
      <c r="G147">
        <f>(monthly_merge_co2_spo!J199-monthly_merge_co2_spo!J198)*2.12</f>
        <v>0.78439999999988919</v>
      </c>
      <c r="I147" s="5">
        <v>1968.4559999999999</v>
      </c>
      <c r="J147" s="3">
        <v>0.59399999999999997</v>
      </c>
      <c r="K147" s="3">
        <v>0.219</v>
      </c>
      <c r="L147" s="3">
        <v>0.19670000000000001</v>
      </c>
      <c r="M147" s="3">
        <v>0.18490000000000001</v>
      </c>
      <c r="N147" s="4">
        <v>0.78400000000000003</v>
      </c>
      <c r="O147" s="4">
        <v>0.15690000000000001</v>
      </c>
      <c r="P147" s="4">
        <v>0.15939999999999999</v>
      </c>
      <c r="Q147" s="4">
        <v>0.16259999999999999</v>
      </c>
      <c r="R147" s="7">
        <f t="shared" si="3"/>
        <v>0.68900000000000006</v>
      </c>
      <c r="S147" s="7">
        <f t="shared" si="4"/>
        <v>0.18795000000000001</v>
      </c>
      <c r="T147" s="7">
        <f t="shared" si="5"/>
        <v>0.17804999999999999</v>
      </c>
      <c r="U147" s="7">
        <f t="shared" si="6"/>
        <v>0.17375000000000002</v>
      </c>
      <c r="V147" s="6">
        <f t="shared" si="7"/>
        <v>-0.19000000000000006</v>
      </c>
      <c r="W147" s="6">
        <f t="shared" si="8"/>
        <v>6.2099999999999989E-2</v>
      </c>
      <c r="X147" s="6">
        <f t="shared" si="9"/>
        <v>3.7300000000000028E-2</v>
      </c>
      <c r="Y147" s="6">
        <f t="shared" si="10"/>
        <v>2.2300000000000014E-2</v>
      </c>
    </row>
    <row r="148" spans="1:25" x14ac:dyDescent="0.2">
      <c r="A148">
        <v>1968</v>
      </c>
      <c r="B148">
        <v>7</v>
      </c>
      <c r="C148">
        <v>1968.5382999999999</v>
      </c>
      <c r="D148">
        <f>monthly_in_situ_co2_mlo!J200</f>
        <v>323.47000000000003</v>
      </c>
      <c r="E148">
        <f>monthly_merge_co2_spo!J199</f>
        <v>322.02999999999997</v>
      </c>
      <c r="F148">
        <f>(monthly_in_situ_co2_mlo!J201-monthly_in_situ_co2_mlo!J200)*2.12</f>
        <v>-6.3600000000062662E-2</v>
      </c>
      <c r="G148">
        <f>(monthly_merge_co2_spo!J200-monthly_merge_co2_spo!J199)*2.12</f>
        <v>0.16960000000008676</v>
      </c>
      <c r="I148" s="5">
        <v>1968.538</v>
      </c>
      <c r="J148" s="3">
        <v>-6.4000000000000001E-2</v>
      </c>
      <c r="K148" s="3">
        <v>0.2303</v>
      </c>
      <c r="L148" s="3">
        <v>0.19739999999999999</v>
      </c>
      <c r="M148" s="3">
        <v>0.1857</v>
      </c>
      <c r="N148" s="4">
        <v>0.17</v>
      </c>
      <c r="O148" s="4">
        <v>0.16239999999999999</v>
      </c>
      <c r="P148" s="4">
        <v>0.16109999999999999</v>
      </c>
      <c r="Q148" s="4">
        <v>0.16309999999999999</v>
      </c>
      <c r="R148" s="7">
        <f t="shared" si="3"/>
        <v>5.3000000000000005E-2</v>
      </c>
      <c r="S148" s="7">
        <f t="shared" si="4"/>
        <v>0.19635</v>
      </c>
      <c r="T148" s="7">
        <f t="shared" si="5"/>
        <v>0.17924999999999999</v>
      </c>
      <c r="U148" s="7">
        <f t="shared" si="6"/>
        <v>0.1744</v>
      </c>
      <c r="V148" s="6">
        <f t="shared" si="7"/>
        <v>-0.23400000000000001</v>
      </c>
      <c r="W148" s="6">
        <f t="shared" si="8"/>
        <v>6.7900000000000016E-2</v>
      </c>
      <c r="X148" s="6">
        <f t="shared" si="9"/>
        <v>3.6299999999999999E-2</v>
      </c>
      <c r="Y148" s="6">
        <f t="shared" si="10"/>
        <v>2.2600000000000009E-2</v>
      </c>
    </row>
    <row r="149" spans="1:25" x14ac:dyDescent="0.2">
      <c r="A149">
        <v>1968</v>
      </c>
      <c r="B149">
        <v>8</v>
      </c>
      <c r="C149">
        <v>1968.623</v>
      </c>
      <c r="D149">
        <f>monthly_in_situ_co2_mlo!J201</f>
        <v>323.44</v>
      </c>
      <c r="E149">
        <f>monthly_merge_co2_spo!J200</f>
        <v>322.11</v>
      </c>
      <c r="F149">
        <f>(monthly_in_situ_co2_mlo!J202-monthly_in_situ_co2_mlo!J201)*2.12</f>
        <v>-0.25440000000000967</v>
      </c>
      <c r="G149">
        <f>(monthly_merge_co2_spo!J201-monthly_merge_co2_spo!J200)*2.12</f>
        <v>0.16959999999996628</v>
      </c>
      <c r="I149" s="5">
        <v>1968.623</v>
      </c>
      <c r="J149" s="3">
        <v>-0.254</v>
      </c>
      <c r="K149" s="3">
        <v>0.24399999999999999</v>
      </c>
      <c r="L149" s="3">
        <v>0.19800000000000001</v>
      </c>
      <c r="M149" s="3">
        <v>0.18640000000000001</v>
      </c>
      <c r="N149" s="4">
        <v>0.17</v>
      </c>
      <c r="O149" s="4">
        <v>0.1696</v>
      </c>
      <c r="P149" s="4">
        <v>0.16289999999999999</v>
      </c>
      <c r="Q149" s="4">
        <v>0.16370000000000001</v>
      </c>
      <c r="R149" s="7">
        <f t="shared" ref="R149:R212" si="11">AVERAGE(J149,N149)</f>
        <v>-4.1999999999999996E-2</v>
      </c>
      <c r="S149" s="7">
        <f t="shared" ref="S149:S212" si="12">AVERAGE(K149,O149)</f>
        <v>0.20679999999999998</v>
      </c>
      <c r="T149" s="7">
        <f t="shared" ref="T149:T212" si="13">AVERAGE(L149,P149)</f>
        <v>0.18045</v>
      </c>
      <c r="U149" s="7">
        <f t="shared" ref="U149:U212" si="14">AVERAGE(M149,Q149)</f>
        <v>0.17505000000000001</v>
      </c>
      <c r="V149" s="6">
        <f t="shared" ref="V149:V212" si="15">J149-N149</f>
        <v>-0.42400000000000004</v>
      </c>
      <c r="W149" s="6">
        <f t="shared" ref="W149:W212" si="16">K149-O149</f>
        <v>7.4399999999999994E-2</v>
      </c>
      <c r="X149" s="6">
        <f t="shared" ref="X149:X212" si="17">L149-P149</f>
        <v>3.510000000000002E-2</v>
      </c>
      <c r="Y149" s="6">
        <f t="shared" ref="Y149:Y212" si="18">M149-Q149</f>
        <v>2.2699999999999998E-2</v>
      </c>
    </row>
    <row r="150" spans="1:25" x14ac:dyDescent="0.2">
      <c r="A150">
        <v>1968</v>
      </c>
      <c r="B150">
        <v>9</v>
      </c>
      <c r="C150">
        <v>1968.7076999999999</v>
      </c>
      <c r="D150">
        <f>monthly_in_situ_co2_mlo!J202</f>
        <v>323.32</v>
      </c>
      <c r="E150">
        <f>monthly_merge_co2_spo!J201</f>
        <v>322.19</v>
      </c>
      <c r="F150">
        <f>(monthly_in_situ_co2_mlo!J203-monthly_in_situ_co2_mlo!J202)*2.12</f>
        <v>2.119999999998072E-2</v>
      </c>
      <c r="G150">
        <f>(monthly_merge_co2_spo!J202-monthly_merge_co2_spo!J201)*2.12</f>
        <v>0.19079999999994698</v>
      </c>
      <c r="I150" s="5">
        <v>1968.7080000000001</v>
      </c>
      <c r="J150" s="3">
        <v>2.1000000000000001E-2</v>
      </c>
      <c r="K150" s="3">
        <v>0.25800000000000001</v>
      </c>
      <c r="L150" s="3">
        <v>0.19850000000000001</v>
      </c>
      <c r="M150" s="3">
        <v>0.18729999999999999</v>
      </c>
      <c r="N150" s="4">
        <v>0.191</v>
      </c>
      <c r="O150" s="4">
        <v>0.17760000000000001</v>
      </c>
      <c r="P150" s="4">
        <v>0.16470000000000001</v>
      </c>
      <c r="Q150" s="4">
        <v>0.1643</v>
      </c>
      <c r="R150" s="7">
        <f t="shared" si="11"/>
        <v>0.106</v>
      </c>
      <c r="S150" s="7">
        <f t="shared" si="12"/>
        <v>0.21779999999999999</v>
      </c>
      <c r="T150" s="7">
        <f t="shared" si="13"/>
        <v>0.18160000000000001</v>
      </c>
      <c r="U150" s="7">
        <f t="shared" si="14"/>
        <v>0.17580000000000001</v>
      </c>
      <c r="V150" s="6">
        <f t="shared" si="15"/>
        <v>-0.17</v>
      </c>
      <c r="W150" s="6">
        <f t="shared" si="16"/>
        <v>8.0399999999999999E-2</v>
      </c>
      <c r="X150" s="6">
        <f t="shared" si="17"/>
        <v>3.3799999999999997E-2</v>
      </c>
      <c r="Y150" s="6">
        <f t="shared" si="18"/>
        <v>2.2999999999999993E-2</v>
      </c>
    </row>
    <row r="151" spans="1:25" x14ac:dyDescent="0.2">
      <c r="A151">
        <v>1968</v>
      </c>
      <c r="B151">
        <v>10</v>
      </c>
      <c r="C151">
        <v>1968.7896000000001</v>
      </c>
      <c r="D151">
        <f>monthly_in_situ_co2_mlo!J203</f>
        <v>323.33</v>
      </c>
      <c r="E151">
        <f>monthly_merge_co2_spo!J202</f>
        <v>322.27999999999997</v>
      </c>
      <c r="F151">
        <f>(monthly_in_situ_co2_mlo!J204-monthly_in_situ_co2_mlo!J203)*2.12</f>
        <v>-0.16959999999996628</v>
      </c>
      <c r="G151">
        <f>(monthly_merge_co2_spo!J203-monthly_merge_co2_spo!J202)*2.12</f>
        <v>0.1908000000000675</v>
      </c>
      <c r="I151" s="5">
        <v>1968.79</v>
      </c>
      <c r="J151" s="3">
        <v>-0.17</v>
      </c>
      <c r="K151" s="3">
        <v>0.26950000000000002</v>
      </c>
      <c r="L151" s="3">
        <v>0.1988</v>
      </c>
      <c r="M151" s="3">
        <v>0.18809999999999999</v>
      </c>
      <c r="N151" s="4">
        <v>0.191</v>
      </c>
      <c r="O151" s="4">
        <v>0.18479999999999999</v>
      </c>
      <c r="P151" s="4">
        <v>0.1666</v>
      </c>
      <c r="Q151" s="4">
        <v>0.16489999999999999</v>
      </c>
      <c r="R151" s="7">
        <f t="shared" si="11"/>
        <v>1.0499999999999995E-2</v>
      </c>
      <c r="S151" s="7">
        <f t="shared" si="12"/>
        <v>0.22715000000000002</v>
      </c>
      <c r="T151" s="7">
        <f t="shared" si="13"/>
        <v>0.1827</v>
      </c>
      <c r="U151" s="7">
        <f t="shared" si="14"/>
        <v>0.17649999999999999</v>
      </c>
      <c r="V151" s="6">
        <f t="shared" si="15"/>
        <v>-0.36099999999999999</v>
      </c>
      <c r="W151" s="6">
        <f t="shared" si="16"/>
        <v>8.4700000000000025E-2</v>
      </c>
      <c r="X151" s="6">
        <f t="shared" si="17"/>
        <v>3.2200000000000006E-2</v>
      </c>
      <c r="Y151" s="6">
        <f t="shared" si="18"/>
        <v>2.3199999999999998E-2</v>
      </c>
    </row>
    <row r="152" spans="1:25" x14ac:dyDescent="0.2">
      <c r="A152">
        <v>1968</v>
      </c>
      <c r="B152">
        <v>11</v>
      </c>
      <c r="C152">
        <v>1968.8742999999999</v>
      </c>
      <c r="D152">
        <f>monthly_in_situ_co2_mlo!J204</f>
        <v>323.25</v>
      </c>
      <c r="E152">
        <f>monthly_merge_co2_spo!J203</f>
        <v>322.37</v>
      </c>
      <c r="F152">
        <f>(monthly_in_situ_co2_mlo!J205-monthly_in_situ_co2_mlo!J204)*2.12</f>
        <v>0.91160000000001451</v>
      </c>
      <c r="G152">
        <f>(monthly_merge_co2_spo!J204-monthly_merge_co2_spo!J203)*2.12</f>
        <v>0.27559999999999035</v>
      </c>
      <c r="I152" s="5">
        <v>1968.874</v>
      </c>
      <c r="J152" s="3">
        <v>0.91200000000000003</v>
      </c>
      <c r="K152" s="3">
        <v>0.27710000000000001</v>
      </c>
      <c r="L152" s="3">
        <v>0.19900000000000001</v>
      </c>
      <c r="M152" s="3">
        <v>0.18890000000000001</v>
      </c>
      <c r="N152" s="4">
        <v>0.27600000000000002</v>
      </c>
      <c r="O152" s="4">
        <v>0.19189999999999999</v>
      </c>
      <c r="P152" s="4">
        <v>0.16839999999999999</v>
      </c>
      <c r="Q152" s="4">
        <v>0.16550000000000001</v>
      </c>
      <c r="R152" s="7">
        <f t="shared" si="11"/>
        <v>0.59400000000000008</v>
      </c>
      <c r="S152" s="7">
        <f t="shared" si="12"/>
        <v>0.23449999999999999</v>
      </c>
      <c r="T152" s="7">
        <f t="shared" si="13"/>
        <v>0.1837</v>
      </c>
      <c r="U152" s="7">
        <f t="shared" si="14"/>
        <v>0.17720000000000002</v>
      </c>
      <c r="V152" s="6">
        <f t="shared" si="15"/>
        <v>0.63600000000000001</v>
      </c>
      <c r="W152" s="6">
        <f t="shared" si="16"/>
        <v>8.5200000000000026E-2</v>
      </c>
      <c r="X152" s="6">
        <f t="shared" si="17"/>
        <v>3.0600000000000016E-2</v>
      </c>
      <c r="Y152" s="6">
        <f t="shared" si="18"/>
        <v>2.3400000000000004E-2</v>
      </c>
    </row>
    <row r="153" spans="1:25" x14ac:dyDescent="0.2">
      <c r="A153">
        <v>1968</v>
      </c>
      <c r="B153">
        <v>12</v>
      </c>
      <c r="C153">
        <v>1968.9563000000001</v>
      </c>
      <c r="D153">
        <f>monthly_in_situ_co2_mlo!J205</f>
        <v>323.68</v>
      </c>
      <c r="E153">
        <f>monthly_merge_co2_spo!J204</f>
        <v>322.5</v>
      </c>
      <c r="F153">
        <f>(monthly_in_situ_co2_mlo!J206-monthly_in_situ_co2_mlo!J205)*2.12</f>
        <v>0.59359999999994217</v>
      </c>
      <c r="G153">
        <f>(monthly_merge_co2_spo!J205-monthly_merge_co2_spo!J204)*2.12</f>
        <v>-0.12720000000000484</v>
      </c>
      <c r="I153" s="5">
        <v>1968.9559999999999</v>
      </c>
      <c r="J153" s="3">
        <v>0.59399999999999997</v>
      </c>
      <c r="K153" s="3">
        <v>0.28000000000000003</v>
      </c>
      <c r="L153" s="3">
        <v>0.19900000000000001</v>
      </c>
      <c r="M153" s="3">
        <v>0.18970000000000001</v>
      </c>
      <c r="N153" s="4">
        <v>-0.127</v>
      </c>
      <c r="O153" s="4">
        <v>0.19889999999999999</v>
      </c>
      <c r="P153" s="4">
        <v>0.1701</v>
      </c>
      <c r="Q153" s="4">
        <v>0.1661</v>
      </c>
      <c r="R153" s="7">
        <f t="shared" si="11"/>
        <v>0.23349999999999999</v>
      </c>
      <c r="S153" s="7">
        <f t="shared" si="12"/>
        <v>0.23945</v>
      </c>
      <c r="T153" s="7">
        <f t="shared" si="13"/>
        <v>0.18454999999999999</v>
      </c>
      <c r="U153" s="7">
        <f t="shared" si="14"/>
        <v>0.1779</v>
      </c>
      <c r="V153" s="6">
        <f t="shared" si="15"/>
        <v>0.72099999999999997</v>
      </c>
      <c r="W153" s="6">
        <f t="shared" si="16"/>
        <v>8.1100000000000033E-2</v>
      </c>
      <c r="X153" s="6">
        <f t="shared" si="17"/>
        <v>2.8900000000000009E-2</v>
      </c>
      <c r="Y153" s="6">
        <f t="shared" si="18"/>
        <v>2.360000000000001E-2</v>
      </c>
    </row>
    <row r="154" spans="1:25" x14ac:dyDescent="0.2">
      <c r="A154">
        <v>1969</v>
      </c>
      <c r="B154">
        <v>1</v>
      </c>
      <c r="C154">
        <v>1969.0410999999999</v>
      </c>
      <c r="D154">
        <f>monthly_in_situ_co2_mlo!J206</f>
        <v>323.95999999999998</v>
      </c>
      <c r="E154">
        <f>monthly_merge_co2_spo!J205</f>
        <v>322.44</v>
      </c>
      <c r="F154">
        <f>(monthly_in_situ_co2_mlo!J207-monthly_in_situ_co2_mlo!J206)*2.12</f>
        <v>-0.4239999999999759</v>
      </c>
      <c r="G154">
        <f>(monthly_merge_co2_spo!J206-monthly_merge_co2_spo!J205)*2.12</f>
        <v>0.46640000000005788</v>
      </c>
      <c r="I154" s="5">
        <v>1969.0409999999999</v>
      </c>
      <c r="J154" s="3">
        <v>-0.42399999999999999</v>
      </c>
      <c r="K154" s="3">
        <v>0.27839999999999998</v>
      </c>
      <c r="L154" s="3">
        <v>0.19889999999999999</v>
      </c>
      <c r="M154" s="3">
        <v>0.1905</v>
      </c>
      <c r="N154" s="4">
        <v>0.46600000000000003</v>
      </c>
      <c r="O154" s="4">
        <v>0.2051</v>
      </c>
      <c r="P154" s="4">
        <v>0.17180000000000001</v>
      </c>
      <c r="Q154" s="4">
        <v>0.1668</v>
      </c>
      <c r="R154" s="7">
        <f t="shared" si="11"/>
        <v>2.1000000000000019E-2</v>
      </c>
      <c r="S154" s="7">
        <f t="shared" si="12"/>
        <v>0.24174999999999999</v>
      </c>
      <c r="T154" s="7">
        <f t="shared" si="13"/>
        <v>0.18535000000000001</v>
      </c>
      <c r="U154" s="7">
        <f t="shared" si="14"/>
        <v>0.17865</v>
      </c>
      <c r="V154" s="6">
        <f t="shared" si="15"/>
        <v>-0.89</v>
      </c>
      <c r="W154" s="6">
        <f t="shared" si="16"/>
        <v>7.3299999999999976E-2</v>
      </c>
      <c r="X154" s="6">
        <f t="shared" si="17"/>
        <v>2.7099999999999985E-2</v>
      </c>
      <c r="Y154" s="6">
        <f t="shared" si="18"/>
        <v>2.3699999999999999E-2</v>
      </c>
    </row>
    <row r="155" spans="1:25" x14ac:dyDescent="0.2">
      <c r="A155">
        <v>1969</v>
      </c>
      <c r="B155">
        <v>2</v>
      </c>
      <c r="C155">
        <v>1969.126</v>
      </c>
      <c r="D155">
        <f>monthly_in_situ_co2_mlo!J207</f>
        <v>323.76</v>
      </c>
      <c r="E155">
        <f>monthly_merge_co2_spo!J206</f>
        <v>322.66000000000003</v>
      </c>
      <c r="F155">
        <f>(monthly_in_situ_co2_mlo!J208-monthly_in_situ_co2_mlo!J207)*2.12</f>
        <v>1.1660000000000241</v>
      </c>
      <c r="G155">
        <f>(monthly_merge_co2_spo!J207-monthly_merge_co2_spo!J206)*2.12</f>
        <v>0.19079999999994698</v>
      </c>
      <c r="I155" s="5">
        <v>1969.126</v>
      </c>
      <c r="J155" s="3">
        <v>1.1659999999999999</v>
      </c>
      <c r="K155" s="3">
        <v>0.27410000000000001</v>
      </c>
      <c r="L155" s="3">
        <v>0.19869999999999999</v>
      </c>
      <c r="M155" s="3">
        <v>0.1913</v>
      </c>
      <c r="N155" s="4">
        <v>0.191</v>
      </c>
      <c r="O155" s="4">
        <v>0.21029999999999999</v>
      </c>
      <c r="P155" s="4">
        <v>0.17330000000000001</v>
      </c>
      <c r="Q155" s="4">
        <v>0.16750000000000001</v>
      </c>
      <c r="R155" s="7">
        <f t="shared" si="11"/>
        <v>0.67849999999999999</v>
      </c>
      <c r="S155" s="7">
        <f t="shared" si="12"/>
        <v>0.2422</v>
      </c>
      <c r="T155" s="7">
        <f t="shared" si="13"/>
        <v>0.186</v>
      </c>
      <c r="U155" s="7">
        <f t="shared" si="14"/>
        <v>0.1794</v>
      </c>
      <c r="V155" s="6">
        <f t="shared" si="15"/>
        <v>0.97499999999999987</v>
      </c>
      <c r="W155" s="6">
        <f t="shared" si="16"/>
        <v>6.3800000000000023E-2</v>
      </c>
      <c r="X155" s="6">
        <f t="shared" si="17"/>
        <v>2.5399999999999978E-2</v>
      </c>
      <c r="Y155" s="6">
        <f t="shared" si="18"/>
        <v>2.3799999999999988E-2</v>
      </c>
    </row>
    <row r="156" spans="1:25" x14ac:dyDescent="0.2">
      <c r="A156">
        <v>1969</v>
      </c>
      <c r="B156">
        <v>3</v>
      </c>
      <c r="C156">
        <v>1969.2027</v>
      </c>
      <c r="D156">
        <f>monthly_in_situ_co2_mlo!J208</f>
        <v>324.31</v>
      </c>
      <c r="E156">
        <f>monthly_merge_co2_spo!J207</f>
        <v>322.75</v>
      </c>
      <c r="F156">
        <f>(monthly_in_situ_co2_mlo!J209-monthly_in_situ_co2_mlo!J208)*2.12</f>
        <v>-8.4800000000043382E-2</v>
      </c>
      <c r="G156">
        <f>(monthly_merge_co2_spo!J208-monthly_merge_co2_spo!J207)*2.12</f>
        <v>0</v>
      </c>
      <c r="I156" s="5">
        <v>1969.203</v>
      </c>
      <c r="J156" s="3">
        <v>-8.5000000000000006E-2</v>
      </c>
      <c r="K156" s="3">
        <v>0.26879999999999998</v>
      </c>
      <c r="L156" s="3">
        <v>0.19819999999999999</v>
      </c>
      <c r="M156" s="3">
        <v>0.192</v>
      </c>
      <c r="N156" s="4">
        <v>0</v>
      </c>
      <c r="O156" s="4">
        <v>0.21440000000000001</v>
      </c>
      <c r="P156" s="4">
        <v>0.17469999999999999</v>
      </c>
      <c r="Q156" s="4">
        <v>0.1681</v>
      </c>
      <c r="R156" s="7">
        <f t="shared" si="11"/>
        <v>-4.2500000000000003E-2</v>
      </c>
      <c r="S156" s="7">
        <f t="shared" si="12"/>
        <v>0.24159999999999998</v>
      </c>
      <c r="T156" s="7">
        <f t="shared" si="13"/>
        <v>0.18645</v>
      </c>
      <c r="U156" s="7">
        <f t="shared" si="14"/>
        <v>0.18004999999999999</v>
      </c>
      <c r="V156" s="6">
        <f t="shared" si="15"/>
        <v>-8.5000000000000006E-2</v>
      </c>
      <c r="W156" s="6">
        <f t="shared" si="16"/>
        <v>5.4399999999999976E-2</v>
      </c>
      <c r="X156" s="6">
        <f t="shared" si="17"/>
        <v>2.3499999999999993E-2</v>
      </c>
      <c r="Y156" s="6">
        <f t="shared" si="18"/>
        <v>2.3900000000000005E-2</v>
      </c>
    </row>
    <row r="157" spans="1:25" x14ac:dyDescent="0.2">
      <c r="A157">
        <v>1969</v>
      </c>
      <c r="B157">
        <v>4</v>
      </c>
      <c r="C157">
        <v>1969.2877000000001</v>
      </c>
      <c r="D157">
        <f>monthly_in_situ_co2_mlo!J209</f>
        <v>324.27</v>
      </c>
      <c r="E157">
        <f>monthly_merge_co2_spo!J208</f>
        <v>322.75</v>
      </c>
      <c r="F157">
        <f>(monthly_in_situ_co2_mlo!J210-monthly_in_situ_co2_mlo!J209)*2.12</f>
        <v>0.42400000000009641</v>
      </c>
      <c r="G157">
        <f>(monthly_merge_co2_spo!J209-monthly_merge_co2_spo!J208)*2.12</f>
        <v>0.44519999999995663</v>
      </c>
      <c r="I157" s="5">
        <v>1969.288</v>
      </c>
      <c r="J157" s="3">
        <v>0.42399999999999999</v>
      </c>
      <c r="K157" s="3">
        <v>0.26169999999999999</v>
      </c>
      <c r="L157" s="3">
        <v>0.19769999999999999</v>
      </c>
      <c r="M157" s="3">
        <v>0.1928</v>
      </c>
      <c r="N157" s="4">
        <v>0.44500000000000001</v>
      </c>
      <c r="O157" s="4">
        <v>0.21759999999999999</v>
      </c>
      <c r="P157" s="4">
        <v>0.1759</v>
      </c>
      <c r="Q157" s="4">
        <v>0.16880000000000001</v>
      </c>
      <c r="R157" s="7">
        <f t="shared" si="11"/>
        <v>0.4345</v>
      </c>
      <c r="S157" s="7">
        <f t="shared" si="12"/>
        <v>0.23964999999999997</v>
      </c>
      <c r="T157" s="7">
        <f t="shared" si="13"/>
        <v>0.18679999999999999</v>
      </c>
      <c r="U157" s="7">
        <f t="shared" si="14"/>
        <v>0.18080000000000002</v>
      </c>
      <c r="V157" s="6">
        <f t="shared" si="15"/>
        <v>-2.1000000000000019E-2</v>
      </c>
      <c r="W157" s="6">
        <f t="shared" si="16"/>
        <v>4.41E-2</v>
      </c>
      <c r="X157" s="6">
        <f t="shared" si="17"/>
        <v>2.1799999999999986E-2</v>
      </c>
      <c r="Y157" s="6">
        <f t="shared" si="18"/>
        <v>2.3999999999999994E-2</v>
      </c>
    </row>
    <row r="158" spans="1:25" x14ac:dyDescent="0.2">
      <c r="A158">
        <v>1969</v>
      </c>
      <c r="B158">
        <v>5</v>
      </c>
      <c r="C158">
        <v>1969.3698999999999</v>
      </c>
      <c r="D158">
        <f>monthly_in_situ_co2_mlo!J210</f>
        <v>324.47000000000003</v>
      </c>
      <c r="E158">
        <f>monthly_merge_co2_spo!J209</f>
        <v>322.95999999999998</v>
      </c>
      <c r="F158">
        <f>(monthly_in_situ_co2_mlo!J211-monthly_in_situ_co2_mlo!J210)*2.12</f>
        <v>8.4799999999922882E-2</v>
      </c>
      <c r="G158">
        <f>(monthly_merge_co2_spo!J210-monthly_merge_co2_spo!J209)*2.12</f>
        <v>8.4800000000043382E-2</v>
      </c>
      <c r="I158" s="5">
        <v>1969.37</v>
      </c>
      <c r="J158" s="3">
        <v>8.5000000000000006E-2</v>
      </c>
      <c r="K158" s="3">
        <v>0.25240000000000001</v>
      </c>
      <c r="L158" s="3">
        <v>0.19689999999999999</v>
      </c>
      <c r="M158" s="3">
        <v>0.19350000000000001</v>
      </c>
      <c r="N158" s="4">
        <v>8.5000000000000006E-2</v>
      </c>
      <c r="O158" s="4">
        <v>0.21929999999999999</v>
      </c>
      <c r="P158" s="4">
        <v>0.17680000000000001</v>
      </c>
      <c r="Q158" s="4">
        <v>0.16950000000000001</v>
      </c>
      <c r="R158" s="7">
        <f t="shared" si="11"/>
        <v>8.5000000000000006E-2</v>
      </c>
      <c r="S158" s="7">
        <f t="shared" si="12"/>
        <v>0.23585</v>
      </c>
      <c r="T158" s="7">
        <f t="shared" si="13"/>
        <v>0.18685000000000002</v>
      </c>
      <c r="U158" s="7">
        <f t="shared" si="14"/>
        <v>0.18149999999999999</v>
      </c>
      <c r="V158" s="6">
        <f t="shared" si="15"/>
        <v>0</v>
      </c>
      <c r="W158" s="6">
        <f t="shared" si="16"/>
        <v>3.3100000000000018E-2</v>
      </c>
      <c r="X158" s="6">
        <f t="shared" si="17"/>
        <v>2.0099999999999979E-2</v>
      </c>
      <c r="Y158" s="6">
        <f t="shared" si="18"/>
        <v>2.3999999999999994E-2</v>
      </c>
    </row>
    <row r="159" spans="1:25" x14ac:dyDescent="0.2">
      <c r="A159">
        <v>1969</v>
      </c>
      <c r="B159">
        <v>6</v>
      </c>
      <c r="C159">
        <v>1969.4548</v>
      </c>
      <c r="D159">
        <f>monthly_in_situ_co2_mlo!J211</f>
        <v>324.51</v>
      </c>
      <c r="E159">
        <f>monthly_merge_co2_spo!J210</f>
        <v>323</v>
      </c>
      <c r="F159">
        <f>(monthly_in_situ_co2_mlo!J212-monthly_in_situ_co2_mlo!J211)*2.12</f>
        <v>1.4416000000000144</v>
      </c>
      <c r="G159">
        <f>(monthly_merge_co2_spo!J211-monthly_merge_co2_spo!J210)*2.12</f>
        <v>0.4239999999999759</v>
      </c>
      <c r="I159" s="5">
        <v>1969.4549999999999</v>
      </c>
      <c r="J159" s="3">
        <v>1.4419999999999999</v>
      </c>
      <c r="K159" s="3">
        <v>0.24210000000000001</v>
      </c>
      <c r="L159" s="3">
        <v>0.19589999999999999</v>
      </c>
      <c r="M159" s="3">
        <v>0.1943</v>
      </c>
      <c r="N159" s="4">
        <v>0.42399999999999999</v>
      </c>
      <c r="O159" s="4">
        <v>0.21990000000000001</v>
      </c>
      <c r="P159" s="4">
        <v>0.17760000000000001</v>
      </c>
      <c r="Q159" s="4">
        <v>0.17019999999999999</v>
      </c>
      <c r="R159" s="7">
        <f t="shared" si="11"/>
        <v>0.93299999999999994</v>
      </c>
      <c r="S159" s="7">
        <f t="shared" si="12"/>
        <v>0.23100000000000001</v>
      </c>
      <c r="T159" s="7">
        <f t="shared" si="13"/>
        <v>0.18675</v>
      </c>
      <c r="U159" s="7">
        <f t="shared" si="14"/>
        <v>0.18225</v>
      </c>
      <c r="V159" s="6">
        <f t="shared" si="15"/>
        <v>1.018</v>
      </c>
      <c r="W159" s="6">
        <f t="shared" si="16"/>
        <v>2.2199999999999998E-2</v>
      </c>
      <c r="X159" s="6">
        <f t="shared" si="17"/>
        <v>1.8299999999999983E-2</v>
      </c>
      <c r="Y159" s="6">
        <f t="shared" si="18"/>
        <v>2.410000000000001E-2</v>
      </c>
    </row>
    <row r="160" spans="1:25" x14ac:dyDescent="0.2">
      <c r="A160">
        <v>1969</v>
      </c>
      <c r="B160">
        <v>7</v>
      </c>
      <c r="C160">
        <v>1969.537</v>
      </c>
      <c r="D160">
        <f>monthly_in_situ_co2_mlo!J212</f>
        <v>325.19</v>
      </c>
      <c r="E160">
        <f>monthly_merge_co2_spo!J211</f>
        <v>323.2</v>
      </c>
      <c r="F160">
        <f>(monthly_in_situ_co2_mlo!J213-monthly_in_situ_co2_mlo!J212)*2.12</f>
        <v>-0.44519999999995663</v>
      </c>
      <c r="G160">
        <f>(monthly_merge_co2_spo!J212-monthly_merge_co2_spo!J211)*2.12</f>
        <v>6.3600000000062662E-2</v>
      </c>
      <c r="I160" s="5">
        <v>1969.537</v>
      </c>
      <c r="J160" s="3">
        <v>-0.44500000000000001</v>
      </c>
      <c r="K160" s="3">
        <v>0.23150000000000001</v>
      </c>
      <c r="L160" s="3">
        <v>0.19470000000000001</v>
      </c>
      <c r="M160" s="3">
        <v>0.19500000000000001</v>
      </c>
      <c r="N160" s="4">
        <v>6.4000000000000001E-2</v>
      </c>
      <c r="O160" s="4">
        <v>0.22020000000000001</v>
      </c>
      <c r="P160" s="4">
        <v>0.17829999999999999</v>
      </c>
      <c r="Q160" s="4">
        <v>0.1709</v>
      </c>
      <c r="R160" s="7">
        <f t="shared" si="11"/>
        <v>-0.1905</v>
      </c>
      <c r="S160" s="7">
        <f t="shared" si="12"/>
        <v>0.22585</v>
      </c>
      <c r="T160" s="7">
        <f t="shared" si="13"/>
        <v>0.1865</v>
      </c>
      <c r="U160" s="7">
        <f t="shared" si="14"/>
        <v>0.18295</v>
      </c>
      <c r="V160" s="6">
        <f t="shared" si="15"/>
        <v>-0.50900000000000001</v>
      </c>
      <c r="W160" s="6">
        <f t="shared" si="16"/>
        <v>1.1300000000000004E-2</v>
      </c>
      <c r="X160" s="6">
        <f t="shared" si="17"/>
        <v>1.6400000000000026E-2</v>
      </c>
      <c r="Y160" s="6">
        <f t="shared" si="18"/>
        <v>2.410000000000001E-2</v>
      </c>
    </row>
    <row r="161" spans="1:25" x14ac:dyDescent="0.2">
      <c r="A161">
        <v>1969</v>
      </c>
      <c r="B161">
        <v>8</v>
      </c>
      <c r="C161">
        <v>1969.6219000000001</v>
      </c>
      <c r="D161">
        <f>monthly_in_situ_co2_mlo!J213</f>
        <v>324.98</v>
      </c>
      <c r="E161">
        <f>monthly_merge_co2_spo!J212</f>
        <v>323.23</v>
      </c>
      <c r="F161">
        <f>(monthly_in_situ_co2_mlo!J214-monthly_in_situ_co2_mlo!J213)*2.12</f>
        <v>0.82679999999997111</v>
      </c>
      <c r="G161">
        <f>(monthly_merge_co2_spo!J213-monthly_merge_co2_spo!J212)*2.12</f>
        <v>0.86919999999993258</v>
      </c>
      <c r="I161" s="5">
        <v>1969.6220000000001</v>
      </c>
      <c r="J161" s="3">
        <v>0.82699999999999996</v>
      </c>
      <c r="K161" s="3">
        <v>0.22040000000000001</v>
      </c>
      <c r="L161" s="3">
        <v>0.19350000000000001</v>
      </c>
      <c r="M161" s="3">
        <v>0.19570000000000001</v>
      </c>
      <c r="N161" s="4">
        <v>0.86899999999999999</v>
      </c>
      <c r="O161" s="4">
        <v>0.22009999999999999</v>
      </c>
      <c r="P161" s="4">
        <v>0.17879999999999999</v>
      </c>
      <c r="Q161" s="4">
        <v>0.1716</v>
      </c>
      <c r="R161" s="7">
        <f t="shared" si="11"/>
        <v>0.84799999999999998</v>
      </c>
      <c r="S161" s="7">
        <f t="shared" si="12"/>
        <v>0.22025</v>
      </c>
      <c r="T161" s="7">
        <f t="shared" si="13"/>
        <v>0.18614999999999998</v>
      </c>
      <c r="U161" s="7">
        <f t="shared" si="14"/>
        <v>0.18365000000000001</v>
      </c>
      <c r="V161" s="6">
        <f t="shared" si="15"/>
        <v>-4.2000000000000037E-2</v>
      </c>
      <c r="W161" s="6">
        <f t="shared" si="16"/>
        <v>3.0000000000002247E-4</v>
      </c>
      <c r="X161" s="6">
        <f t="shared" si="17"/>
        <v>1.4700000000000019E-2</v>
      </c>
      <c r="Y161" s="6">
        <f t="shared" si="18"/>
        <v>2.410000000000001E-2</v>
      </c>
    </row>
    <row r="162" spans="1:25" x14ac:dyDescent="0.2">
      <c r="A162">
        <v>1969</v>
      </c>
      <c r="B162">
        <v>9</v>
      </c>
      <c r="C162">
        <v>1969.7067999999999</v>
      </c>
      <c r="D162">
        <f>monthly_in_situ_co2_mlo!J214</f>
        <v>325.37</v>
      </c>
      <c r="E162">
        <f>monthly_merge_co2_spo!J213</f>
        <v>323.64</v>
      </c>
      <c r="F162">
        <f>(monthly_in_situ_co2_mlo!J215-monthly_in_situ_co2_mlo!J214)*2.12</f>
        <v>-1.0388000000000193</v>
      </c>
      <c r="G162">
        <f>(monthly_merge_co2_spo!J214-monthly_merge_co2_spo!J213)*2.12</f>
        <v>-0.4239999999999759</v>
      </c>
      <c r="I162" s="5">
        <v>1969.7070000000001</v>
      </c>
      <c r="J162" s="3">
        <v>-1.0389999999999999</v>
      </c>
      <c r="K162" s="3">
        <v>0.20910000000000001</v>
      </c>
      <c r="L162" s="3">
        <v>0.19209999999999999</v>
      </c>
      <c r="M162" s="3">
        <v>0.1963</v>
      </c>
      <c r="N162" s="4">
        <v>-0.42399999999999999</v>
      </c>
      <c r="O162" s="4">
        <v>0.21959999999999999</v>
      </c>
      <c r="P162" s="4">
        <v>0.1792</v>
      </c>
      <c r="Q162" s="4">
        <v>0.17219999999999999</v>
      </c>
      <c r="R162" s="7">
        <f t="shared" si="11"/>
        <v>-0.73149999999999993</v>
      </c>
      <c r="S162" s="7">
        <f t="shared" si="12"/>
        <v>0.21434999999999998</v>
      </c>
      <c r="T162" s="7">
        <f t="shared" si="13"/>
        <v>0.18564999999999998</v>
      </c>
      <c r="U162" s="7">
        <f t="shared" si="14"/>
        <v>0.18425</v>
      </c>
      <c r="V162" s="6">
        <f t="shared" si="15"/>
        <v>-0.61499999999999999</v>
      </c>
      <c r="W162" s="6">
        <f t="shared" si="16"/>
        <v>-1.0499999999999982E-2</v>
      </c>
      <c r="X162" s="6">
        <f t="shared" si="17"/>
        <v>1.2899999999999995E-2</v>
      </c>
      <c r="Y162" s="6">
        <f t="shared" si="18"/>
        <v>2.410000000000001E-2</v>
      </c>
    </row>
    <row r="163" spans="1:25" x14ac:dyDescent="0.2">
      <c r="A163">
        <v>1969</v>
      </c>
      <c r="B163">
        <v>10</v>
      </c>
      <c r="C163">
        <v>1969.789</v>
      </c>
      <c r="D163">
        <f>monthly_in_situ_co2_mlo!J215</f>
        <v>324.88</v>
      </c>
      <c r="E163">
        <f>monthly_merge_co2_spo!J214</f>
        <v>323.44</v>
      </c>
      <c r="F163">
        <f>(monthly_in_situ_co2_mlo!J216-monthly_in_situ_co2_mlo!J215)*2.12</f>
        <v>-0.19079999999994698</v>
      </c>
      <c r="G163">
        <f>(monthly_merge_co2_spo!J215-monthly_merge_co2_spo!J214)*2.12</f>
        <v>0.38160000000001448</v>
      </c>
      <c r="I163" s="5">
        <v>1969.789</v>
      </c>
      <c r="J163" s="3">
        <v>-0.191</v>
      </c>
      <c r="K163" s="3">
        <v>0.19850000000000001</v>
      </c>
      <c r="L163" s="3">
        <v>0.1908</v>
      </c>
      <c r="M163" s="3">
        <v>0.19700000000000001</v>
      </c>
      <c r="N163" s="4">
        <v>0.38200000000000001</v>
      </c>
      <c r="O163" s="4">
        <v>0.21890000000000001</v>
      </c>
      <c r="P163" s="4">
        <v>0.1794</v>
      </c>
      <c r="Q163" s="4">
        <v>0.1729</v>
      </c>
      <c r="R163" s="7">
        <f t="shared" si="11"/>
        <v>9.5500000000000002E-2</v>
      </c>
      <c r="S163" s="7">
        <f t="shared" si="12"/>
        <v>0.2087</v>
      </c>
      <c r="T163" s="7">
        <f t="shared" si="13"/>
        <v>0.18509999999999999</v>
      </c>
      <c r="U163" s="7">
        <f t="shared" si="14"/>
        <v>0.18495</v>
      </c>
      <c r="V163" s="6">
        <f t="shared" si="15"/>
        <v>-0.57299999999999995</v>
      </c>
      <c r="W163" s="6">
        <f t="shared" si="16"/>
        <v>-2.0400000000000001E-2</v>
      </c>
      <c r="X163" s="6">
        <f t="shared" si="17"/>
        <v>1.1399999999999993E-2</v>
      </c>
      <c r="Y163" s="6">
        <f t="shared" si="18"/>
        <v>2.410000000000001E-2</v>
      </c>
    </row>
    <row r="164" spans="1:25" x14ac:dyDescent="0.2">
      <c r="A164">
        <v>1969</v>
      </c>
      <c r="B164">
        <v>11</v>
      </c>
      <c r="C164">
        <v>1969.874</v>
      </c>
      <c r="D164">
        <f>monthly_in_situ_co2_mlo!J216</f>
        <v>324.79000000000002</v>
      </c>
      <c r="E164">
        <f>monthly_merge_co2_spo!J215</f>
        <v>323.62</v>
      </c>
      <c r="F164">
        <f>(monthly_in_situ_co2_mlo!J217-monthly_in_situ_co2_mlo!J216)*2.12</f>
        <v>0.25440000000000967</v>
      </c>
      <c r="G164">
        <f>(monthly_merge_co2_spo!J216-monthly_merge_co2_spo!J215)*2.12</f>
        <v>0.16959999999996628</v>
      </c>
      <c r="I164" s="5">
        <v>1969.874</v>
      </c>
      <c r="J164" s="3">
        <v>0.254</v>
      </c>
      <c r="K164" s="3">
        <v>0.18870000000000001</v>
      </c>
      <c r="L164" s="3">
        <v>0.1895</v>
      </c>
      <c r="M164" s="3">
        <v>0.1976</v>
      </c>
      <c r="N164" s="4">
        <v>0.17</v>
      </c>
      <c r="O164" s="4">
        <v>0.21759999999999999</v>
      </c>
      <c r="P164" s="4">
        <v>0.17949999999999999</v>
      </c>
      <c r="Q164" s="4">
        <v>0.1736</v>
      </c>
      <c r="R164" s="7">
        <f t="shared" si="11"/>
        <v>0.21200000000000002</v>
      </c>
      <c r="S164" s="7">
        <f t="shared" si="12"/>
        <v>0.20315</v>
      </c>
      <c r="T164" s="7">
        <f t="shared" si="13"/>
        <v>0.1845</v>
      </c>
      <c r="U164" s="7">
        <f t="shared" si="14"/>
        <v>0.18559999999999999</v>
      </c>
      <c r="V164" s="6">
        <f t="shared" si="15"/>
        <v>8.3999999999999991E-2</v>
      </c>
      <c r="W164" s="6">
        <f t="shared" si="16"/>
        <v>-2.8899999999999981E-2</v>
      </c>
      <c r="X164" s="6">
        <f t="shared" si="17"/>
        <v>1.0000000000000009E-2</v>
      </c>
      <c r="Y164" s="6">
        <f t="shared" si="18"/>
        <v>2.3999999999999994E-2</v>
      </c>
    </row>
    <row r="165" spans="1:25" x14ac:dyDescent="0.2">
      <c r="A165">
        <v>1969</v>
      </c>
      <c r="B165">
        <v>12</v>
      </c>
      <c r="C165">
        <v>1969.9562000000001</v>
      </c>
      <c r="D165">
        <f>monthly_in_situ_co2_mlo!J217</f>
        <v>324.91000000000003</v>
      </c>
      <c r="E165">
        <f>monthly_merge_co2_spo!J216</f>
        <v>323.7</v>
      </c>
      <c r="F165">
        <f>(monthly_in_situ_co2_mlo!J218-monthly_in_situ_co2_mlo!J217)*2.12</f>
        <v>0.23319999999990842</v>
      </c>
      <c r="G165">
        <f>(monthly_merge_co2_spo!J217-monthly_merge_co2_spo!J216)*2.12</f>
        <v>0.14839999999998554</v>
      </c>
      <c r="I165" s="5">
        <v>1969.9559999999999</v>
      </c>
      <c r="J165" s="3">
        <v>0.23300000000000001</v>
      </c>
      <c r="K165" s="3">
        <v>0.18090000000000001</v>
      </c>
      <c r="L165" s="3">
        <v>0.1883</v>
      </c>
      <c r="M165" s="3">
        <v>0.1981</v>
      </c>
      <c r="N165" s="4">
        <v>0.14799999999999999</v>
      </c>
      <c r="O165" s="4">
        <v>0.2155</v>
      </c>
      <c r="P165" s="4">
        <v>0.17949999999999999</v>
      </c>
      <c r="Q165" s="4">
        <v>0.17419999999999999</v>
      </c>
      <c r="R165" s="7">
        <f t="shared" si="11"/>
        <v>0.1905</v>
      </c>
      <c r="S165" s="7">
        <f t="shared" si="12"/>
        <v>0.19819999999999999</v>
      </c>
      <c r="T165" s="7">
        <f t="shared" si="13"/>
        <v>0.18390000000000001</v>
      </c>
      <c r="U165" s="7">
        <f t="shared" si="14"/>
        <v>0.18614999999999998</v>
      </c>
      <c r="V165" s="6">
        <f t="shared" si="15"/>
        <v>8.500000000000002E-2</v>
      </c>
      <c r="W165" s="6">
        <f t="shared" si="16"/>
        <v>-3.4599999999999992E-2</v>
      </c>
      <c r="X165" s="6">
        <f t="shared" si="17"/>
        <v>8.8000000000000023E-3</v>
      </c>
      <c r="Y165" s="6">
        <f t="shared" si="18"/>
        <v>2.3900000000000005E-2</v>
      </c>
    </row>
    <row r="166" spans="1:25" x14ac:dyDescent="0.2">
      <c r="A166">
        <v>1970</v>
      </c>
      <c r="B166">
        <v>1</v>
      </c>
      <c r="C166">
        <v>1970.0410999999999</v>
      </c>
      <c r="D166">
        <f>monthly_in_situ_co2_mlo!J218</f>
        <v>325.02</v>
      </c>
      <c r="E166">
        <f>monthly_merge_co2_spo!J217</f>
        <v>323.77</v>
      </c>
      <c r="F166">
        <f>(monthly_in_situ_co2_mlo!J219-monthly_in_situ_co2_mlo!J218)*2.12</f>
        <v>0.65720000000000489</v>
      </c>
      <c r="G166">
        <f>(monthly_merge_co2_spo!J218-monthly_merge_co2_spo!J217)*2.12</f>
        <v>0.23320000000002894</v>
      </c>
      <c r="I166" s="5">
        <v>1970.0409999999999</v>
      </c>
      <c r="J166" s="3">
        <v>0.65700000000000003</v>
      </c>
      <c r="K166" s="3">
        <v>0.17499999999999999</v>
      </c>
      <c r="L166" s="3">
        <v>0.18720000000000001</v>
      </c>
      <c r="M166" s="3">
        <v>0.19869999999999999</v>
      </c>
      <c r="N166" s="4">
        <v>0.23300000000000001</v>
      </c>
      <c r="O166" s="4">
        <v>0.21260000000000001</v>
      </c>
      <c r="P166" s="4">
        <v>0.1794</v>
      </c>
      <c r="Q166" s="4">
        <v>0.1749</v>
      </c>
      <c r="R166" s="7">
        <f t="shared" si="11"/>
        <v>0.44500000000000001</v>
      </c>
      <c r="S166" s="7">
        <f t="shared" si="12"/>
        <v>0.1938</v>
      </c>
      <c r="T166" s="7">
        <f t="shared" si="13"/>
        <v>0.18330000000000002</v>
      </c>
      <c r="U166" s="7">
        <f t="shared" si="14"/>
        <v>0.18679999999999999</v>
      </c>
      <c r="V166" s="6">
        <f t="shared" si="15"/>
        <v>0.42400000000000004</v>
      </c>
      <c r="W166" s="6">
        <f t="shared" si="16"/>
        <v>-3.7600000000000022E-2</v>
      </c>
      <c r="X166" s="6">
        <f t="shared" si="17"/>
        <v>7.8000000000000014E-3</v>
      </c>
      <c r="Y166" s="6">
        <f t="shared" si="18"/>
        <v>2.3799999999999988E-2</v>
      </c>
    </row>
    <row r="167" spans="1:25" x14ac:dyDescent="0.2">
      <c r="A167">
        <v>1970</v>
      </c>
      <c r="B167">
        <v>2</v>
      </c>
      <c r="C167">
        <v>1970.126</v>
      </c>
      <c r="D167">
        <f>monthly_in_situ_co2_mlo!J219</f>
        <v>325.33</v>
      </c>
      <c r="E167">
        <f>monthly_merge_co2_spo!J218</f>
        <v>323.88</v>
      </c>
      <c r="F167">
        <f>(monthly_in_situ_co2_mlo!J220-monthly_in_situ_co2_mlo!J219)*2.12</f>
        <v>0.59360000000006274</v>
      </c>
      <c r="G167">
        <f>(monthly_merge_co2_spo!J219-monthly_merge_co2_spo!J218)*2.12</f>
        <v>8.4800000000043382E-2</v>
      </c>
      <c r="I167" s="5">
        <v>1970.126</v>
      </c>
      <c r="J167" s="3">
        <v>0.59399999999999997</v>
      </c>
      <c r="K167" s="3">
        <v>0.16889999999999999</v>
      </c>
      <c r="L167" s="3">
        <v>0.1862</v>
      </c>
      <c r="M167" s="3">
        <v>0.19919999999999999</v>
      </c>
      <c r="N167" s="4">
        <v>8.5000000000000006E-2</v>
      </c>
      <c r="O167" s="4">
        <v>0.20880000000000001</v>
      </c>
      <c r="P167" s="4">
        <v>0.1792</v>
      </c>
      <c r="Q167" s="4">
        <v>0.17560000000000001</v>
      </c>
      <c r="R167" s="7">
        <f t="shared" si="11"/>
        <v>0.33949999999999997</v>
      </c>
      <c r="S167" s="7">
        <f t="shared" si="12"/>
        <v>0.18885000000000002</v>
      </c>
      <c r="T167" s="7">
        <f t="shared" si="13"/>
        <v>0.1827</v>
      </c>
      <c r="U167" s="7">
        <f t="shared" si="14"/>
        <v>0.18740000000000001</v>
      </c>
      <c r="V167" s="6">
        <f t="shared" si="15"/>
        <v>0.50900000000000001</v>
      </c>
      <c r="W167" s="6">
        <f t="shared" si="16"/>
        <v>-3.9900000000000019E-2</v>
      </c>
      <c r="X167" s="6">
        <f t="shared" si="17"/>
        <v>7.0000000000000062E-3</v>
      </c>
      <c r="Y167" s="6">
        <f t="shared" si="18"/>
        <v>2.3599999999999982E-2</v>
      </c>
    </row>
    <row r="168" spans="1:25" x14ac:dyDescent="0.2">
      <c r="A168">
        <v>1970</v>
      </c>
      <c r="B168">
        <v>3</v>
      </c>
      <c r="C168">
        <v>1970.2027</v>
      </c>
      <c r="D168">
        <f>monthly_in_situ_co2_mlo!J220</f>
        <v>325.61</v>
      </c>
      <c r="E168">
        <f>monthly_merge_co2_spo!J219</f>
        <v>323.92</v>
      </c>
      <c r="F168">
        <f>(monthly_in_situ_co2_mlo!J221-monthly_in_situ_co2_mlo!J220)*2.12</f>
        <v>0.27559999999999035</v>
      </c>
      <c r="G168">
        <f>(monthly_merge_co2_spo!J220-monthly_merge_co2_spo!J219)*2.12</f>
        <v>0.46639999999993736</v>
      </c>
      <c r="I168" s="5">
        <v>1970.203</v>
      </c>
      <c r="J168" s="3">
        <v>0.27600000000000002</v>
      </c>
      <c r="K168" s="3">
        <v>0.16139999999999999</v>
      </c>
      <c r="L168" s="3">
        <v>0.1852</v>
      </c>
      <c r="M168" s="3">
        <v>0.19969999999999999</v>
      </c>
      <c r="N168" s="4">
        <v>0.46600000000000003</v>
      </c>
      <c r="O168" s="4">
        <v>0.2039</v>
      </c>
      <c r="P168" s="4">
        <v>0.1789</v>
      </c>
      <c r="Q168" s="4">
        <v>0.17630000000000001</v>
      </c>
      <c r="R168" s="7">
        <f t="shared" si="11"/>
        <v>0.371</v>
      </c>
      <c r="S168" s="7">
        <f t="shared" si="12"/>
        <v>0.18264999999999998</v>
      </c>
      <c r="T168" s="7">
        <f t="shared" si="13"/>
        <v>0.18204999999999999</v>
      </c>
      <c r="U168" s="7">
        <f t="shared" si="14"/>
        <v>0.188</v>
      </c>
      <c r="V168" s="6">
        <f t="shared" si="15"/>
        <v>-0.19</v>
      </c>
      <c r="W168" s="6">
        <f t="shared" si="16"/>
        <v>-4.250000000000001E-2</v>
      </c>
      <c r="X168" s="6">
        <f t="shared" si="17"/>
        <v>6.3E-3</v>
      </c>
      <c r="Y168" s="6">
        <f t="shared" si="18"/>
        <v>2.3399999999999976E-2</v>
      </c>
    </row>
    <row r="169" spans="1:25" x14ac:dyDescent="0.2">
      <c r="A169">
        <v>1970</v>
      </c>
      <c r="B169">
        <v>4</v>
      </c>
      <c r="C169">
        <v>1970.2877000000001</v>
      </c>
      <c r="D169">
        <f>monthly_in_situ_co2_mlo!J221</f>
        <v>325.74</v>
      </c>
      <c r="E169">
        <f>monthly_merge_co2_spo!J220</f>
        <v>324.14</v>
      </c>
      <c r="F169">
        <f>(monthly_in_situ_co2_mlo!J222-monthly_in_situ_co2_mlo!J221)*2.12</f>
        <v>-1.2295999999999663</v>
      </c>
      <c r="G169">
        <f>(monthly_merge_co2_spo!J221-monthly_merge_co2_spo!J220)*2.12</f>
        <v>-2.119999999998072E-2</v>
      </c>
      <c r="I169" s="5">
        <v>1970.288</v>
      </c>
      <c r="J169" s="3">
        <v>-1.23</v>
      </c>
      <c r="K169" s="3">
        <v>0.15229999999999999</v>
      </c>
      <c r="L169" s="3">
        <v>0.1845</v>
      </c>
      <c r="M169" s="3">
        <v>0.20019999999999999</v>
      </c>
      <c r="N169" s="4">
        <v>-2.1000000000000001E-2</v>
      </c>
      <c r="O169" s="4">
        <v>0.19800000000000001</v>
      </c>
      <c r="P169" s="4">
        <v>0.17849999999999999</v>
      </c>
      <c r="Q169" s="4">
        <v>0.17699999999999999</v>
      </c>
      <c r="R169" s="7">
        <f t="shared" si="11"/>
        <v>-0.62549999999999994</v>
      </c>
      <c r="S169" s="7">
        <f t="shared" si="12"/>
        <v>0.17515</v>
      </c>
      <c r="T169" s="7">
        <f t="shared" si="13"/>
        <v>0.18149999999999999</v>
      </c>
      <c r="U169" s="7">
        <f t="shared" si="14"/>
        <v>0.18859999999999999</v>
      </c>
      <c r="V169" s="6">
        <f t="shared" si="15"/>
        <v>-1.2090000000000001</v>
      </c>
      <c r="W169" s="6">
        <f t="shared" si="16"/>
        <v>-4.5700000000000018E-2</v>
      </c>
      <c r="X169" s="6">
        <f t="shared" si="17"/>
        <v>6.0000000000000053E-3</v>
      </c>
      <c r="Y169" s="6">
        <f t="shared" si="18"/>
        <v>2.3199999999999998E-2</v>
      </c>
    </row>
    <row r="170" spans="1:25" x14ac:dyDescent="0.2">
      <c r="A170">
        <v>1970</v>
      </c>
      <c r="B170">
        <v>5</v>
      </c>
      <c r="C170">
        <v>1970.3698999999999</v>
      </c>
      <c r="D170">
        <f>monthly_in_situ_co2_mlo!J222</f>
        <v>325.16000000000003</v>
      </c>
      <c r="E170">
        <f>monthly_merge_co2_spo!J221</f>
        <v>324.13</v>
      </c>
      <c r="F170">
        <f>(monthly_in_situ_co2_mlo!J223-monthly_in_situ_co2_mlo!J222)*2.12</f>
        <v>0.63599999999990364</v>
      </c>
      <c r="G170">
        <f>(monthly_merge_co2_spo!J222-monthly_merge_co2_spo!J221)*2.12</f>
        <v>0.59360000000006274</v>
      </c>
      <c r="I170" s="5">
        <v>1970.37</v>
      </c>
      <c r="J170" s="3">
        <v>0.63600000000000001</v>
      </c>
      <c r="K170" s="3">
        <v>0.14330000000000001</v>
      </c>
      <c r="L170" s="3">
        <v>0.184</v>
      </c>
      <c r="M170" s="3">
        <v>0.20080000000000001</v>
      </c>
      <c r="N170" s="4">
        <v>0.59399999999999997</v>
      </c>
      <c r="O170" s="4">
        <v>0.19159999999999999</v>
      </c>
      <c r="P170" s="4">
        <v>0.1782</v>
      </c>
      <c r="Q170" s="4">
        <v>0.1777</v>
      </c>
      <c r="R170" s="7">
        <f t="shared" si="11"/>
        <v>0.61499999999999999</v>
      </c>
      <c r="S170" s="7">
        <f t="shared" si="12"/>
        <v>0.16744999999999999</v>
      </c>
      <c r="T170" s="7">
        <f t="shared" si="13"/>
        <v>0.18109999999999998</v>
      </c>
      <c r="U170" s="7">
        <f t="shared" si="14"/>
        <v>0.18925</v>
      </c>
      <c r="V170" s="6">
        <f t="shared" si="15"/>
        <v>4.2000000000000037E-2</v>
      </c>
      <c r="W170" s="6">
        <f t="shared" si="16"/>
        <v>-4.8299999999999982E-2</v>
      </c>
      <c r="X170" s="6">
        <f t="shared" si="17"/>
        <v>5.7999999999999996E-3</v>
      </c>
      <c r="Y170" s="6">
        <f t="shared" si="18"/>
        <v>2.3100000000000009E-2</v>
      </c>
    </row>
    <row r="171" spans="1:25" x14ac:dyDescent="0.2">
      <c r="A171">
        <v>1970</v>
      </c>
      <c r="B171">
        <v>6</v>
      </c>
      <c r="C171">
        <v>1970.4548</v>
      </c>
      <c r="D171">
        <f>monthly_in_situ_co2_mlo!J223</f>
        <v>325.45999999999998</v>
      </c>
      <c r="E171">
        <f>monthly_merge_co2_spo!J222</f>
        <v>324.41000000000003</v>
      </c>
      <c r="F171">
        <f>(monthly_in_situ_co2_mlo!J224-monthly_in_situ_co2_mlo!J223)*2.12</f>
        <v>0.40279999999999522</v>
      </c>
      <c r="G171">
        <f>(monthly_merge_co2_spo!J223-monthly_merge_co2_spo!J222)*2.12</f>
        <v>2.119999999998072E-2</v>
      </c>
      <c r="I171" s="5">
        <v>1970.4549999999999</v>
      </c>
      <c r="J171" s="3">
        <v>0.40300000000000002</v>
      </c>
      <c r="K171" s="3">
        <v>0.13619999999999999</v>
      </c>
      <c r="L171" s="3">
        <v>0.18390000000000001</v>
      </c>
      <c r="M171" s="3">
        <v>0.20130000000000001</v>
      </c>
      <c r="N171" s="4">
        <v>2.1000000000000001E-2</v>
      </c>
      <c r="O171" s="4">
        <v>0.18490000000000001</v>
      </c>
      <c r="P171" s="4">
        <v>0.1779</v>
      </c>
      <c r="Q171" s="4">
        <v>0.1784</v>
      </c>
      <c r="R171" s="7">
        <f t="shared" si="11"/>
        <v>0.21200000000000002</v>
      </c>
      <c r="S171" s="7">
        <f t="shared" si="12"/>
        <v>0.16055</v>
      </c>
      <c r="T171" s="7">
        <f t="shared" si="13"/>
        <v>0.18090000000000001</v>
      </c>
      <c r="U171" s="7">
        <f t="shared" si="14"/>
        <v>0.18985000000000002</v>
      </c>
      <c r="V171" s="6">
        <f t="shared" si="15"/>
        <v>0.38200000000000001</v>
      </c>
      <c r="W171" s="6">
        <f t="shared" si="16"/>
        <v>-4.8700000000000021E-2</v>
      </c>
      <c r="X171" s="6">
        <f t="shared" si="17"/>
        <v>6.0000000000000053E-3</v>
      </c>
      <c r="Y171" s="6">
        <f t="shared" si="18"/>
        <v>2.2900000000000004E-2</v>
      </c>
    </row>
    <row r="172" spans="1:25" x14ac:dyDescent="0.2">
      <c r="A172">
        <v>1970</v>
      </c>
      <c r="B172">
        <v>7</v>
      </c>
      <c r="C172">
        <v>1970.537</v>
      </c>
      <c r="D172">
        <f>monthly_in_situ_co2_mlo!J224</f>
        <v>325.64999999999998</v>
      </c>
      <c r="E172">
        <f>monthly_merge_co2_spo!J223</f>
        <v>324.42</v>
      </c>
      <c r="F172">
        <f>(monthly_in_situ_co2_mlo!J225-monthly_in_situ_co2_mlo!J224)*2.12</f>
        <v>0.74200000000004829</v>
      </c>
      <c r="G172">
        <f>(monthly_merge_co2_spo!J224-monthly_merge_co2_spo!J223)*2.12</f>
        <v>-0.21200000000004821</v>
      </c>
      <c r="I172" s="5">
        <v>1970.537</v>
      </c>
      <c r="J172" s="3">
        <v>0.74199999999999999</v>
      </c>
      <c r="K172" s="3">
        <v>0.13159999999999999</v>
      </c>
      <c r="L172" s="3">
        <v>0.1842</v>
      </c>
      <c r="M172" s="3">
        <v>0.20180000000000001</v>
      </c>
      <c r="N172" s="4">
        <v>-0.21199999999999999</v>
      </c>
      <c r="O172" s="4">
        <v>0.1777</v>
      </c>
      <c r="P172" s="4">
        <v>0.1777</v>
      </c>
      <c r="Q172" s="4">
        <v>0.17910000000000001</v>
      </c>
      <c r="R172" s="7">
        <f t="shared" si="11"/>
        <v>0.26500000000000001</v>
      </c>
      <c r="S172" s="7">
        <f t="shared" si="12"/>
        <v>0.15465000000000001</v>
      </c>
      <c r="T172" s="7">
        <f t="shared" si="13"/>
        <v>0.18095</v>
      </c>
      <c r="U172" s="7">
        <f t="shared" si="14"/>
        <v>0.19045000000000001</v>
      </c>
      <c r="V172" s="6">
        <f t="shared" si="15"/>
        <v>0.95399999999999996</v>
      </c>
      <c r="W172" s="6">
        <f t="shared" si="16"/>
        <v>-4.6100000000000002E-2</v>
      </c>
      <c r="X172" s="6">
        <f t="shared" si="17"/>
        <v>6.5000000000000058E-3</v>
      </c>
      <c r="Y172" s="6">
        <f t="shared" si="18"/>
        <v>2.2699999999999998E-2</v>
      </c>
    </row>
    <row r="173" spans="1:25" x14ac:dyDescent="0.2">
      <c r="A173">
        <v>1970</v>
      </c>
      <c r="B173">
        <v>8</v>
      </c>
      <c r="C173">
        <v>1970.6219000000001</v>
      </c>
      <c r="D173">
        <f>monthly_in_situ_co2_mlo!J225</f>
        <v>326</v>
      </c>
      <c r="E173">
        <f>monthly_merge_co2_spo!J224</f>
        <v>324.32</v>
      </c>
      <c r="F173">
        <f>(monthly_in_situ_co2_mlo!J226-monthly_in_situ_co2_mlo!J225)*2.12</f>
        <v>0.21200000000004821</v>
      </c>
      <c r="G173">
        <f>(monthly_merge_co2_spo!J225-monthly_merge_co2_spo!J224)*2.12</f>
        <v>0.69959999999996625</v>
      </c>
      <c r="I173" s="5">
        <v>1970.6220000000001</v>
      </c>
      <c r="J173" s="3">
        <v>0.21199999999999999</v>
      </c>
      <c r="K173" s="3">
        <v>0.1275</v>
      </c>
      <c r="L173" s="3">
        <v>0.18490000000000001</v>
      </c>
      <c r="M173" s="3">
        <v>0.20230000000000001</v>
      </c>
      <c r="N173" s="4">
        <v>0.7</v>
      </c>
      <c r="O173" s="4">
        <v>0.17019999999999999</v>
      </c>
      <c r="P173" s="4">
        <v>0.17760000000000001</v>
      </c>
      <c r="Q173" s="4">
        <v>0.17979999999999999</v>
      </c>
      <c r="R173" s="7">
        <f t="shared" si="11"/>
        <v>0.45599999999999996</v>
      </c>
      <c r="S173" s="7">
        <f t="shared" si="12"/>
        <v>0.14884999999999998</v>
      </c>
      <c r="T173" s="7">
        <f t="shared" si="13"/>
        <v>0.18125000000000002</v>
      </c>
      <c r="U173" s="7">
        <f t="shared" si="14"/>
        <v>0.19105</v>
      </c>
      <c r="V173" s="6">
        <f t="shared" si="15"/>
        <v>-0.48799999999999999</v>
      </c>
      <c r="W173" s="6">
        <f t="shared" si="16"/>
        <v>-4.2699999999999988E-2</v>
      </c>
      <c r="X173" s="6">
        <f t="shared" si="17"/>
        <v>7.3000000000000009E-3</v>
      </c>
      <c r="Y173" s="6">
        <f t="shared" si="18"/>
        <v>2.250000000000002E-2</v>
      </c>
    </row>
    <row r="174" spans="1:25" x14ac:dyDescent="0.2">
      <c r="A174">
        <v>1970</v>
      </c>
      <c r="B174">
        <v>9</v>
      </c>
      <c r="C174">
        <v>1970.7067999999999</v>
      </c>
      <c r="D174">
        <f>monthly_in_situ_co2_mlo!J226</f>
        <v>326.10000000000002</v>
      </c>
      <c r="E174">
        <f>monthly_merge_co2_spo!J225</f>
        <v>324.64999999999998</v>
      </c>
      <c r="F174">
        <f>(monthly_in_situ_co2_mlo!J227-monthly_in_situ_co2_mlo!J226)*2.12</f>
        <v>0.16959999999996628</v>
      </c>
      <c r="G174">
        <f>(monthly_merge_co2_spo!J226-monthly_merge_co2_spo!J225)*2.12</f>
        <v>8.4800000000043382E-2</v>
      </c>
      <c r="I174" s="5">
        <v>1970.7070000000001</v>
      </c>
      <c r="J174" s="3">
        <v>0.17</v>
      </c>
      <c r="K174" s="3">
        <v>0.12280000000000001</v>
      </c>
      <c r="L174" s="3">
        <v>0.18609999999999999</v>
      </c>
      <c r="M174" s="3">
        <v>0.20280000000000001</v>
      </c>
      <c r="N174" s="4">
        <v>8.5000000000000006E-2</v>
      </c>
      <c r="O174" s="4">
        <v>0.16270000000000001</v>
      </c>
      <c r="P174" s="4">
        <v>0.1777</v>
      </c>
      <c r="Q174" s="4">
        <v>0.18049999999999999</v>
      </c>
      <c r="R174" s="7">
        <f t="shared" si="11"/>
        <v>0.1275</v>
      </c>
      <c r="S174" s="7">
        <f t="shared" si="12"/>
        <v>0.14275000000000002</v>
      </c>
      <c r="T174" s="7">
        <f t="shared" si="13"/>
        <v>0.18190000000000001</v>
      </c>
      <c r="U174" s="7">
        <f t="shared" si="14"/>
        <v>0.19164999999999999</v>
      </c>
      <c r="V174" s="6">
        <f t="shared" si="15"/>
        <v>8.5000000000000006E-2</v>
      </c>
      <c r="W174" s="6">
        <f t="shared" si="16"/>
        <v>-3.9900000000000005E-2</v>
      </c>
      <c r="X174" s="6">
        <f t="shared" si="17"/>
        <v>8.3999999999999908E-3</v>
      </c>
      <c r="Y174" s="6">
        <f t="shared" si="18"/>
        <v>2.2300000000000014E-2</v>
      </c>
    </row>
    <row r="175" spans="1:25" x14ac:dyDescent="0.2">
      <c r="A175">
        <v>1970</v>
      </c>
      <c r="B175">
        <v>10</v>
      </c>
      <c r="C175">
        <v>1970.789</v>
      </c>
      <c r="D175">
        <f>monthly_in_situ_co2_mlo!J227</f>
        <v>326.18</v>
      </c>
      <c r="E175">
        <f>monthly_merge_co2_spo!J226</f>
        <v>324.69</v>
      </c>
      <c r="F175">
        <f>(monthly_in_situ_co2_mlo!J228-monthly_in_situ_co2_mlo!J227)*2.12</f>
        <v>-0.48760000000003861</v>
      </c>
      <c r="G175">
        <f>(monthly_merge_co2_spo!J227-monthly_merge_co2_spo!J226)*2.12</f>
        <v>0.4239999999999759</v>
      </c>
      <c r="I175" s="5">
        <v>1970.789</v>
      </c>
      <c r="J175" s="3">
        <v>-0.48799999999999999</v>
      </c>
      <c r="K175" s="3">
        <v>0.1182</v>
      </c>
      <c r="L175" s="3">
        <v>0.1875</v>
      </c>
      <c r="M175" s="3">
        <v>0.20330000000000001</v>
      </c>
      <c r="N175" s="4">
        <v>0.42399999999999999</v>
      </c>
      <c r="O175" s="4">
        <v>0.1547</v>
      </c>
      <c r="P175" s="4">
        <v>0.1779</v>
      </c>
      <c r="Q175" s="4">
        <v>0.1812</v>
      </c>
      <c r="R175" s="7">
        <f t="shared" si="11"/>
        <v>-3.2000000000000001E-2</v>
      </c>
      <c r="S175" s="7">
        <f t="shared" si="12"/>
        <v>0.13645000000000002</v>
      </c>
      <c r="T175" s="7">
        <f t="shared" si="13"/>
        <v>0.1827</v>
      </c>
      <c r="U175" s="7">
        <f t="shared" si="14"/>
        <v>0.19225</v>
      </c>
      <c r="V175" s="6">
        <f t="shared" si="15"/>
        <v>-0.91199999999999992</v>
      </c>
      <c r="W175" s="6">
        <f t="shared" si="16"/>
        <v>-3.6500000000000005E-2</v>
      </c>
      <c r="X175" s="6">
        <f t="shared" si="17"/>
        <v>9.5999999999999974E-3</v>
      </c>
      <c r="Y175" s="6">
        <f t="shared" si="18"/>
        <v>2.2100000000000009E-2</v>
      </c>
    </row>
    <row r="176" spans="1:25" x14ac:dyDescent="0.2">
      <c r="A176">
        <v>1970</v>
      </c>
      <c r="B176">
        <v>11</v>
      </c>
      <c r="C176">
        <v>1970.874</v>
      </c>
      <c r="D176">
        <f>monthly_in_situ_co2_mlo!J228</f>
        <v>325.95</v>
      </c>
      <c r="E176">
        <f>monthly_merge_co2_spo!J227</f>
        <v>324.89</v>
      </c>
      <c r="F176">
        <f>(monthly_in_situ_co2_mlo!J229-monthly_in_situ_co2_mlo!J228)*2.12</f>
        <v>-4.2399999999961441E-2</v>
      </c>
      <c r="G176">
        <f>(monthly_merge_co2_spo!J228-monthly_merge_co2_spo!J227)*2.12</f>
        <v>-0.31799999999995182</v>
      </c>
      <c r="I176" s="5">
        <v>1970.874</v>
      </c>
      <c r="J176" s="3">
        <v>-4.2000000000000003E-2</v>
      </c>
      <c r="K176" s="3">
        <v>0.1147</v>
      </c>
      <c r="L176" s="3">
        <v>0.18920000000000001</v>
      </c>
      <c r="M176" s="3">
        <v>0.20380000000000001</v>
      </c>
      <c r="N176" s="4">
        <v>-0.318</v>
      </c>
      <c r="O176" s="4">
        <v>0.14660000000000001</v>
      </c>
      <c r="P176" s="4">
        <v>0.1782</v>
      </c>
      <c r="Q176" s="4">
        <v>0.18190000000000001</v>
      </c>
      <c r="R176" s="7">
        <f t="shared" si="11"/>
        <v>-0.18</v>
      </c>
      <c r="S176" s="7">
        <f t="shared" si="12"/>
        <v>0.13064999999999999</v>
      </c>
      <c r="T176" s="7">
        <f t="shared" si="13"/>
        <v>0.1837</v>
      </c>
      <c r="U176" s="7">
        <f t="shared" si="14"/>
        <v>0.19285000000000002</v>
      </c>
      <c r="V176" s="6">
        <f t="shared" si="15"/>
        <v>0.27600000000000002</v>
      </c>
      <c r="W176" s="6">
        <f t="shared" si="16"/>
        <v>-3.1900000000000012E-2</v>
      </c>
      <c r="X176" s="6">
        <f t="shared" si="17"/>
        <v>1.100000000000001E-2</v>
      </c>
      <c r="Y176" s="6">
        <f t="shared" si="18"/>
        <v>2.1900000000000003E-2</v>
      </c>
    </row>
    <row r="177" spans="1:25" x14ac:dyDescent="0.2">
      <c r="A177">
        <v>1970</v>
      </c>
      <c r="B177">
        <v>12</v>
      </c>
      <c r="C177">
        <v>1970.9562000000001</v>
      </c>
      <c r="D177">
        <f>monthly_in_situ_co2_mlo!J229</f>
        <v>325.93</v>
      </c>
      <c r="E177">
        <f>monthly_merge_co2_spo!J228</f>
        <v>324.74</v>
      </c>
      <c r="F177">
        <f>(monthly_in_situ_co2_mlo!J230-monthly_in_situ_co2_mlo!J229)*2.12</f>
        <v>0.4239999999999759</v>
      </c>
      <c r="G177">
        <f>(monthly_merge_co2_spo!J229-monthly_merge_co2_spo!J228)*2.12</f>
        <v>0.29679999999997109</v>
      </c>
      <c r="I177" s="5">
        <v>1970.9559999999999</v>
      </c>
      <c r="J177" s="3">
        <v>0.42399999999999999</v>
      </c>
      <c r="K177" s="3">
        <v>0.11360000000000001</v>
      </c>
      <c r="L177" s="3">
        <v>0.1908</v>
      </c>
      <c r="M177" s="3">
        <v>0.20419999999999999</v>
      </c>
      <c r="N177" s="4">
        <v>0.29699999999999999</v>
      </c>
      <c r="O177" s="4">
        <v>0.13930000000000001</v>
      </c>
      <c r="P177" s="4">
        <v>0.1787</v>
      </c>
      <c r="Q177" s="4">
        <v>0.18260000000000001</v>
      </c>
      <c r="R177" s="7">
        <f t="shared" si="11"/>
        <v>0.36049999999999999</v>
      </c>
      <c r="S177" s="7">
        <f t="shared" si="12"/>
        <v>0.12645000000000001</v>
      </c>
      <c r="T177" s="7">
        <f t="shared" si="13"/>
        <v>0.18475</v>
      </c>
      <c r="U177" s="7">
        <f t="shared" si="14"/>
        <v>0.19340000000000002</v>
      </c>
      <c r="V177" s="6">
        <f t="shared" si="15"/>
        <v>0.127</v>
      </c>
      <c r="W177" s="6">
        <f t="shared" si="16"/>
        <v>-2.5700000000000001E-2</v>
      </c>
      <c r="X177" s="6">
        <f t="shared" si="17"/>
        <v>1.21E-2</v>
      </c>
      <c r="Y177" s="6">
        <f t="shared" si="18"/>
        <v>2.159999999999998E-2</v>
      </c>
    </row>
    <row r="178" spans="1:25" x14ac:dyDescent="0.2">
      <c r="A178">
        <v>1971</v>
      </c>
      <c r="B178">
        <v>1</v>
      </c>
      <c r="C178">
        <v>1971.0410999999999</v>
      </c>
      <c r="D178">
        <f>monthly_in_situ_co2_mlo!J230</f>
        <v>326.13</v>
      </c>
      <c r="E178">
        <f>monthly_merge_co2_spo!J229</f>
        <v>324.88</v>
      </c>
      <c r="F178">
        <f>(monthly_in_situ_co2_mlo!J231-monthly_in_situ_co2_mlo!J230)*2.12</f>
        <v>-0.21200000000004821</v>
      </c>
      <c r="G178">
        <f>(monthly_merge_co2_spo!J230-monthly_merge_co2_spo!J229)*2.12</f>
        <v>0.14839999999998554</v>
      </c>
      <c r="I178" s="5">
        <v>1971.0409999999999</v>
      </c>
      <c r="J178" s="3">
        <v>-0.21199999999999999</v>
      </c>
      <c r="K178" s="3">
        <v>0.1154</v>
      </c>
      <c r="L178" s="3">
        <v>0.19259999999999999</v>
      </c>
      <c r="M178" s="3">
        <v>0.2046</v>
      </c>
      <c r="N178" s="4">
        <v>0.14799999999999999</v>
      </c>
      <c r="O178" s="4">
        <v>0.13289999999999999</v>
      </c>
      <c r="P178" s="4">
        <v>0.17929999999999999</v>
      </c>
      <c r="Q178" s="4">
        <v>0.18329999999999999</v>
      </c>
      <c r="R178" s="7">
        <f t="shared" si="11"/>
        <v>-3.2000000000000001E-2</v>
      </c>
      <c r="S178" s="7">
        <f t="shared" si="12"/>
        <v>0.12415</v>
      </c>
      <c r="T178" s="7">
        <f t="shared" si="13"/>
        <v>0.18595</v>
      </c>
      <c r="U178" s="7">
        <f t="shared" si="14"/>
        <v>0.19395000000000001</v>
      </c>
      <c r="V178" s="6">
        <f t="shared" si="15"/>
        <v>-0.36</v>
      </c>
      <c r="W178" s="6">
        <f t="shared" si="16"/>
        <v>-1.7499999999999988E-2</v>
      </c>
      <c r="X178" s="6">
        <f t="shared" si="17"/>
        <v>1.3300000000000006E-2</v>
      </c>
      <c r="Y178" s="6">
        <f t="shared" si="18"/>
        <v>2.1300000000000013E-2</v>
      </c>
    </row>
    <row r="179" spans="1:25" x14ac:dyDescent="0.2">
      <c r="A179">
        <v>1971</v>
      </c>
      <c r="B179">
        <v>2</v>
      </c>
      <c r="C179">
        <v>1971.126</v>
      </c>
      <c r="D179">
        <f>monthly_in_situ_co2_mlo!J231</f>
        <v>326.02999999999997</v>
      </c>
      <c r="E179">
        <f>monthly_merge_co2_spo!J230</f>
        <v>324.95</v>
      </c>
      <c r="F179">
        <f>(monthly_in_situ_co2_mlo!J232-monthly_in_situ_co2_mlo!J231)*2.12</f>
        <v>-0.38159999999989397</v>
      </c>
      <c r="G179">
        <f>(monthly_merge_co2_spo!J231-monthly_merge_co2_spo!J230)*2.12</f>
        <v>-0.27559999999999035</v>
      </c>
      <c r="I179" s="5">
        <v>1971.126</v>
      </c>
      <c r="J179" s="3">
        <v>-0.38200000000000001</v>
      </c>
      <c r="K179" s="3">
        <v>0.1187</v>
      </c>
      <c r="L179" s="3">
        <v>0.19450000000000001</v>
      </c>
      <c r="M179" s="3">
        <v>0.2049</v>
      </c>
      <c r="N179" s="4">
        <v>-0.27600000000000002</v>
      </c>
      <c r="O179" s="4">
        <v>0.12740000000000001</v>
      </c>
      <c r="P179" s="4">
        <v>0.18010000000000001</v>
      </c>
      <c r="Q179" s="4">
        <v>0.184</v>
      </c>
      <c r="R179" s="7">
        <f t="shared" si="11"/>
        <v>-0.32900000000000001</v>
      </c>
      <c r="S179" s="7">
        <f t="shared" si="12"/>
        <v>0.12305000000000001</v>
      </c>
      <c r="T179" s="7">
        <f t="shared" si="13"/>
        <v>0.18730000000000002</v>
      </c>
      <c r="U179" s="7">
        <f t="shared" si="14"/>
        <v>0.19445000000000001</v>
      </c>
      <c r="V179" s="6">
        <f t="shared" si="15"/>
        <v>-0.10599999999999998</v>
      </c>
      <c r="W179" s="6">
        <f t="shared" si="16"/>
        <v>-8.7000000000000133E-3</v>
      </c>
      <c r="X179" s="6">
        <f t="shared" si="17"/>
        <v>1.4399999999999996E-2</v>
      </c>
      <c r="Y179" s="6">
        <f t="shared" si="18"/>
        <v>2.0900000000000002E-2</v>
      </c>
    </row>
    <row r="180" spans="1:25" x14ac:dyDescent="0.2">
      <c r="A180">
        <v>1971</v>
      </c>
      <c r="B180">
        <v>3</v>
      </c>
      <c r="C180">
        <v>1971.2027</v>
      </c>
      <c r="D180">
        <f>monthly_in_situ_co2_mlo!J232</f>
        <v>325.85000000000002</v>
      </c>
      <c r="E180">
        <f>monthly_merge_co2_spo!J231</f>
        <v>324.82</v>
      </c>
      <c r="F180">
        <f>(monthly_in_situ_co2_mlo!J233-monthly_in_situ_co2_mlo!J232)*2.12</f>
        <v>-0.99640000000005791</v>
      </c>
      <c r="G180">
        <f>(monthly_merge_co2_spo!J232-monthly_merge_co2_spo!J231)*2.12</f>
        <v>0.25440000000000967</v>
      </c>
      <c r="I180" s="5">
        <v>1971.203</v>
      </c>
      <c r="J180" s="3">
        <v>-0.996</v>
      </c>
      <c r="K180" s="3">
        <v>0.123</v>
      </c>
      <c r="L180" s="3">
        <v>0.1966</v>
      </c>
      <c r="M180" s="3">
        <v>0.20530000000000001</v>
      </c>
      <c r="N180" s="4">
        <v>0.254</v>
      </c>
      <c r="O180" s="4">
        <v>0.12280000000000001</v>
      </c>
      <c r="P180" s="4">
        <v>0.18090000000000001</v>
      </c>
      <c r="Q180" s="4">
        <v>0.18459999999999999</v>
      </c>
      <c r="R180" s="7">
        <f t="shared" si="11"/>
        <v>-0.371</v>
      </c>
      <c r="S180" s="7">
        <f t="shared" si="12"/>
        <v>0.12290000000000001</v>
      </c>
      <c r="T180" s="7">
        <f t="shared" si="13"/>
        <v>0.18875</v>
      </c>
      <c r="U180" s="7">
        <f t="shared" si="14"/>
        <v>0.19495000000000001</v>
      </c>
      <c r="V180" s="6">
        <f t="shared" si="15"/>
        <v>-1.25</v>
      </c>
      <c r="W180" s="6">
        <f t="shared" si="16"/>
        <v>1.9999999999999185E-4</v>
      </c>
      <c r="X180" s="6">
        <f t="shared" si="17"/>
        <v>1.5699999999999992E-2</v>
      </c>
      <c r="Y180" s="6">
        <f t="shared" si="18"/>
        <v>2.0700000000000024E-2</v>
      </c>
    </row>
    <row r="181" spans="1:25" x14ac:dyDescent="0.2">
      <c r="A181">
        <v>1971</v>
      </c>
      <c r="B181">
        <v>4</v>
      </c>
      <c r="C181">
        <v>1971.2877000000001</v>
      </c>
      <c r="D181">
        <f>monthly_in_situ_co2_mlo!J233</f>
        <v>325.38</v>
      </c>
      <c r="E181">
        <f>monthly_merge_co2_spo!J232</f>
        <v>324.94</v>
      </c>
      <c r="F181">
        <f>(monthly_in_situ_co2_mlo!J234-monthly_in_situ_co2_mlo!J233)*2.12</f>
        <v>1.3144000000000098</v>
      </c>
      <c r="G181">
        <f>(monthly_merge_co2_spo!J233-monthly_merge_co2_spo!J232)*2.12</f>
        <v>0.21200000000004821</v>
      </c>
      <c r="I181" s="5">
        <v>1971.288</v>
      </c>
      <c r="J181" s="3">
        <v>1.3140000000000001</v>
      </c>
      <c r="K181" s="3">
        <v>0.1283</v>
      </c>
      <c r="L181" s="3">
        <v>0.1988</v>
      </c>
      <c r="M181" s="3">
        <v>0.2056</v>
      </c>
      <c r="N181" s="4">
        <v>0.21199999999999999</v>
      </c>
      <c r="O181" s="4">
        <v>0.1195</v>
      </c>
      <c r="P181" s="4">
        <v>0.18190000000000001</v>
      </c>
      <c r="Q181" s="4">
        <v>0.1852</v>
      </c>
      <c r="R181" s="7">
        <f t="shared" si="11"/>
        <v>0.76300000000000001</v>
      </c>
      <c r="S181" s="7">
        <f t="shared" si="12"/>
        <v>0.1239</v>
      </c>
      <c r="T181" s="7">
        <f t="shared" si="13"/>
        <v>0.19035000000000002</v>
      </c>
      <c r="U181" s="7">
        <f t="shared" si="14"/>
        <v>0.19540000000000002</v>
      </c>
      <c r="V181" s="6">
        <f t="shared" si="15"/>
        <v>1.1020000000000001</v>
      </c>
      <c r="W181" s="6">
        <f t="shared" si="16"/>
        <v>8.8000000000000023E-3</v>
      </c>
      <c r="X181" s="6">
        <f t="shared" si="17"/>
        <v>1.6899999999999998E-2</v>
      </c>
      <c r="Y181" s="6">
        <f t="shared" si="18"/>
        <v>2.0400000000000001E-2</v>
      </c>
    </row>
    <row r="182" spans="1:25" x14ac:dyDescent="0.2">
      <c r="A182">
        <v>1971</v>
      </c>
      <c r="B182">
        <v>5</v>
      </c>
      <c r="C182">
        <v>1971.3698999999999</v>
      </c>
      <c r="D182">
        <f>monthly_in_situ_co2_mlo!J234</f>
        <v>326</v>
      </c>
      <c r="E182">
        <f>monthly_merge_co2_spo!J233</f>
        <v>325.04000000000002</v>
      </c>
      <c r="F182">
        <f>(monthly_in_situ_co2_mlo!J235-monthly_in_situ_co2_mlo!J234)*2.12</f>
        <v>0.76320000000002897</v>
      </c>
      <c r="G182">
        <f>(monthly_merge_co2_spo!J234-monthly_merge_co2_spo!J233)*2.12</f>
        <v>0.21199999999992772</v>
      </c>
      <c r="I182" s="5">
        <v>1971.37</v>
      </c>
      <c r="J182" s="3">
        <v>0.76300000000000001</v>
      </c>
      <c r="K182" s="3">
        <v>0.1326</v>
      </c>
      <c r="L182" s="3">
        <v>0.20119999999999999</v>
      </c>
      <c r="M182" s="3">
        <v>0.2059</v>
      </c>
      <c r="N182" s="4">
        <v>0.21199999999999999</v>
      </c>
      <c r="O182" s="4">
        <v>0.1179</v>
      </c>
      <c r="P182" s="4">
        <v>0.18279999999999999</v>
      </c>
      <c r="Q182" s="4">
        <v>0.18579999999999999</v>
      </c>
      <c r="R182" s="7">
        <f t="shared" si="11"/>
        <v>0.48749999999999999</v>
      </c>
      <c r="S182" s="7">
        <f t="shared" si="12"/>
        <v>0.12525</v>
      </c>
      <c r="T182" s="7">
        <f t="shared" si="13"/>
        <v>0.192</v>
      </c>
      <c r="U182" s="7">
        <f t="shared" si="14"/>
        <v>0.19585</v>
      </c>
      <c r="V182" s="6">
        <f t="shared" si="15"/>
        <v>0.55100000000000005</v>
      </c>
      <c r="W182" s="6">
        <f t="shared" si="16"/>
        <v>1.4699999999999991E-2</v>
      </c>
      <c r="X182" s="6">
        <f t="shared" si="17"/>
        <v>1.84E-2</v>
      </c>
      <c r="Y182" s="6">
        <f t="shared" si="18"/>
        <v>2.0100000000000007E-2</v>
      </c>
    </row>
    <row r="183" spans="1:25" x14ac:dyDescent="0.2">
      <c r="A183">
        <v>1971</v>
      </c>
      <c r="B183">
        <v>6</v>
      </c>
      <c r="C183">
        <v>1971.4548</v>
      </c>
      <c r="D183">
        <f>monthly_in_situ_co2_mlo!J235</f>
        <v>326.36</v>
      </c>
      <c r="E183">
        <f>monthly_merge_co2_spo!J234</f>
        <v>325.14</v>
      </c>
      <c r="F183">
        <f>(monthly_in_situ_co2_mlo!J236-monthly_in_situ_co2_mlo!J235)*2.12</f>
        <v>0.6360000000000241</v>
      </c>
      <c r="G183">
        <f>(monthly_merge_co2_spo!J235-monthly_merge_co2_spo!J234)*2.12</f>
        <v>-8.4799999999922882E-2</v>
      </c>
      <c r="I183" s="5">
        <v>1971.4549999999999</v>
      </c>
      <c r="J183" s="3">
        <v>0.63600000000000001</v>
      </c>
      <c r="K183" s="3">
        <v>0.13700000000000001</v>
      </c>
      <c r="L183" s="3">
        <v>0.20369999999999999</v>
      </c>
      <c r="M183" s="3">
        <v>0.20610000000000001</v>
      </c>
      <c r="N183" s="4">
        <v>-8.5000000000000006E-2</v>
      </c>
      <c r="O183" s="4">
        <v>0.1186</v>
      </c>
      <c r="P183" s="4">
        <v>0.1837</v>
      </c>
      <c r="Q183" s="4">
        <v>0.18629999999999999</v>
      </c>
      <c r="R183" s="7">
        <f t="shared" si="11"/>
        <v>0.27550000000000002</v>
      </c>
      <c r="S183" s="7">
        <f t="shared" si="12"/>
        <v>0.1278</v>
      </c>
      <c r="T183" s="7">
        <f t="shared" si="13"/>
        <v>0.19369999999999998</v>
      </c>
      <c r="U183" s="7">
        <f t="shared" si="14"/>
        <v>0.19619999999999999</v>
      </c>
      <c r="V183" s="6">
        <f t="shared" si="15"/>
        <v>0.72099999999999997</v>
      </c>
      <c r="W183" s="6">
        <f t="shared" si="16"/>
        <v>1.8400000000000014E-2</v>
      </c>
      <c r="X183" s="6">
        <f t="shared" si="17"/>
        <v>1.999999999999999E-2</v>
      </c>
      <c r="Y183" s="6">
        <f t="shared" si="18"/>
        <v>1.9800000000000012E-2</v>
      </c>
    </row>
    <row r="184" spans="1:25" x14ac:dyDescent="0.2">
      <c r="A184">
        <v>1971</v>
      </c>
      <c r="B184">
        <v>7</v>
      </c>
      <c r="C184">
        <v>1971.537</v>
      </c>
      <c r="D184">
        <f>monthly_in_situ_co2_mlo!J236</f>
        <v>326.66000000000003</v>
      </c>
      <c r="E184">
        <f>monthly_merge_co2_spo!J235</f>
        <v>325.10000000000002</v>
      </c>
      <c r="F184">
        <f>(monthly_in_situ_co2_mlo!J237-monthly_in_situ_co2_mlo!J236)*2.12</f>
        <v>0.19079999999994698</v>
      </c>
      <c r="G184">
        <f>(monthly_merge_co2_spo!J236-monthly_merge_co2_spo!J235)*2.12</f>
        <v>0.21199999999992772</v>
      </c>
      <c r="I184" s="5">
        <v>1971.537</v>
      </c>
      <c r="J184" s="3">
        <v>0.191</v>
      </c>
      <c r="K184" s="3">
        <v>0.14399999999999999</v>
      </c>
      <c r="L184" s="3">
        <v>0.20630000000000001</v>
      </c>
      <c r="M184" s="3">
        <v>0.20630000000000001</v>
      </c>
      <c r="N184" s="4">
        <v>0.21199999999999999</v>
      </c>
      <c r="O184" s="4">
        <v>0.12189999999999999</v>
      </c>
      <c r="P184" s="4">
        <v>0.1847</v>
      </c>
      <c r="Q184" s="4">
        <v>0.1867</v>
      </c>
      <c r="R184" s="7">
        <f t="shared" si="11"/>
        <v>0.20150000000000001</v>
      </c>
      <c r="S184" s="7">
        <f t="shared" si="12"/>
        <v>0.13294999999999998</v>
      </c>
      <c r="T184" s="7">
        <f t="shared" si="13"/>
        <v>0.19550000000000001</v>
      </c>
      <c r="U184" s="7">
        <f t="shared" si="14"/>
        <v>0.19650000000000001</v>
      </c>
      <c r="V184" s="6">
        <f t="shared" si="15"/>
        <v>-2.0999999999999991E-2</v>
      </c>
      <c r="W184" s="6">
        <f t="shared" si="16"/>
        <v>2.2099999999999995E-2</v>
      </c>
      <c r="X184" s="6">
        <f t="shared" si="17"/>
        <v>2.1600000000000008E-2</v>
      </c>
      <c r="Y184" s="6">
        <f t="shared" si="18"/>
        <v>1.9600000000000006E-2</v>
      </c>
    </row>
    <row r="185" spans="1:25" x14ac:dyDescent="0.2">
      <c r="A185">
        <v>1971</v>
      </c>
      <c r="B185">
        <v>8</v>
      </c>
      <c r="C185">
        <v>1971.6219000000001</v>
      </c>
      <c r="D185">
        <f>monthly_in_situ_co2_mlo!J237</f>
        <v>326.75</v>
      </c>
      <c r="E185">
        <f>monthly_merge_co2_spo!J236</f>
        <v>325.2</v>
      </c>
      <c r="F185">
        <f>(monthly_in_situ_co2_mlo!J238-monthly_in_situ_co2_mlo!J237)*2.12</f>
        <v>-0.80559999999999043</v>
      </c>
      <c r="G185">
        <f>(monthly_merge_co2_spo!J237-monthly_merge_co2_spo!J236)*2.12</f>
        <v>0.1060000000000241</v>
      </c>
      <c r="I185" s="5">
        <v>1971.6220000000001</v>
      </c>
      <c r="J185" s="3">
        <v>-0.80600000000000005</v>
      </c>
      <c r="K185" s="3">
        <v>0.1532</v>
      </c>
      <c r="L185" s="3">
        <v>0.2089</v>
      </c>
      <c r="M185" s="3">
        <v>0.20649999999999999</v>
      </c>
      <c r="N185" s="4">
        <v>0.106</v>
      </c>
      <c r="O185" s="4">
        <v>0.12690000000000001</v>
      </c>
      <c r="P185" s="4">
        <v>0.1857</v>
      </c>
      <c r="Q185" s="4">
        <v>0.18720000000000001</v>
      </c>
      <c r="R185" s="7">
        <f t="shared" si="11"/>
        <v>-0.35000000000000003</v>
      </c>
      <c r="S185" s="7">
        <f t="shared" si="12"/>
        <v>0.14005000000000001</v>
      </c>
      <c r="T185" s="7">
        <f t="shared" si="13"/>
        <v>0.1973</v>
      </c>
      <c r="U185" s="7">
        <f t="shared" si="14"/>
        <v>0.19685</v>
      </c>
      <c r="V185" s="6">
        <f t="shared" si="15"/>
        <v>-0.91200000000000003</v>
      </c>
      <c r="W185" s="6">
        <f t="shared" si="16"/>
        <v>2.629999999999999E-2</v>
      </c>
      <c r="X185" s="6">
        <f t="shared" si="17"/>
        <v>2.3199999999999998E-2</v>
      </c>
      <c r="Y185" s="6">
        <f t="shared" si="18"/>
        <v>1.9299999999999984E-2</v>
      </c>
    </row>
    <row r="186" spans="1:25" x14ac:dyDescent="0.2">
      <c r="A186">
        <v>1971</v>
      </c>
      <c r="B186">
        <v>9</v>
      </c>
      <c r="C186">
        <v>1971.7067999999999</v>
      </c>
      <c r="D186">
        <f>monthly_in_situ_co2_mlo!J238</f>
        <v>326.37</v>
      </c>
      <c r="E186">
        <f>monthly_merge_co2_spo!J237</f>
        <v>325.25</v>
      </c>
      <c r="F186">
        <f>(monthly_in_situ_co2_mlo!J239-monthly_in_situ_co2_mlo!J238)*2.12</f>
        <v>0.65720000000000489</v>
      </c>
      <c r="G186">
        <f>(monthly_merge_co2_spo!J238-monthly_merge_co2_spo!J237)*2.12</f>
        <v>0.12720000000000484</v>
      </c>
      <c r="I186" s="5">
        <v>1971.7070000000001</v>
      </c>
      <c r="J186" s="3">
        <v>0.65700000000000003</v>
      </c>
      <c r="K186" s="3">
        <v>0.16420000000000001</v>
      </c>
      <c r="L186" s="3">
        <v>0.2114</v>
      </c>
      <c r="M186" s="3">
        <v>0.20649999999999999</v>
      </c>
      <c r="N186" s="4">
        <v>0.127</v>
      </c>
      <c r="O186" s="4">
        <v>0.1328</v>
      </c>
      <c r="P186" s="4">
        <v>0.18659999999999999</v>
      </c>
      <c r="Q186" s="4">
        <v>0.18759999999999999</v>
      </c>
      <c r="R186" s="7">
        <f t="shared" si="11"/>
        <v>0.39200000000000002</v>
      </c>
      <c r="S186" s="7">
        <f t="shared" si="12"/>
        <v>0.14850000000000002</v>
      </c>
      <c r="T186" s="7">
        <f t="shared" si="13"/>
        <v>0.19900000000000001</v>
      </c>
      <c r="U186" s="7">
        <f t="shared" si="14"/>
        <v>0.19705</v>
      </c>
      <c r="V186" s="6">
        <f t="shared" si="15"/>
        <v>0.53</v>
      </c>
      <c r="W186" s="6">
        <f t="shared" si="16"/>
        <v>3.1400000000000011E-2</v>
      </c>
      <c r="X186" s="6">
        <f t="shared" si="17"/>
        <v>2.4800000000000016E-2</v>
      </c>
      <c r="Y186" s="6">
        <f t="shared" si="18"/>
        <v>1.89E-2</v>
      </c>
    </row>
    <row r="187" spans="1:25" x14ac:dyDescent="0.2">
      <c r="A187">
        <v>1971</v>
      </c>
      <c r="B187">
        <v>10</v>
      </c>
      <c r="C187">
        <v>1971.789</v>
      </c>
      <c r="D187">
        <f>monthly_in_situ_co2_mlo!J239</f>
        <v>326.68</v>
      </c>
      <c r="E187">
        <f>monthly_merge_co2_spo!J238</f>
        <v>325.31</v>
      </c>
      <c r="F187">
        <f>(monthly_in_situ_co2_mlo!J240-monthly_in_situ_co2_mlo!J239)*2.12</f>
        <v>0.14839999999998554</v>
      </c>
      <c r="G187">
        <f>(monthly_merge_co2_spo!J239-monthly_merge_co2_spo!J238)*2.12</f>
        <v>0.16959999999996628</v>
      </c>
      <c r="I187" s="5">
        <v>1971.789</v>
      </c>
      <c r="J187" s="3">
        <v>0.14799999999999999</v>
      </c>
      <c r="K187" s="3">
        <v>0.1767</v>
      </c>
      <c r="L187" s="3">
        <v>0.21390000000000001</v>
      </c>
      <c r="M187" s="3">
        <v>0.20660000000000001</v>
      </c>
      <c r="N187" s="4">
        <v>0.17</v>
      </c>
      <c r="O187" s="4">
        <v>0.14050000000000001</v>
      </c>
      <c r="P187" s="4">
        <v>0.18759999999999999</v>
      </c>
      <c r="Q187" s="4">
        <v>0.18790000000000001</v>
      </c>
      <c r="R187" s="7">
        <f t="shared" si="11"/>
        <v>0.159</v>
      </c>
      <c r="S187" s="7">
        <f t="shared" si="12"/>
        <v>0.15860000000000002</v>
      </c>
      <c r="T187" s="7">
        <f t="shared" si="13"/>
        <v>0.20074999999999998</v>
      </c>
      <c r="U187" s="7">
        <f t="shared" si="14"/>
        <v>0.19725000000000001</v>
      </c>
      <c r="V187" s="6">
        <f t="shared" si="15"/>
        <v>-2.200000000000002E-2</v>
      </c>
      <c r="W187" s="6">
        <f t="shared" si="16"/>
        <v>3.6199999999999982E-2</v>
      </c>
      <c r="X187" s="6">
        <f t="shared" si="17"/>
        <v>2.6300000000000018E-2</v>
      </c>
      <c r="Y187" s="6">
        <f t="shared" si="18"/>
        <v>1.8699999999999994E-2</v>
      </c>
    </row>
    <row r="188" spans="1:25" x14ac:dyDescent="0.2">
      <c r="A188">
        <v>1971</v>
      </c>
      <c r="B188">
        <v>11</v>
      </c>
      <c r="C188">
        <v>1971.874</v>
      </c>
      <c r="D188">
        <f>monthly_in_situ_co2_mlo!J240</f>
        <v>326.75</v>
      </c>
      <c r="E188">
        <f>monthly_merge_co2_spo!J239</f>
        <v>325.39</v>
      </c>
      <c r="F188">
        <f>(monthly_in_situ_co2_mlo!J241-monthly_in_situ_co2_mlo!J240)*2.12</f>
        <v>0.12720000000000484</v>
      </c>
      <c r="G188">
        <f>(monthly_merge_co2_spo!J240-monthly_merge_co2_spo!J239)*2.12</f>
        <v>0.1060000000000241</v>
      </c>
      <c r="I188" s="5">
        <v>1971.874</v>
      </c>
      <c r="J188" s="3">
        <v>0.127</v>
      </c>
      <c r="K188" s="3">
        <v>0.18970000000000001</v>
      </c>
      <c r="L188" s="3">
        <v>0.21629999999999999</v>
      </c>
      <c r="M188" s="3">
        <v>0.20649999999999999</v>
      </c>
      <c r="N188" s="4">
        <v>0.106</v>
      </c>
      <c r="O188" s="4">
        <v>0.14940000000000001</v>
      </c>
      <c r="P188" s="4">
        <v>0.18859999999999999</v>
      </c>
      <c r="Q188" s="4">
        <v>0.1883</v>
      </c>
      <c r="R188" s="7">
        <f t="shared" si="11"/>
        <v>0.11649999999999999</v>
      </c>
      <c r="S188" s="7">
        <f t="shared" si="12"/>
        <v>0.16955000000000001</v>
      </c>
      <c r="T188" s="7">
        <f t="shared" si="13"/>
        <v>0.20244999999999999</v>
      </c>
      <c r="U188" s="7">
        <f t="shared" si="14"/>
        <v>0.19739999999999999</v>
      </c>
      <c r="V188" s="6">
        <f t="shared" si="15"/>
        <v>2.1000000000000005E-2</v>
      </c>
      <c r="W188" s="6">
        <f t="shared" si="16"/>
        <v>4.0300000000000002E-2</v>
      </c>
      <c r="X188" s="6">
        <f t="shared" si="17"/>
        <v>2.7700000000000002E-2</v>
      </c>
      <c r="Y188" s="6">
        <f t="shared" si="18"/>
        <v>1.8199999999999994E-2</v>
      </c>
    </row>
    <row r="189" spans="1:25" x14ac:dyDescent="0.2">
      <c r="A189">
        <v>1971</v>
      </c>
      <c r="B189">
        <v>12</v>
      </c>
      <c r="C189">
        <v>1971.9562000000001</v>
      </c>
      <c r="D189">
        <f>monthly_in_situ_co2_mlo!J241</f>
        <v>326.81</v>
      </c>
      <c r="E189">
        <f>monthly_merge_co2_spo!J240</f>
        <v>325.44</v>
      </c>
      <c r="F189">
        <f>(monthly_in_situ_co2_mlo!J242-monthly_in_situ_co2_mlo!J241)*2.12</f>
        <v>-0.16959999999996628</v>
      </c>
      <c r="G189">
        <f>(monthly_merge_co2_spo!J241-monthly_merge_co2_spo!J240)*2.12</f>
        <v>0.16959999999996628</v>
      </c>
      <c r="I189" s="5">
        <v>1971.9559999999999</v>
      </c>
      <c r="J189" s="3">
        <v>-0.17</v>
      </c>
      <c r="K189" s="3">
        <v>0.2029</v>
      </c>
      <c r="L189" s="3">
        <v>0.21859999999999999</v>
      </c>
      <c r="M189" s="3">
        <v>0.20649999999999999</v>
      </c>
      <c r="N189" s="4">
        <v>0.17</v>
      </c>
      <c r="O189" s="4">
        <v>0.15890000000000001</v>
      </c>
      <c r="P189" s="4">
        <v>0.1895</v>
      </c>
      <c r="Q189" s="4">
        <v>0.18870000000000001</v>
      </c>
      <c r="R189" s="7">
        <f t="shared" si="11"/>
        <v>0</v>
      </c>
      <c r="S189" s="7">
        <f t="shared" si="12"/>
        <v>0.18090000000000001</v>
      </c>
      <c r="T189" s="7">
        <f t="shared" si="13"/>
        <v>0.20405000000000001</v>
      </c>
      <c r="U189" s="7">
        <f t="shared" si="14"/>
        <v>0.1976</v>
      </c>
      <c r="V189" s="6">
        <f t="shared" si="15"/>
        <v>-0.34</v>
      </c>
      <c r="W189" s="6">
        <f t="shared" si="16"/>
        <v>4.3999999999999984E-2</v>
      </c>
      <c r="X189" s="6">
        <f t="shared" si="17"/>
        <v>2.9099999999999987E-2</v>
      </c>
      <c r="Y189" s="6">
        <f t="shared" si="18"/>
        <v>1.7799999999999983E-2</v>
      </c>
    </row>
    <row r="190" spans="1:25" x14ac:dyDescent="0.2">
      <c r="A190">
        <v>1972</v>
      </c>
      <c r="B190">
        <v>1</v>
      </c>
      <c r="C190">
        <v>1972.0409999999999</v>
      </c>
      <c r="D190">
        <f>monthly_in_situ_co2_mlo!J242</f>
        <v>326.73</v>
      </c>
      <c r="E190">
        <f>monthly_merge_co2_spo!J241</f>
        <v>325.52</v>
      </c>
      <c r="F190">
        <f>(monthly_in_situ_co2_mlo!J243-monthly_in_situ_co2_mlo!J242)*2.12</f>
        <v>0.53</v>
      </c>
      <c r="G190">
        <f>(monthly_merge_co2_spo!J242-monthly_merge_co2_spo!J241)*2.12</f>
        <v>0.14839999999998554</v>
      </c>
      <c r="I190" s="5">
        <v>1972.0409999999999</v>
      </c>
      <c r="J190" s="3">
        <v>0.53</v>
      </c>
      <c r="K190" s="3">
        <v>0.21729999999999999</v>
      </c>
      <c r="L190" s="3">
        <v>0.22090000000000001</v>
      </c>
      <c r="M190" s="3">
        <v>0.2064</v>
      </c>
      <c r="N190" s="4">
        <v>0.14799999999999999</v>
      </c>
      <c r="O190" s="4">
        <v>0.16839999999999999</v>
      </c>
      <c r="P190" s="4">
        <v>0.1905</v>
      </c>
      <c r="Q190" s="4">
        <v>0.189</v>
      </c>
      <c r="R190" s="7">
        <f t="shared" si="11"/>
        <v>0.33900000000000002</v>
      </c>
      <c r="S190" s="7">
        <f t="shared" si="12"/>
        <v>0.19284999999999999</v>
      </c>
      <c r="T190" s="7">
        <f t="shared" si="13"/>
        <v>0.20569999999999999</v>
      </c>
      <c r="U190" s="7">
        <f t="shared" si="14"/>
        <v>0.19769999999999999</v>
      </c>
      <c r="V190" s="6">
        <f t="shared" si="15"/>
        <v>0.38200000000000001</v>
      </c>
      <c r="W190" s="6">
        <f t="shared" si="16"/>
        <v>4.8899999999999999E-2</v>
      </c>
      <c r="X190" s="6">
        <f t="shared" si="17"/>
        <v>3.040000000000001E-2</v>
      </c>
      <c r="Y190" s="6">
        <f t="shared" si="18"/>
        <v>1.7399999999999999E-2</v>
      </c>
    </row>
    <row r="191" spans="1:25" x14ac:dyDescent="0.2">
      <c r="A191">
        <v>1972</v>
      </c>
      <c r="B191">
        <v>2</v>
      </c>
      <c r="C191">
        <v>1972.1257000000001</v>
      </c>
      <c r="D191">
        <f>monthly_in_situ_co2_mlo!J243</f>
        <v>326.98</v>
      </c>
      <c r="E191">
        <f>monthly_merge_co2_spo!J242</f>
        <v>325.58999999999997</v>
      </c>
      <c r="F191">
        <f>(monthly_in_situ_co2_mlo!J244-monthly_in_situ_co2_mlo!J243)*2.12</f>
        <v>-1.2508000000000676</v>
      </c>
      <c r="G191">
        <f>(monthly_merge_co2_spo!J243-monthly_merge_co2_spo!J242)*2.12</f>
        <v>-0.1059999999999036</v>
      </c>
      <c r="I191" s="5">
        <v>1972.126</v>
      </c>
      <c r="J191" s="3">
        <v>-1.2509999999999999</v>
      </c>
      <c r="K191" s="3">
        <v>0.23280000000000001</v>
      </c>
      <c r="L191" s="3">
        <v>0.22289999999999999</v>
      </c>
      <c r="M191" s="3">
        <v>0.20630000000000001</v>
      </c>
      <c r="N191" s="4">
        <v>-0.106</v>
      </c>
      <c r="O191" s="4">
        <v>0.1774</v>
      </c>
      <c r="P191" s="4">
        <v>0.1915</v>
      </c>
      <c r="Q191" s="4">
        <v>0.1893</v>
      </c>
      <c r="R191" s="7">
        <f t="shared" si="11"/>
        <v>-0.67849999999999999</v>
      </c>
      <c r="S191" s="7">
        <f t="shared" si="12"/>
        <v>0.2051</v>
      </c>
      <c r="T191" s="7">
        <f t="shared" si="13"/>
        <v>0.2072</v>
      </c>
      <c r="U191" s="7">
        <f t="shared" si="14"/>
        <v>0.1978</v>
      </c>
      <c r="V191" s="6">
        <f t="shared" si="15"/>
        <v>-1.1449999999999998</v>
      </c>
      <c r="W191" s="6">
        <f t="shared" si="16"/>
        <v>5.5400000000000005E-2</v>
      </c>
      <c r="X191" s="6">
        <f t="shared" si="17"/>
        <v>3.1399999999999983E-2</v>
      </c>
      <c r="Y191" s="6">
        <f t="shared" si="18"/>
        <v>1.7000000000000015E-2</v>
      </c>
    </row>
    <row r="192" spans="1:25" x14ac:dyDescent="0.2">
      <c r="A192">
        <v>1972</v>
      </c>
      <c r="B192">
        <v>3</v>
      </c>
      <c r="C192">
        <v>1972.2049</v>
      </c>
      <c r="D192">
        <f>monthly_in_situ_co2_mlo!J244</f>
        <v>326.39</v>
      </c>
      <c r="E192">
        <f>monthly_merge_co2_spo!J243</f>
        <v>325.54000000000002</v>
      </c>
      <c r="F192">
        <f>(monthly_in_situ_co2_mlo!J245-monthly_in_situ_co2_mlo!J244)*2.12</f>
        <v>1.9080000000000723</v>
      </c>
      <c r="G192">
        <f>(monthly_merge_co2_spo!J244-monthly_merge_co2_spo!J243)*2.12</f>
        <v>0.21199999999992772</v>
      </c>
      <c r="I192" s="5">
        <v>1972.2049999999999</v>
      </c>
      <c r="J192" s="3">
        <v>1.9079999999999999</v>
      </c>
      <c r="K192" s="3">
        <v>0.24879999999999999</v>
      </c>
      <c r="L192" s="3">
        <v>0.2248</v>
      </c>
      <c r="M192" s="3">
        <v>0.20610000000000001</v>
      </c>
      <c r="N192" s="4">
        <v>0.21199999999999999</v>
      </c>
      <c r="O192" s="4">
        <v>0.1862</v>
      </c>
      <c r="P192" s="4">
        <v>0.19259999999999999</v>
      </c>
      <c r="Q192" s="4">
        <v>0.1895</v>
      </c>
      <c r="R192" s="7">
        <f t="shared" si="11"/>
        <v>1.06</v>
      </c>
      <c r="S192" s="7">
        <f t="shared" si="12"/>
        <v>0.2175</v>
      </c>
      <c r="T192" s="7">
        <f t="shared" si="13"/>
        <v>0.2087</v>
      </c>
      <c r="U192" s="7">
        <f t="shared" si="14"/>
        <v>0.1978</v>
      </c>
      <c r="V192" s="6">
        <f t="shared" si="15"/>
        <v>1.696</v>
      </c>
      <c r="W192" s="6">
        <f t="shared" si="16"/>
        <v>6.2599999999999989E-2</v>
      </c>
      <c r="X192" s="6">
        <f t="shared" si="17"/>
        <v>3.2200000000000006E-2</v>
      </c>
      <c r="Y192" s="6">
        <f t="shared" si="18"/>
        <v>1.6600000000000004E-2</v>
      </c>
    </row>
    <row r="193" spans="1:25" x14ac:dyDescent="0.2">
      <c r="A193">
        <v>1972</v>
      </c>
      <c r="B193">
        <v>4</v>
      </c>
      <c r="C193">
        <v>1972.2896000000001</v>
      </c>
      <c r="D193">
        <f>monthly_in_situ_co2_mlo!J245</f>
        <v>327.29000000000002</v>
      </c>
      <c r="E193">
        <f>monthly_merge_co2_spo!J244</f>
        <v>325.64</v>
      </c>
      <c r="F193">
        <f>(monthly_in_situ_co2_mlo!J246-monthly_in_situ_co2_mlo!J245)*2.12</f>
        <v>-0.33920000000005301</v>
      </c>
      <c r="G193">
        <f>(monthly_merge_co2_spo!J245-monthly_merge_co2_spo!J244)*2.12</f>
        <v>8.4800000000043382E-2</v>
      </c>
      <c r="I193" s="5">
        <v>1972.29</v>
      </c>
      <c r="J193" s="3">
        <v>-0.33900000000000002</v>
      </c>
      <c r="K193" s="3">
        <v>0.26619999999999999</v>
      </c>
      <c r="L193" s="3">
        <v>0.22639999999999999</v>
      </c>
      <c r="M193" s="3">
        <v>0.20599999999999999</v>
      </c>
      <c r="N193" s="4">
        <v>8.5000000000000006E-2</v>
      </c>
      <c r="O193" s="4">
        <v>0.19600000000000001</v>
      </c>
      <c r="P193" s="4">
        <v>0.19359999999999999</v>
      </c>
      <c r="Q193" s="4">
        <v>0.1898</v>
      </c>
      <c r="R193" s="7">
        <f t="shared" si="11"/>
        <v>-0.127</v>
      </c>
      <c r="S193" s="7">
        <f t="shared" si="12"/>
        <v>0.2311</v>
      </c>
      <c r="T193" s="7">
        <f t="shared" si="13"/>
        <v>0.21</v>
      </c>
      <c r="U193" s="7">
        <f t="shared" si="14"/>
        <v>0.19789999999999999</v>
      </c>
      <c r="V193" s="6">
        <f t="shared" si="15"/>
        <v>-0.42400000000000004</v>
      </c>
      <c r="W193" s="6">
        <f t="shared" si="16"/>
        <v>7.0199999999999985E-2</v>
      </c>
      <c r="X193" s="6">
        <f t="shared" si="17"/>
        <v>3.2799999999999996E-2</v>
      </c>
      <c r="Y193" s="6">
        <f t="shared" si="18"/>
        <v>1.6199999999999992E-2</v>
      </c>
    </row>
    <row r="194" spans="1:25" x14ac:dyDescent="0.2">
      <c r="A194">
        <v>1972</v>
      </c>
      <c r="B194">
        <v>5</v>
      </c>
      <c r="C194">
        <v>1972.3715999999999</v>
      </c>
      <c r="D194">
        <f>monthly_in_situ_co2_mlo!J246</f>
        <v>327.13</v>
      </c>
      <c r="E194">
        <f>monthly_merge_co2_spo!J245</f>
        <v>325.68</v>
      </c>
      <c r="F194">
        <f>(monthly_in_situ_co2_mlo!J247-monthly_in_situ_co2_mlo!J246)*2.12</f>
        <v>-0.50880000000001935</v>
      </c>
      <c r="G194">
        <f>(monthly_merge_co2_spo!J246-monthly_merge_co2_spo!J245)*2.12</f>
        <v>0.78440000000000965</v>
      </c>
      <c r="I194" s="5">
        <v>1972.3720000000001</v>
      </c>
      <c r="J194" s="3">
        <v>-0.50900000000000001</v>
      </c>
      <c r="K194" s="3">
        <v>0.28749999999999998</v>
      </c>
      <c r="L194" s="3">
        <v>0.22789999999999999</v>
      </c>
      <c r="M194" s="3">
        <v>0.20580000000000001</v>
      </c>
      <c r="N194" s="4">
        <v>0.78400000000000003</v>
      </c>
      <c r="O194" s="4">
        <v>0.20710000000000001</v>
      </c>
      <c r="P194" s="4">
        <v>0.1946</v>
      </c>
      <c r="Q194" s="4">
        <v>0.19</v>
      </c>
      <c r="R194" s="7">
        <f t="shared" si="11"/>
        <v>0.13750000000000001</v>
      </c>
      <c r="S194" s="7">
        <f t="shared" si="12"/>
        <v>0.24729999999999999</v>
      </c>
      <c r="T194" s="7">
        <f t="shared" si="13"/>
        <v>0.21124999999999999</v>
      </c>
      <c r="U194" s="7">
        <f t="shared" si="14"/>
        <v>0.19790000000000002</v>
      </c>
      <c r="V194" s="6">
        <f t="shared" si="15"/>
        <v>-1.2930000000000001</v>
      </c>
      <c r="W194" s="6">
        <f t="shared" si="16"/>
        <v>8.0399999999999971E-2</v>
      </c>
      <c r="X194" s="6">
        <f t="shared" si="17"/>
        <v>3.3299999999999996E-2</v>
      </c>
      <c r="Y194" s="6">
        <f t="shared" si="18"/>
        <v>1.5800000000000008E-2</v>
      </c>
    </row>
    <row r="195" spans="1:25" x14ac:dyDescent="0.2">
      <c r="A195">
        <v>1972</v>
      </c>
      <c r="B195">
        <v>6</v>
      </c>
      <c r="C195">
        <v>1972.4563000000001</v>
      </c>
      <c r="D195">
        <f>monthly_in_situ_co2_mlo!J247</f>
        <v>326.89</v>
      </c>
      <c r="E195">
        <f>monthly_merge_co2_spo!J246</f>
        <v>326.05</v>
      </c>
      <c r="F195">
        <f>(monthly_in_situ_co2_mlo!J248-monthly_in_situ_co2_mlo!J247)*2.12</f>
        <v>1.0176000000000387</v>
      </c>
      <c r="G195">
        <f>(monthly_merge_co2_spo!J247-monthly_merge_co2_spo!J246)*2.12</f>
        <v>6.3599999999942161E-2</v>
      </c>
      <c r="I195" s="5">
        <v>1972.4559999999999</v>
      </c>
      <c r="J195" s="3">
        <v>1.018</v>
      </c>
      <c r="K195" s="3">
        <v>0.3125</v>
      </c>
      <c r="L195" s="3">
        <v>0.2291</v>
      </c>
      <c r="M195" s="3">
        <v>0.20569999999999999</v>
      </c>
      <c r="N195" s="4">
        <v>6.4000000000000001E-2</v>
      </c>
      <c r="O195" s="4">
        <v>0.21879999999999999</v>
      </c>
      <c r="P195" s="4">
        <v>0.19550000000000001</v>
      </c>
      <c r="Q195" s="4">
        <v>0.19020000000000001</v>
      </c>
      <c r="R195" s="7">
        <f t="shared" si="11"/>
        <v>0.54100000000000004</v>
      </c>
      <c r="S195" s="7">
        <f t="shared" si="12"/>
        <v>0.26565</v>
      </c>
      <c r="T195" s="7">
        <f t="shared" si="13"/>
        <v>0.21229999999999999</v>
      </c>
      <c r="U195" s="7">
        <f t="shared" si="14"/>
        <v>0.19795000000000001</v>
      </c>
      <c r="V195" s="6">
        <f t="shared" si="15"/>
        <v>0.95399999999999996</v>
      </c>
      <c r="W195" s="6">
        <f t="shared" si="16"/>
        <v>9.3700000000000006E-2</v>
      </c>
      <c r="X195" s="6">
        <f t="shared" si="17"/>
        <v>3.3599999999999991E-2</v>
      </c>
      <c r="Y195" s="6">
        <f t="shared" si="18"/>
        <v>1.5499999999999986E-2</v>
      </c>
    </row>
    <row r="196" spans="1:25" x14ac:dyDescent="0.2">
      <c r="A196">
        <v>1972</v>
      </c>
      <c r="B196">
        <v>7</v>
      </c>
      <c r="C196">
        <v>1972.5382999999999</v>
      </c>
      <c r="D196">
        <f>monthly_in_situ_co2_mlo!J248</f>
        <v>327.37</v>
      </c>
      <c r="E196">
        <f>monthly_merge_co2_spo!J247</f>
        <v>326.08</v>
      </c>
      <c r="F196">
        <f>(monthly_in_situ_co2_mlo!J249-monthly_in_situ_co2_mlo!J248)*2.12</f>
        <v>0.6360000000000241</v>
      </c>
      <c r="G196">
        <f>(monthly_merge_co2_spo!J248-monthly_merge_co2_spo!J247)*2.12</f>
        <v>0.84800000000007236</v>
      </c>
      <c r="I196" s="5">
        <v>1972.538</v>
      </c>
      <c r="J196" s="3">
        <v>0.63600000000000001</v>
      </c>
      <c r="K196" s="3">
        <v>0.33929999999999999</v>
      </c>
      <c r="L196" s="3">
        <v>0.2301</v>
      </c>
      <c r="M196" s="3">
        <v>0.2056</v>
      </c>
      <c r="N196" s="4">
        <v>0.84799999999999998</v>
      </c>
      <c r="O196" s="4">
        <v>0.23100000000000001</v>
      </c>
      <c r="P196" s="4">
        <v>0.1963</v>
      </c>
      <c r="Q196" s="4">
        <v>0.19040000000000001</v>
      </c>
      <c r="R196" s="7">
        <f t="shared" si="11"/>
        <v>0.74199999999999999</v>
      </c>
      <c r="S196" s="7">
        <f t="shared" si="12"/>
        <v>0.28515000000000001</v>
      </c>
      <c r="T196" s="7">
        <f t="shared" si="13"/>
        <v>0.2132</v>
      </c>
      <c r="U196" s="7">
        <f t="shared" si="14"/>
        <v>0.19800000000000001</v>
      </c>
      <c r="V196" s="6">
        <f t="shared" si="15"/>
        <v>-0.21199999999999997</v>
      </c>
      <c r="W196" s="6">
        <f t="shared" si="16"/>
        <v>0.10829999999999998</v>
      </c>
      <c r="X196" s="6">
        <f t="shared" si="17"/>
        <v>3.3799999999999997E-2</v>
      </c>
      <c r="Y196" s="6">
        <f t="shared" si="18"/>
        <v>1.5199999999999991E-2</v>
      </c>
    </row>
    <row r="197" spans="1:25" x14ac:dyDescent="0.2">
      <c r="A197">
        <v>1972</v>
      </c>
      <c r="B197">
        <v>8</v>
      </c>
      <c r="C197">
        <v>1972.623</v>
      </c>
      <c r="D197">
        <f>monthly_in_situ_co2_mlo!J249</f>
        <v>327.67</v>
      </c>
      <c r="E197">
        <f>monthly_merge_co2_spo!J248</f>
        <v>326.48</v>
      </c>
      <c r="F197">
        <f>(monthly_in_situ_co2_mlo!J250-monthly_in_situ_co2_mlo!J249)*2.12</f>
        <v>0.4239999999999759</v>
      </c>
      <c r="G197">
        <f>(monthly_merge_co2_spo!J249-monthly_merge_co2_spo!J248)*2.12</f>
        <v>-0.99640000000005791</v>
      </c>
      <c r="I197" s="5">
        <v>1972.623</v>
      </c>
      <c r="J197" s="3">
        <v>0.42399999999999999</v>
      </c>
      <c r="K197" s="3">
        <v>0.36580000000000001</v>
      </c>
      <c r="L197" s="3">
        <v>0.23080000000000001</v>
      </c>
      <c r="M197" s="3">
        <v>0.20549999999999999</v>
      </c>
      <c r="N197" s="4">
        <v>-0.996</v>
      </c>
      <c r="O197" s="4">
        <v>0.24379999999999999</v>
      </c>
      <c r="P197" s="4">
        <v>0.1971</v>
      </c>
      <c r="Q197" s="4">
        <v>0.19059999999999999</v>
      </c>
      <c r="R197" s="7">
        <f t="shared" si="11"/>
        <v>-0.28600000000000003</v>
      </c>
      <c r="S197" s="7">
        <f t="shared" si="12"/>
        <v>0.30480000000000002</v>
      </c>
      <c r="T197" s="7">
        <f t="shared" si="13"/>
        <v>0.21395</v>
      </c>
      <c r="U197" s="7">
        <f t="shared" si="14"/>
        <v>0.19805</v>
      </c>
      <c r="V197" s="6">
        <f t="shared" si="15"/>
        <v>1.42</v>
      </c>
      <c r="W197" s="6">
        <f t="shared" si="16"/>
        <v>0.12200000000000003</v>
      </c>
      <c r="X197" s="6">
        <f t="shared" si="17"/>
        <v>3.3700000000000008E-2</v>
      </c>
      <c r="Y197" s="6">
        <f t="shared" si="18"/>
        <v>1.4899999999999997E-2</v>
      </c>
    </row>
    <row r="198" spans="1:25" x14ac:dyDescent="0.2">
      <c r="A198">
        <v>1972</v>
      </c>
      <c r="B198">
        <v>9</v>
      </c>
      <c r="C198">
        <v>1972.7076999999999</v>
      </c>
      <c r="D198">
        <f>monthly_in_situ_co2_mlo!J250</f>
        <v>327.87</v>
      </c>
      <c r="E198">
        <f>monthly_merge_co2_spo!J249</f>
        <v>326.01</v>
      </c>
      <c r="F198">
        <f>(monthly_in_situ_co2_mlo!J251-monthly_in_situ_co2_mlo!J250)*2.12</f>
        <v>0.97519999999995666</v>
      </c>
      <c r="G198">
        <f>(monthly_merge_co2_spo!J250-monthly_merge_co2_spo!J249)*2.12</f>
        <v>0.55119999999998071</v>
      </c>
      <c r="I198" s="5">
        <v>1972.7080000000001</v>
      </c>
      <c r="J198" s="3">
        <v>0.97499999999999998</v>
      </c>
      <c r="K198" s="3">
        <v>0.38869999999999999</v>
      </c>
      <c r="L198" s="3">
        <v>0.23119999999999999</v>
      </c>
      <c r="M198" s="3">
        <v>0.2054</v>
      </c>
      <c r="N198" s="4">
        <v>0.55100000000000005</v>
      </c>
      <c r="O198" s="4">
        <v>0.25659999999999999</v>
      </c>
      <c r="P198" s="4">
        <v>0.1978</v>
      </c>
      <c r="Q198" s="4">
        <v>0.1908</v>
      </c>
      <c r="R198" s="7">
        <f t="shared" si="11"/>
        <v>0.76300000000000001</v>
      </c>
      <c r="S198" s="7">
        <f t="shared" si="12"/>
        <v>0.32264999999999999</v>
      </c>
      <c r="T198" s="7">
        <f t="shared" si="13"/>
        <v>0.2145</v>
      </c>
      <c r="U198" s="7">
        <f t="shared" si="14"/>
        <v>0.1981</v>
      </c>
      <c r="V198" s="6">
        <f t="shared" si="15"/>
        <v>0.42399999999999993</v>
      </c>
      <c r="W198" s="6">
        <f t="shared" si="16"/>
        <v>0.1321</v>
      </c>
      <c r="X198" s="6">
        <f t="shared" si="17"/>
        <v>3.3399999999999985E-2</v>
      </c>
      <c r="Y198" s="6">
        <f t="shared" si="18"/>
        <v>1.4600000000000002E-2</v>
      </c>
    </row>
    <row r="199" spans="1:25" x14ac:dyDescent="0.2">
      <c r="A199">
        <v>1972</v>
      </c>
      <c r="B199">
        <v>10</v>
      </c>
      <c r="C199">
        <v>1972.7896000000001</v>
      </c>
      <c r="D199">
        <f>monthly_in_situ_co2_mlo!J251</f>
        <v>328.33</v>
      </c>
      <c r="E199">
        <f>monthly_merge_co2_spo!J250</f>
        <v>326.27</v>
      </c>
      <c r="F199">
        <f>(monthly_in_situ_co2_mlo!J252-monthly_in_situ_co2_mlo!J251)*2.12</f>
        <v>0.25440000000000967</v>
      </c>
      <c r="G199">
        <f>(monthly_merge_co2_spo!J251-monthly_merge_co2_spo!J250)*2.12</f>
        <v>0.86920000000005304</v>
      </c>
      <c r="I199" s="5">
        <v>1972.79</v>
      </c>
      <c r="J199" s="3">
        <v>0.254</v>
      </c>
      <c r="K199" s="3">
        <v>0.40639999999999998</v>
      </c>
      <c r="L199" s="3">
        <v>0.23119999999999999</v>
      </c>
      <c r="M199" s="3">
        <v>0.2054</v>
      </c>
      <c r="N199" s="4">
        <v>0.86899999999999999</v>
      </c>
      <c r="O199" s="4">
        <v>0.26850000000000002</v>
      </c>
      <c r="P199" s="4">
        <v>0.19839999999999999</v>
      </c>
      <c r="Q199" s="4">
        <v>0.19109999999999999</v>
      </c>
      <c r="R199" s="7">
        <f t="shared" si="11"/>
        <v>0.5615</v>
      </c>
      <c r="S199" s="7">
        <f t="shared" si="12"/>
        <v>0.33745000000000003</v>
      </c>
      <c r="T199" s="7">
        <f t="shared" si="13"/>
        <v>0.21479999999999999</v>
      </c>
      <c r="U199" s="7">
        <f t="shared" si="14"/>
        <v>0.19824999999999998</v>
      </c>
      <c r="V199" s="6">
        <f t="shared" si="15"/>
        <v>-0.61499999999999999</v>
      </c>
      <c r="W199" s="6">
        <f t="shared" si="16"/>
        <v>0.13789999999999997</v>
      </c>
      <c r="X199" s="6">
        <f t="shared" si="17"/>
        <v>3.2799999999999996E-2</v>
      </c>
      <c r="Y199" s="6">
        <f t="shared" si="18"/>
        <v>1.4300000000000007E-2</v>
      </c>
    </row>
    <row r="200" spans="1:25" x14ac:dyDescent="0.2">
      <c r="A200">
        <v>1972</v>
      </c>
      <c r="B200">
        <v>11</v>
      </c>
      <c r="C200">
        <v>1972.8742999999999</v>
      </c>
      <c r="D200">
        <f>monthly_in_situ_co2_mlo!J252</f>
        <v>328.45</v>
      </c>
      <c r="E200">
        <f>monthly_merge_co2_spo!J251</f>
        <v>326.68</v>
      </c>
      <c r="F200">
        <f>(monthly_in_situ_co2_mlo!J253-monthly_in_situ_co2_mlo!J252)*2.12</f>
        <v>-0.21199999999992772</v>
      </c>
      <c r="G200">
        <f>(monthly_merge_co2_spo!J252-monthly_merge_co2_spo!J251)*2.12</f>
        <v>-4.2399999999961441E-2</v>
      </c>
      <c r="I200" s="5">
        <v>1972.874</v>
      </c>
      <c r="J200" s="3">
        <v>-0.21199999999999999</v>
      </c>
      <c r="K200" s="3">
        <v>0.41589999999999999</v>
      </c>
      <c r="L200" s="3">
        <v>0.23089999999999999</v>
      </c>
      <c r="M200" s="3">
        <v>0.20530000000000001</v>
      </c>
      <c r="N200" s="4">
        <v>-4.2000000000000003E-2</v>
      </c>
      <c r="O200" s="4">
        <v>0.27950000000000003</v>
      </c>
      <c r="P200" s="4">
        <v>0.19900000000000001</v>
      </c>
      <c r="Q200" s="4">
        <v>0.1913</v>
      </c>
      <c r="R200" s="7">
        <f t="shared" si="11"/>
        <v>-0.127</v>
      </c>
      <c r="S200" s="7">
        <f t="shared" si="12"/>
        <v>0.34770000000000001</v>
      </c>
      <c r="T200" s="7">
        <f t="shared" si="13"/>
        <v>0.21495</v>
      </c>
      <c r="U200" s="7">
        <f t="shared" si="14"/>
        <v>0.1983</v>
      </c>
      <c r="V200" s="6">
        <f t="shared" si="15"/>
        <v>-0.16999999999999998</v>
      </c>
      <c r="W200" s="6">
        <f t="shared" si="16"/>
        <v>0.13639999999999997</v>
      </c>
      <c r="X200" s="6">
        <f t="shared" si="17"/>
        <v>3.1899999999999984E-2</v>
      </c>
      <c r="Y200" s="6">
        <f t="shared" si="18"/>
        <v>1.4000000000000012E-2</v>
      </c>
    </row>
    <row r="201" spans="1:25" x14ac:dyDescent="0.2">
      <c r="A201">
        <v>1972</v>
      </c>
      <c r="B201">
        <v>12</v>
      </c>
      <c r="C201">
        <v>1972.9563000000001</v>
      </c>
      <c r="D201">
        <f>monthly_in_situ_co2_mlo!J253</f>
        <v>328.35</v>
      </c>
      <c r="E201">
        <f>monthly_merge_co2_spo!J252</f>
        <v>326.66000000000003</v>
      </c>
      <c r="F201">
        <f>(monthly_in_situ_co2_mlo!J254-monthly_in_situ_co2_mlo!J253)*2.12</f>
        <v>0.31799999999995182</v>
      </c>
      <c r="G201">
        <f>(monthly_merge_co2_spo!J253-monthly_merge_co2_spo!J252)*2.12</f>
        <v>0.33919999999993256</v>
      </c>
      <c r="I201" s="5">
        <v>1972.9559999999999</v>
      </c>
      <c r="J201" s="3">
        <v>0.318</v>
      </c>
      <c r="K201" s="3">
        <v>0.41389999999999999</v>
      </c>
      <c r="L201" s="3">
        <v>0.2303</v>
      </c>
      <c r="M201" s="3">
        <v>0.20530000000000001</v>
      </c>
      <c r="N201" s="4">
        <v>0.33900000000000002</v>
      </c>
      <c r="O201" s="4">
        <v>0.28860000000000002</v>
      </c>
      <c r="P201" s="4">
        <v>0.19950000000000001</v>
      </c>
      <c r="Q201" s="4">
        <v>0.19159999999999999</v>
      </c>
      <c r="R201" s="7">
        <f t="shared" si="11"/>
        <v>0.32850000000000001</v>
      </c>
      <c r="S201" s="7">
        <f t="shared" si="12"/>
        <v>0.35125000000000001</v>
      </c>
      <c r="T201" s="7">
        <f t="shared" si="13"/>
        <v>0.21490000000000001</v>
      </c>
      <c r="U201" s="7">
        <f t="shared" si="14"/>
        <v>0.19845000000000002</v>
      </c>
      <c r="V201" s="6">
        <f t="shared" si="15"/>
        <v>-2.1000000000000019E-2</v>
      </c>
      <c r="W201" s="6">
        <f t="shared" si="16"/>
        <v>0.12529999999999997</v>
      </c>
      <c r="X201" s="6">
        <f t="shared" si="17"/>
        <v>3.0799999999999994E-2</v>
      </c>
      <c r="Y201" s="6">
        <f t="shared" si="18"/>
        <v>1.3700000000000018E-2</v>
      </c>
    </row>
    <row r="202" spans="1:25" x14ac:dyDescent="0.2">
      <c r="A202">
        <v>1973</v>
      </c>
      <c r="B202">
        <v>1</v>
      </c>
      <c r="C202">
        <v>1973.0410999999999</v>
      </c>
      <c r="D202">
        <f>monthly_in_situ_co2_mlo!J254</f>
        <v>328.5</v>
      </c>
      <c r="E202">
        <f>monthly_merge_co2_spo!J253</f>
        <v>326.82</v>
      </c>
      <c r="F202">
        <f>(monthly_in_situ_co2_mlo!J255-monthly_in_situ_co2_mlo!J254)*2.12</f>
        <v>0.84799999999995179</v>
      </c>
      <c r="G202">
        <f>(monthly_merge_co2_spo!J254-monthly_merge_co2_spo!J253)*2.12</f>
        <v>-0.27559999999999035</v>
      </c>
      <c r="I202" s="5">
        <v>1973.0409999999999</v>
      </c>
      <c r="J202" s="3">
        <v>0.84799999999999998</v>
      </c>
      <c r="K202" s="3">
        <v>0.40150000000000002</v>
      </c>
      <c r="L202" s="3">
        <v>0.22950000000000001</v>
      </c>
      <c r="M202" s="3">
        <v>0.20530000000000001</v>
      </c>
      <c r="N202" s="4">
        <v>-0.27600000000000002</v>
      </c>
      <c r="O202" s="4">
        <v>0.29520000000000002</v>
      </c>
      <c r="P202" s="4">
        <v>0.2</v>
      </c>
      <c r="Q202" s="4">
        <v>0.19189999999999999</v>
      </c>
      <c r="R202" s="7">
        <f t="shared" si="11"/>
        <v>0.28599999999999998</v>
      </c>
      <c r="S202" s="7">
        <f t="shared" si="12"/>
        <v>0.34835000000000005</v>
      </c>
      <c r="T202" s="7">
        <f t="shared" si="13"/>
        <v>0.21475</v>
      </c>
      <c r="U202" s="7">
        <f t="shared" si="14"/>
        <v>0.1986</v>
      </c>
      <c r="V202" s="6">
        <f t="shared" si="15"/>
        <v>1.1240000000000001</v>
      </c>
      <c r="W202" s="6">
        <f t="shared" si="16"/>
        <v>0.10630000000000001</v>
      </c>
      <c r="X202" s="6">
        <f t="shared" si="17"/>
        <v>2.9499999999999998E-2</v>
      </c>
      <c r="Y202" s="6">
        <f t="shared" si="18"/>
        <v>1.3400000000000023E-2</v>
      </c>
    </row>
    <row r="203" spans="1:25" x14ac:dyDescent="0.2">
      <c r="A203">
        <v>1973</v>
      </c>
      <c r="B203">
        <v>2</v>
      </c>
      <c r="C203">
        <v>1973.126</v>
      </c>
      <c r="D203">
        <f>monthly_in_situ_co2_mlo!J255</f>
        <v>328.9</v>
      </c>
      <c r="E203">
        <f>monthly_merge_co2_spo!J254</f>
        <v>326.69</v>
      </c>
      <c r="F203">
        <f>(monthly_in_situ_co2_mlo!J256-monthly_in_situ_co2_mlo!J255)*2.12</f>
        <v>0.12720000000000484</v>
      </c>
      <c r="G203">
        <f>(monthly_merge_co2_spo!J255-monthly_merge_co2_spo!J254)*2.12</f>
        <v>0.31799999999995182</v>
      </c>
      <c r="I203" s="5">
        <v>1973.126</v>
      </c>
      <c r="J203" s="3">
        <v>0.127</v>
      </c>
      <c r="K203" s="3">
        <v>0.38159999999999999</v>
      </c>
      <c r="L203" s="3">
        <v>0.22850000000000001</v>
      </c>
      <c r="M203" s="3">
        <v>0.2054</v>
      </c>
      <c r="N203" s="4">
        <v>0.318</v>
      </c>
      <c r="O203" s="4">
        <v>0.29899999999999999</v>
      </c>
      <c r="P203" s="4">
        <v>0.20039999999999999</v>
      </c>
      <c r="Q203" s="4">
        <v>0.1923</v>
      </c>
      <c r="R203" s="7">
        <f t="shared" si="11"/>
        <v>0.2225</v>
      </c>
      <c r="S203" s="7">
        <f t="shared" si="12"/>
        <v>0.34029999999999999</v>
      </c>
      <c r="T203" s="7">
        <f t="shared" si="13"/>
        <v>0.21445</v>
      </c>
      <c r="U203" s="7">
        <f t="shared" si="14"/>
        <v>0.19885</v>
      </c>
      <c r="V203" s="6">
        <f t="shared" si="15"/>
        <v>-0.191</v>
      </c>
      <c r="W203" s="6">
        <f t="shared" si="16"/>
        <v>8.2600000000000007E-2</v>
      </c>
      <c r="X203" s="6">
        <f t="shared" si="17"/>
        <v>2.8100000000000014E-2</v>
      </c>
      <c r="Y203" s="6">
        <f t="shared" si="18"/>
        <v>1.3100000000000001E-2</v>
      </c>
    </row>
    <row r="204" spans="1:25" x14ac:dyDescent="0.2">
      <c r="A204">
        <v>1973</v>
      </c>
      <c r="B204">
        <v>3</v>
      </c>
      <c r="C204">
        <v>1973.2027</v>
      </c>
      <c r="D204">
        <f>monthly_in_situ_co2_mlo!J256</f>
        <v>328.96</v>
      </c>
      <c r="E204">
        <f>monthly_merge_co2_spo!J255</f>
        <v>326.83999999999997</v>
      </c>
      <c r="F204">
        <f>(monthly_in_situ_co2_mlo!J257-monthly_in_situ_co2_mlo!J256)*2.12</f>
        <v>0.25440000000000967</v>
      </c>
      <c r="G204">
        <f>(monthly_merge_co2_spo!J256-monthly_merge_co2_spo!J255)*2.12</f>
        <v>0.93279999999999519</v>
      </c>
      <c r="I204" s="5">
        <v>1973.203</v>
      </c>
      <c r="J204" s="3">
        <v>0.254</v>
      </c>
      <c r="K204" s="3">
        <v>0.35520000000000002</v>
      </c>
      <c r="L204" s="3">
        <v>0.2273</v>
      </c>
      <c r="M204" s="3">
        <v>0.20549999999999999</v>
      </c>
      <c r="N204" s="4">
        <v>0.93300000000000005</v>
      </c>
      <c r="O204" s="4">
        <v>0.29930000000000001</v>
      </c>
      <c r="P204" s="4">
        <v>0.20069999999999999</v>
      </c>
      <c r="Q204" s="4">
        <v>0.19259999999999999</v>
      </c>
      <c r="R204" s="7">
        <f t="shared" si="11"/>
        <v>0.59350000000000003</v>
      </c>
      <c r="S204" s="7">
        <f t="shared" si="12"/>
        <v>0.32725000000000004</v>
      </c>
      <c r="T204" s="7">
        <f t="shared" si="13"/>
        <v>0.214</v>
      </c>
      <c r="U204" s="7">
        <f t="shared" si="14"/>
        <v>0.19905</v>
      </c>
      <c r="V204" s="6">
        <f t="shared" si="15"/>
        <v>-0.67900000000000005</v>
      </c>
      <c r="W204" s="6">
        <f t="shared" si="16"/>
        <v>5.5900000000000005E-2</v>
      </c>
      <c r="X204" s="6">
        <f t="shared" si="17"/>
        <v>2.6600000000000013E-2</v>
      </c>
      <c r="Y204" s="6">
        <f t="shared" si="18"/>
        <v>1.2899999999999995E-2</v>
      </c>
    </row>
    <row r="205" spans="1:25" x14ac:dyDescent="0.2">
      <c r="A205">
        <v>1973</v>
      </c>
      <c r="B205">
        <v>4</v>
      </c>
      <c r="C205">
        <v>1973.2877000000001</v>
      </c>
      <c r="D205">
        <f>monthly_in_situ_co2_mlo!J257</f>
        <v>329.08</v>
      </c>
      <c r="E205">
        <f>monthly_merge_co2_spo!J256</f>
        <v>327.27999999999997</v>
      </c>
      <c r="F205">
        <f>(monthly_in_situ_co2_mlo!J258-monthly_in_situ_co2_mlo!J257)*2.12</f>
        <v>0.95399999999997598</v>
      </c>
      <c r="G205">
        <f>(monthly_merge_co2_spo!J257-monthly_merge_co2_spo!J256)*2.12</f>
        <v>0.40280000000011573</v>
      </c>
      <c r="I205" s="5">
        <v>1973.288</v>
      </c>
      <c r="J205" s="3">
        <v>0.95399999999999996</v>
      </c>
      <c r="K205" s="3">
        <v>0.32469999999999999</v>
      </c>
      <c r="L205" s="3">
        <v>0.2258</v>
      </c>
      <c r="M205" s="3">
        <v>0.2056</v>
      </c>
      <c r="N205" s="4">
        <v>0.40300000000000002</v>
      </c>
      <c r="O205" s="4">
        <v>0.29570000000000002</v>
      </c>
      <c r="P205" s="4">
        <v>0.2009</v>
      </c>
      <c r="Q205" s="4">
        <v>0.193</v>
      </c>
      <c r="R205" s="7">
        <f t="shared" si="11"/>
        <v>0.67849999999999999</v>
      </c>
      <c r="S205" s="7">
        <f t="shared" si="12"/>
        <v>0.31020000000000003</v>
      </c>
      <c r="T205" s="7">
        <f t="shared" si="13"/>
        <v>0.21334999999999998</v>
      </c>
      <c r="U205" s="7">
        <f t="shared" si="14"/>
        <v>0.1993</v>
      </c>
      <c r="V205" s="6">
        <f t="shared" si="15"/>
        <v>0.55099999999999993</v>
      </c>
      <c r="W205" s="6">
        <f t="shared" si="16"/>
        <v>2.899999999999997E-2</v>
      </c>
      <c r="X205" s="6">
        <f t="shared" si="17"/>
        <v>2.4900000000000005E-2</v>
      </c>
      <c r="Y205" s="6">
        <f t="shared" si="18"/>
        <v>1.26E-2</v>
      </c>
    </row>
    <row r="206" spans="1:25" x14ac:dyDescent="0.2">
      <c r="A206">
        <v>1973</v>
      </c>
      <c r="B206">
        <v>5</v>
      </c>
      <c r="C206">
        <v>1973.3698999999999</v>
      </c>
      <c r="D206">
        <f>monthly_in_situ_co2_mlo!J258</f>
        <v>329.53</v>
      </c>
      <c r="E206">
        <f>monthly_merge_co2_spo!J257</f>
        <v>327.47000000000003</v>
      </c>
      <c r="F206">
        <f>(monthly_in_situ_co2_mlo!J259-monthly_in_situ_co2_mlo!J258)*2.12</f>
        <v>0.65720000000000489</v>
      </c>
      <c r="G206">
        <f>(monthly_merge_co2_spo!J258-monthly_merge_co2_spo!J257)*2.12</f>
        <v>0.38159999999989397</v>
      </c>
      <c r="I206" s="5">
        <v>1973.37</v>
      </c>
      <c r="J206" s="3">
        <v>0.65700000000000003</v>
      </c>
      <c r="K206" s="3">
        <v>0.29070000000000001</v>
      </c>
      <c r="L206" s="3">
        <v>0.22389999999999999</v>
      </c>
      <c r="M206" s="3">
        <v>0.20569999999999999</v>
      </c>
      <c r="N206" s="4">
        <v>0.38200000000000001</v>
      </c>
      <c r="O206" s="4">
        <v>0.28760000000000002</v>
      </c>
      <c r="P206" s="4">
        <v>0.2009</v>
      </c>
      <c r="Q206" s="4">
        <v>0.19339999999999999</v>
      </c>
      <c r="R206" s="7">
        <f t="shared" si="11"/>
        <v>0.51950000000000007</v>
      </c>
      <c r="S206" s="7">
        <f t="shared" si="12"/>
        <v>0.28915000000000002</v>
      </c>
      <c r="T206" s="7">
        <f t="shared" si="13"/>
        <v>0.21239999999999998</v>
      </c>
      <c r="U206" s="7">
        <f t="shared" si="14"/>
        <v>0.19955000000000001</v>
      </c>
      <c r="V206" s="6">
        <f t="shared" si="15"/>
        <v>0.27500000000000002</v>
      </c>
      <c r="W206" s="6">
        <f t="shared" si="16"/>
        <v>3.0999999999999917E-3</v>
      </c>
      <c r="X206" s="6">
        <f t="shared" si="17"/>
        <v>2.2999999999999993E-2</v>
      </c>
      <c r="Y206" s="6">
        <f t="shared" si="18"/>
        <v>1.2300000000000005E-2</v>
      </c>
    </row>
    <row r="207" spans="1:25" x14ac:dyDescent="0.2">
      <c r="A207">
        <v>1973</v>
      </c>
      <c r="B207">
        <v>6</v>
      </c>
      <c r="C207">
        <v>1973.4548</v>
      </c>
      <c r="D207">
        <f>monthly_in_situ_co2_mlo!J259</f>
        <v>329.84</v>
      </c>
      <c r="E207">
        <f>monthly_merge_co2_spo!J258</f>
        <v>327.64999999999998</v>
      </c>
      <c r="F207">
        <f>(monthly_in_situ_co2_mlo!J260-monthly_in_situ_co2_mlo!J259)*2.12</f>
        <v>0.69960000000008682</v>
      </c>
      <c r="G207">
        <f>(monthly_merge_co2_spo!J259-monthly_merge_co2_spo!J258)*2.12</f>
        <v>6.3600000000062662E-2</v>
      </c>
      <c r="I207" s="5">
        <v>1973.4549999999999</v>
      </c>
      <c r="J207" s="3">
        <v>0.7</v>
      </c>
      <c r="K207" s="3">
        <v>0.25409999999999999</v>
      </c>
      <c r="L207" s="3">
        <v>0.22189999999999999</v>
      </c>
      <c r="M207" s="3">
        <v>0.2059</v>
      </c>
      <c r="N207" s="4">
        <v>6.4000000000000001E-2</v>
      </c>
      <c r="O207" s="4">
        <v>0.27510000000000001</v>
      </c>
      <c r="P207" s="4">
        <v>0.20069999999999999</v>
      </c>
      <c r="Q207" s="4">
        <v>0.19389999999999999</v>
      </c>
      <c r="R207" s="7">
        <f t="shared" si="11"/>
        <v>0.38200000000000001</v>
      </c>
      <c r="S207" s="7">
        <f t="shared" si="12"/>
        <v>0.2646</v>
      </c>
      <c r="T207" s="7">
        <f t="shared" si="13"/>
        <v>0.21129999999999999</v>
      </c>
      <c r="U207" s="7">
        <f t="shared" si="14"/>
        <v>0.19989999999999999</v>
      </c>
      <c r="V207" s="6">
        <f t="shared" si="15"/>
        <v>0.6359999999999999</v>
      </c>
      <c r="W207" s="6">
        <f t="shared" si="16"/>
        <v>-2.1000000000000019E-2</v>
      </c>
      <c r="X207" s="6">
        <f t="shared" si="17"/>
        <v>2.1199999999999997E-2</v>
      </c>
      <c r="Y207" s="6">
        <f t="shared" si="18"/>
        <v>1.2000000000000011E-2</v>
      </c>
    </row>
    <row r="208" spans="1:25" x14ac:dyDescent="0.2">
      <c r="A208">
        <v>1973</v>
      </c>
      <c r="B208">
        <v>7</v>
      </c>
      <c r="C208">
        <v>1973.537</v>
      </c>
      <c r="D208">
        <f>monthly_in_situ_co2_mlo!J260</f>
        <v>330.17</v>
      </c>
      <c r="E208">
        <f>monthly_merge_co2_spo!J259</f>
        <v>327.68</v>
      </c>
      <c r="F208">
        <f>(monthly_in_situ_co2_mlo!J261-monthly_in_situ_co2_mlo!J260)*2.12</f>
        <v>0.99639999999993734</v>
      </c>
      <c r="G208">
        <f>(monthly_merge_co2_spo!J260-monthly_merge_co2_spo!J259)*2.12</f>
        <v>0.74199999999992772</v>
      </c>
      <c r="I208" s="5">
        <v>1973.537</v>
      </c>
      <c r="J208" s="3">
        <v>0.996</v>
      </c>
      <c r="K208" s="3">
        <v>0.2198</v>
      </c>
      <c r="L208" s="3">
        <v>0.21970000000000001</v>
      </c>
      <c r="M208" s="3">
        <v>0.20619999999999999</v>
      </c>
      <c r="N208" s="4">
        <v>0.74199999999999999</v>
      </c>
      <c r="O208" s="4">
        <v>0.25840000000000002</v>
      </c>
      <c r="P208" s="4">
        <v>0.20030000000000001</v>
      </c>
      <c r="Q208" s="4">
        <v>0.19439999999999999</v>
      </c>
      <c r="R208" s="7">
        <f t="shared" si="11"/>
        <v>0.86899999999999999</v>
      </c>
      <c r="S208" s="7">
        <f t="shared" si="12"/>
        <v>0.23910000000000001</v>
      </c>
      <c r="T208" s="7">
        <f t="shared" si="13"/>
        <v>0.21000000000000002</v>
      </c>
      <c r="U208" s="7">
        <f t="shared" si="14"/>
        <v>0.20029999999999998</v>
      </c>
      <c r="V208" s="6">
        <f t="shared" si="15"/>
        <v>0.254</v>
      </c>
      <c r="W208" s="6">
        <f t="shared" si="16"/>
        <v>-3.8600000000000023E-2</v>
      </c>
      <c r="X208" s="6">
        <f t="shared" si="17"/>
        <v>1.9400000000000001E-2</v>
      </c>
      <c r="Y208" s="6">
        <f t="shared" si="18"/>
        <v>1.1800000000000005E-2</v>
      </c>
    </row>
    <row r="209" spans="1:25" x14ac:dyDescent="0.2">
      <c r="A209">
        <v>1973</v>
      </c>
      <c r="B209">
        <v>8</v>
      </c>
      <c r="C209">
        <v>1973.6219000000001</v>
      </c>
      <c r="D209">
        <f>monthly_in_situ_co2_mlo!J261</f>
        <v>330.64</v>
      </c>
      <c r="E209">
        <f>monthly_merge_co2_spo!J260</f>
        <v>328.03</v>
      </c>
      <c r="F209">
        <f>(monthly_in_situ_co2_mlo!J262-monthly_in_situ_co2_mlo!J261)*2.12</f>
        <v>-0.19079999999994698</v>
      </c>
      <c r="G209">
        <f>(monthly_merge_co2_spo!J261-monthly_merge_co2_spo!J260)*2.12</f>
        <v>0.27560000000011087</v>
      </c>
      <c r="I209" s="5">
        <v>1973.6220000000001</v>
      </c>
      <c r="J209" s="3">
        <v>-0.191</v>
      </c>
      <c r="K209" s="3">
        <v>0.18920000000000001</v>
      </c>
      <c r="L209" s="3">
        <v>0.21729999999999999</v>
      </c>
      <c r="M209" s="3">
        <v>0.20649999999999999</v>
      </c>
      <c r="N209" s="4">
        <v>0.27600000000000002</v>
      </c>
      <c r="O209" s="4">
        <v>0.23769999999999999</v>
      </c>
      <c r="P209" s="4">
        <v>0.19980000000000001</v>
      </c>
      <c r="Q209" s="4">
        <v>0.19489999999999999</v>
      </c>
      <c r="R209" s="7">
        <f t="shared" si="11"/>
        <v>4.250000000000001E-2</v>
      </c>
      <c r="S209" s="7">
        <f t="shared" si="12"/>
        <v>0.21345</v>
      </c>
      <c r="T209" s="7">
        <f t="shared" si="13"/>
        <v>0.20855000000000001</v>
      </c>
      <c r="U209" s="7">
        <f t="shared" si="14"/>
        <v>0.20069999999999999</v>
      </c>
      <c r="V209" s="6">
        <f t="shared" si="15"/>
        <v>-0.46700000000000003</v>
      </c>
      <c r="W209" s="6">
        <f t="shared" si="16"/>
        <v>-4.8499999999999988E-2</v>
      </c>
      <c r="X209" s="6">
        <f t="shared" si="17"/>
        <v>1.7499999999999988E-2</v>
      </c>
      <c r="Y209" s="6">
        <f t="shared" si="18"/>
        <v>1.1599999999999999E-2</v>
      </c>
    </row>
    <row r="210" spans="1:25" x14ac:dyDescent="0.2">
      <c r="A210">
        <v>1973</v>
      </c>
      <c r="B210">
        <v>9</v>
      </c>
      <c r="C210">
        <v>1973.7067999999999</v>
      </c>
      <c r="D210">
        <f>monthly_in_situ_co2_mlo!J262</f>
        <v>330.55</v>
      </c>
      <c r="E210">
        <f>monthly_merge_co2_spo!J261</f>
        <v>328.16</v>
      </c>
      <c r="F210">
        <f>(monthly_in_situ_co2_mlo!J263-monthly_in_situ_co2_mlo!J262)*2.12</f>
        <v>-0.48760000000003861</v>
      </c>
      <c r="G210">
        <f>(monthly_merge_co2_spo!J262-monthly_merge_co2_spo!J261)*2.12</f>
        <v>-6.3600000000062662E-2</v>
      </c>
      <c r="I210" s="5">
        <v>1973.7070000000001</v>
      </c>
      <c r="J210" s="3">
        <v>-0.48799999999999999</v>
      </c>
      <c r="K210" s="3">
        <v>0.16159999999999999</v>
      </c>
      <c r="L210" s="3">
        <v>0.2147</v>
      </c>
      <c r="M210" s="3">
        <v>0.20680000000000001</v>
      </c>
      <c r="N210" s="4">
        <v>-6.4000000000000001E-2</v>
      </c>
      <c r="O210" s="4">
        <v>0.21340000000000001</v>
      </c>
      <c r="P210" s="4">
        <v>0.1993</v>
      </c>
      <c r="Q210" s="4">
        <v>0.19550000000000001</v>
      </c>
      <c r="R210" s="7">
        <f t="shared" si="11"/>
        <v>-0.27600000000000002</v>
      </c>
      <c r="S210" s="7">
        <f t="shared" si="12"/>
        <v>0.1875</v>
      </c>
      <c r="T210" s="7">
        <f t="shared" si="13"/>
        <v>0.20700000000000002</v>
      </c>
      <c r="U210" s="7">
        <f t="shared" si="14"/>
        <v>0.20115</v>
      </c>
      <c r="V210" s="6">
        <f t="shared" si="15"/>
        <v>-0.42399999999999999</v>
      </c>
      <c r="W210" s="6">
        <f t="shared" si="16"/>
        <v>-5.1800000000000013E-2</v>
      </c>
      <c r="X210" s="6">
        <f t="shared" si="17"/>
        <v>1.5399999999999997E-2</v>
      </c>
      <c r="Y210" s="6">
        <f t="shared" si="18"/>
        <v>1.1300000000000004E-2</v>
      </c>
    </row>
    <row r="211" spans="1:25" x14ac:dyDescent="0.2">
      <c r="A211">
        <v>1973</v>
      </c>
      <c r="B211">
        <v>10</v>
      </c>
      <c r="C211">
        <v>1973.789</v>
      </c>
      <c r="D211">
        <f>monthly_in_situ_co2_mlo!J263</f>
        <v>330.32</v>
      </c>
      <c r="E211">
        <f>monthly_merge_co2_spo!J262</f>
        <v>328.13</v>
      </c>
      <c r="F211">
        <f>(monthly_in_situ_co2_mlo!J264-monthly_in_situ_co2_mlo!J263)*2.12</f>
        <v>-0.40279999999999522</v>
      </c>
      <c r="G211">
        <f>(monthly_merge_co2_spo!J263-monthly_merge_co2_spo!J262)*2.12</f>
        <v>0.25440000000000967</v>
      </c>
      <c r="I211" s="5">
        <v>1973.789</v>
      </c>
      <c r="J211" s="3">
        <v>-0.40300000000000002</v>
      </c>
      <c r="K211" s="3">
        <v>0.13750000000000001</v>
      </c>
      <c r="L211" s="3">
        <v>0.21179999999999999</v>
      </c>
      <c r="M211" s="3">
        <v>0.2072</v>
      </c>
      <c r="N211" s="4">
        <v>0.254</v>
      </c>
      <c r="O211" s="4">
        <v>0.1883</v>
      </c>
      <c r="P211" s="4">
        <v>0.19869999999999999</v>
      </c>
      <c r="Q211" s="4">
        <v>0.1961</v>
      </c>
      <c r="R211" s="7">
        <f t="shared" si="11"/>
        <v>-7.4500000000000011E-2</v>
      </c>
      <c r="S211" s="7">
        <f t="shared" si="12"/>
        <v>0.16289999999999999</v>
      </c>
      <c r="T211" s="7">
        <f t="shared" si="13"/>
        <v>0.20524999999999999</v>
      </c>
      <c r="U211" s="7">
        <f t="shared" si="14"/>
        <v>0.20165</v>
      </c>
      <c r="V211" s="6">
        <f t="shared" si="15"/>
        <v>-0.65700000000000003</v>
      </c>
      <c r="W211" s="6">
        <f t="shared" si="16"/>
        <v>-5.0799999999999984E-2</v>
      </c>
      <c r="X211" s="6">
        <f t="shared" si="17"/>
        <v>1.3100000000000001E-2</v>
      </c>
      <c r="Y211" s="6">
        <f t="shared" si="18"/>
        <v>1.1099999999999999E-2</v>
      </c>
    </row>
    <row r="212" spans="1:25" x14ac:dyDescent="0.2">
      <c r="A212">
        <v>1973</v>
      </c>
      <c r="B212">
        <v>11</v>
      </c>
      <c r="C212">
        <v>1973.874</v>
      </c>
      <c r="D212">
        <f>monthly_in_situ_co2_mlo!J264</f>
        <v>330.13</v>
      </c>
      <c r="E212">
        <f>monthly_merge_co2_spo!J263</f>
        <v>328.25</v>
      </c>
      <c r="F212">
        <f>(monthly_in_situ_co2_mlo!J265-monthly_in_situ_co2_mlo!J264)*2.12</f>
        <v>-1.4627999999999952</v>
      </c>
      <c r="G212">
        <f>(monthly_merge_co2_spo!J264-monthly_merge_co2_spo!J263)*2.12</f>
        <v>0.4239999999999759</v>
      </c>
      <c r="I212" s="5">
        <v>1973.874</v>
      </c>
      <c r="J212" s="3">
        <v>-1.4630000000000001</v>
      </c>
      <c r="K212" s="3">
        <v>0.1163</v>
      </c>
      <c r="L212" s="3">
        <v>0.2087</v>
      </c>
      <c r="M212" s="3">
        <v>0.20749999999999999</v>
      </c>
      <c r="N212" s="4">
        <v>0.42399999999999999</v>
      </c>
      <c r="O212" s="4">
        <v>0.1648</v>
      </c>
      <c r="P212" s="4">
        <v>0.1981</v>
      </c>
      <c r="Q212" s="4">
        <v>0.19670000000000001</v>
      </c>
      <c r="R212" s="7">
        <f t="shared" si="11"/>
        <v>-0.51950000000000007</v>
      </c>
      <c r="S212" s="7">
        <f t="shared" si="12"/>
        <v>0.14055000000000001</v>
      </c>
      <c r="T212" s="7">
        <f t="shared" si="13"/>
        <v>0.2034</v>
      </c>
      <c r="U212" s="7">
        <f t="shared" si="14"/>
        <v>0.2021</v>
      </c>
      <c r="V212" s="6">
        <f t="shared" si="15"/>
        <v>-1.887</v>
      </c>
      <c r="W212" s="6">
        <f t="shared" si="16"/>
        <v>-4.8500000000000001E-2</v>
      </c>
      <c r="X212" s="6">
        <f t="shared" si="17"/>
        <v>1.0599999999999998E-2</v>
      </c>
      <c r="Y212" s="6">
        <f t="shared" si="18"/>
        <v>1.0799999999999976E-2</v>
      </c>
    </row>
    <row r="213" spans="1:25" x14ac:dyDescent="0.2">
      <c r="A213">
        <v>1973</v>
      </c>
      <c r="B213">
        <v>12</v>
      </c>
      <c r="C213">
        <v>1973.9562000000001</v>
      </c>
      <c r="D213">
        <f>monthly_in_situ_co2_mlo!J265</f>
        <v>329.44</v>
      </c>
      <c r="E213">
        <f>monthly_merge_co2_spo!J264</f>
        <v>328.45</v>
      </c>
      <c r="F213">
        <f>(monthly_in_situ_co2_mlo!J266-monthly_in_situ_co2_mlo!J265)*2.12</f>
        <v>-0.27559999999999035</v>
      </c>
      <c r="G213">
        <f>(monthly_merge_co2_spo!J265-monthly_merge_co2_spo!J264)*2.12</f>
        <v>-0.14839999999998554</v>
      </c>
      <c r="I213" s="5">
        <v>1973.9559999999999</v>
      </c>
      <c r="J213" s="3">
        <v>-0.27600000000000002</v>
      </c>
      <c r="K213" s="3">
        <v>9.7699999999999995E-2</v>
      </c>
      <c r="L213" s="3">
        <v>0.2054</v>
      </c>
      <c r="M213" s="3">
        <v>0.2079</v>
      </c>
      <c r="N213" s="4">
        <v>-0.14799999999999999</v>
      </c>
      <c r="O213" s="4">
        <v>0.14319999999999999</v>
      </c>
      <c r="P213" s="4">
        <v>0.19739999999999999</v>
      </c>
      <c r="Q213" s="4">
        <v>0.19739999999999999</v>
      </c>
      <c r="R213" s="7">
        <f t="shared" ref="R213:R276" si="19">AVERAGE(J213,N213)</f>
        <v>-0.21200000000000002</v>
      </c>
      <c r="S213" s="7">
        <f t="shared" ref="S213:S276" si="20">AVERAGE(K213,O213)</f>
        <v>0.12045</v>
      </c>
      <c r="T213" s="7">
        <f t="shared" ref="T213:T276" si="21">AVERAGE(L213,P213)</f>
        <v>0.2014</v>
      </c>
      <c r="U213" s="7">
        <f t="shared" ref="U213:U276" si="22">AVERAGE(M213,Q213)</f>
        <v>0.20265</v>
      </c>
      <c r="V213" s="6">
        <f t="shared" ref="V213:V276" si="23">J213-N213</f>
        <v>-0.12800000000000003</v>
      </c>
      <c r="W213" s="6">
        <f t="shared" ref="W213:W276" si="24">K213-O213</f>
        <v>-4.5499999999999999E-2</v>
      </c>
      <c r="X213" s="6">
        <f t="shared" ref="X213:X276" si="25">L213-P213</f>
        <v>8.0000000000000071E-3</v>
      </c>
      <c r="Y213" s="6">
        <f t="shared" ref="Y213:Y276" si="26">M213-Q213</f>
        <v>1.0500000000000009E-2</v>
      </c>
    </row>
    <row r="214" spans="1:25" x14ac:dyDescent="0.2">
      <c r="A214">
        <v>1974</v>
      </c>
      <c r="B214">
        <v>1</v>
      </c>
      <c r="C214">
        <v>1974.0410999999999</v>
      </c>
      <c r="D214">
        <f>monthly_in_situ_co2_mlo!J266</f>
        <v>329.31</v>
      </c>
      <c r="E214">
        <f>monthly_merge_co2_spo!J265</f>
        <v>328.38</v>
      </c>
      <c r="F214">
        <f>(monthly_in_situ_co2_mlo!J267-monthly_in_situ_co2_mlo!J266)*2.12</f>
        <v>1.5688000000000193</v>
      </c>
      <c r="G214">
        <f>(monthly_merge_co2_spo!J266-monthly_merge_co2_spo!J265)*2.12</f>
        <v>0.1060000000000241</v>
      </c>
      <c r="I214" s="5">
        <v>1974.0409999999999</v>
      </c>
      <c r="J214" s="3">
        <v>1.569</v>
      </c>
      <c r="K214" s="3">
        <v>8.3699999999999997E-2</v>
      </c>
      <c r="L214" s="3">
        <v>0.2021</v>
      </c>
      <c r="M214" s="3">
        <v>0.2084</v>
      </c>
      <c r="N214" s="4">
        <v>0.106</v>
      </c>
      <c r="O214" s="4">
        <v>0.1249</v>
      </c>
      <c r="P214" s="4">
        <v>0.1966</v>
      </c>
      <c r="Q214" s="4">
        <v>0.1981</v>
      </c>
      <c r="R214" s="7">
        <f t="shared" si="19"/>
        <v>0.83750000000000002</v>
      </c>
      <c r="S214" s="7">
        <f t="shared" si="20"/>
        <v>0.1043</v>
      </c>
      <c r="T214" s="7">
        <f t="shared" si="21"/>
        <v>0.19935</v>
      </c>
      <c r="U214" s="7">
        <f t="shared" si="22"/>
        <v>0.20324999999999999</v>
      </c>
      <c r="V214" s="6">
        <f t="shared" si="23"/>
        <v>1.4629999999999999</v>
      </c>
      <c r="W214" s="6">
        <f t="shared" si="24"/>
        <v>-4.1200000000000001E-2</v>
      </c>
      <c r="X214" s="6">
        <f t="shared" si="25"/>
        <v>5.5000000000000049E-3</v>
      </c>
      <c r="Y214" s="6">
        <f t="shared" si="26"/>
        <v>1.0300000000000004E-2</v>
      </c>
    </row>
    <row r="215" spans="1:25" x14ac:dyDescent="0.2">
      <c r="A215">
        <v>1974</v>
      </c>
      <c r="B215">
        <v>2</v>
      </c>
      <c r="C215">
        <v>1974.126</v>
      </c>
      <c r="D215">
        <f>monthly_in_situ_co2_mlo!J267</f>
        <v>330.05</v>
      </c>
      <c r="E215">
        <f>monthly_merge_co2_spo!J266</f>
        <v>328.43</v>
      </c>
      <c r="F215">
        <f>(monthly_in_situ_co2_mlo!J268-monthly_in_situ_co2_mlo!J267)*2.12</f>
        <v>0.19079999999994698</v>
      </c>
      <c r="G215">
        <f>(monthly_merge_co2_spo!J267-monthly_merge_co2_spo!J266)*2.12</f>
        <v>0.29679999999997109</v>
      </c>
      <c r="I215" s="5">
        <v>1974.126</v>
      </c>
      <c r="J215" s="3">
        <v>0.191</v>
      </c>
      <c r="K215" s="3">
        <v>7.5600000000000001E-2</v>
      </c>
      <c r="L215" s="3">
        <v>0.1988</v>
      </c>
      <c r="M215" s="3">
        <v>0.2089</v>
      </c>
      <c r="N215" s="4">
        <v>0.29699999999999999</v>
      </c>
      <c r="O215" s="4">
        <v>0.1115</v>
      </c>
      <c r="P215" s="4">
        <v>0.19570000000000001</v>
      </c>
      <c r="Q215" s="4">
        <v>0.1988</v>
      </c>
      <c r="R215" s="7">
        <f t="shared" si="19"/>
        <v>0.24399999999999999</v>
      </c>
      <c r="S215" s="7">
        <f t="shared" si="20"/>
        <v>9.3549999999999994E-2</v>
      </c>
      <c r="T215" s="7">
        <f t="shared" si="21"/>
        <v>0.19725000000000001</v>
      </c>
      <c r="U215" s="7">
        <f t="shared" si="22"/>
        <v>0.20385</v>
      </c>
      <c r="V215" s="6">
        <f t="shared" si="23"/>
        <v>-0.10599999999999998</v>
      </c>
      <c r="W215" s="6">
        <f t="shared" si="24"/>
        <v>-3.5900000000000001E-2</v>
      </c>
      <c r="X215" s="6">
        <f t="shared" si="25"/>
        <v>3.0999999999999917E-3</v>
      </c>
      <c r="Y215" s="6">
        <f t="shared" si="26"/>
        <v>1.0099999999999998E-2</v>
      </c>
    </row>
    <row r="216" spans="1:25" x14ac:dyDescent="0.2">
      <c r="A216">
        <v>1974</v>
      </c>
      <c r="B216">
        <v>3</v>
      </c>
      <c r="C216">
        <v>1974.2027</v>
      </c>
      <c r="D216">
        <f>monthly_in_situ_co2_mlo!J268</f>
        <v>330.14</v>
      </c>
      <c r="E216">
        <f>monthly_merge_co2_spo!J267</f>
        <v>328.57</v>
      </c>
      <c r="F216">
        <f>(monthly_in_situ_co2_mlo!J269-monthly_in_situ_co2_mlo!J268)*2.12</f>
        <v>0.16960000000008676</v>
      </c>
      <c r="G216">
        <f>(monthly_merge_co2_spo!J268-monthly_merge_co2_spo!J267)*2.12</f>
        <v>-0.27559999999999035</v>
      </c>
      <c r="I216" s="5">
        <v>1974.203</v>
      </c>
      <c r="J216" s="3">
        <v>0.17</v>
      </c>
      <c r="K216" s="3">
        <v>7.2999999999999995E-2</v>
      </c>
      <c r="L216" s="3">
        <v>0.19550000000000001</v>
      </c>
      <c r="M216" s="3">
        <v>0.20930000000000001</v>
      </c>
      <c r="N216" s="4">
        <v>-0.27600000000000002</v>
      </c>
      <c r="O216" s="4">
        <v>0.104</v>
      </c>
      <c r="P216" s="4">
        <v>0.1948</v>
      </c>
      <c r="Q216" s="4">
        <v>0.19950000000000001</v>
      </c>
      <c r="R216" s="7">
        <f t="shared" si="19"/>
        <v>-5.3000000000000005E-2</v>
      </c>
      <c r="S216" s="7">
        <f t="shared" si="20"/>
        <v>8.8499999999999995E-2</v>
      </c>
      <c r="T216" s="7">
        <f t="shared" si="21"/>
        <v>0.19514999999999999</v>
      </c>
      <c r="U216" s="7">
        <f t="shared" si="22"/>
        <v>0.20440000000000003</v>
      </c>
      <c r="V216" s="6">
        <f t="shared" si="23"/>
        <v>0.44600000000000006</v>
      </c>
      <c r="W216" s="6">
        <f t="shared" si="24"/>
        <v>-3.1E-2</v>
      </c>
      <c r="X216" s="6">
        <f t="shared" si="25"/>
        <v>7.0000000000000617E-4</v>
      </c>
      <c r="Y216" s="6">
        <f t="shared" si="26"/>
        <v>9.8000000000000032E-3</v>
      </c>
    </row>
    <row r="217" spans="1:25" x14ac:dyDescent="0.2">
      <c r="A217">
        <v>1974</v>
      </c>
      <c r="B217">
        <v>4</v>
      </c>
      <c r="C217">
        <v>1974.2877000000001</v>
      </c>
      <c r="D217">
        <f>monthly_in_situ_co2_mlo!J269</f>
        <v>330.22</v>
      </c>
      <c r="E217">
        <f>monthly_merge_co2_spo!J268</f>
        <v>328.44</v>
      </c>
      <c r="F217">
        <f>(monthly_in_situ_co2_mlo!J270-monthly_in_situ_co2_mlo!J269)*2.12</f>
        <v>-0.1908000000000675</v>
      </c>
      <c r="G217">
        <f>(monthly_merge_co2_spo!J269-monthly_merge_co2_spo!J268)*2.12</f>
        <v>-0.12720000000000484</v>
      </c>
      <c r="I217" s="5">
        <v>1974.288</v>
      </c>
      <c r="J217" s="3">
        <v>-0.191</v>
      </c>
      <c r="K217" s="3">
        <v>7.5600000000000001E-2</v>
      </c>
      <c r="L217" s="3">
        <v>0.1925</v>
      </c>
      <c r="M217" s="3">
        <v>0.2099</v>
      </c>
      <c r="N217" s="4">
        <v>-0.127</v>
      </c>
      <c r="O217" s="4">
        <v>0.1028</v>
      </c>
      <c r="P217" s="4">
        <v>0.19389999999999999</v>
      </c>
      <c r="Q217" s="4">
        <v>0.20030000000000001</v>
      </c>
      <c r="R217" s="7">
        <f t="shared" si="19"/>
        <v>-0.159</v>
      </c>
      <c r="S217" s="7">
        <f t="shared" si="20"/>
        <v>8.9200000000000002E-2</v>
      </c>
      <c r="T217" s="7">
        <f t="shared" si="21"/>
        <v>0.19319999999999998</v>
      </c>
      <c r="U217" s="7">
        <f t="shared" si="22"/>
        <v>0.2051</v>
      </c>
      <c r="V217" s="6">
        <f t="shared" si="23"/>
        <v>-6.4000000000000001E-2</v>
      </c>
      <c r="W217" s="6">
        <f t="shared" si="24"/>
        <v>-2.7200000000000002E-2</v>
      </c>
      <c r="X217" s="6">
        <f t="shared" si="25"/>
        <v>-1.3999999999999846E-3</v>
      </c>
      <c r="Y217" s="6">
        <f t="shared" si="26"/>
        <v>9.5999999999999974E-3</v>
      </c>
    </row>
    <row r="218" spans="1:25" x14ac:dyDescent="0.2">
      <c r="A218">
        <v>1974</v>
      </c>
      <c r="B218">
        <v>5</v>
      </c>
      <c r="C218">
        <v>1974.3698999999999</v>
      </c>
      <c r="D218">
        <f>monthly_in_situ_co2_mlo!J270</f>
        <v>330.13</v>
      </c>
      <c r="E218">
        <f>monthly_merge_co2_spo!J269</f>
        <v>328.38</v>
      </c>
      <c r="F218">
        <f>(monthly_in_situ_co2_mlo!J271-monthly_in_situ_co2_mlo!J270)*2.12</f>
        <v>-0.25440000000000967</v>
      </c>
      <c r="G218">
        <f>(monthly_merge_co2_spo!J270-monthly_merge_co2_spo!J269)*2.12</f>
        <v>-0.55119999999998071</v>
      </c>
      <c r="I218" s="5">
        <v>1974.37</v>
      </c>
      <c r="J218" s="3">
        <v>-0.254</v>
      </c>
      <c r="K218" s="3">
        <v>8.4099999999999994E-2</v>
      </c>
      <c r="L218" s="3">
        <v>0.1898</v>
      </c>
      <c r="M218" s="3">
        <v>0.2104</v>
      </c>
      <c r="N218" s="4">
        <v>-0.55100000000000005</v>
      </c>
      <c r="O218" s="4">
        <v>0.1062</v>
      </c>
      <c r="P218" s="4">
        <v>0.19309999999999999</v>
      </c>
      <c r="Q218" s="4">
        <v>0.2011</v>
      </c>
      <c r="R218" s="7">
        <f t="shared" si="19"/>
        <v>-0.40250000000000002</v>
      </c>
      <c r="S218" s="7">
        <f t="shared" si="20"/>
        <v>9.5149999999999998E-2</v>
      </c>
      <c r="T218" s="7">
        <f t="shared" si="21"/>
        <v>0.19145000000000001</v>
      </c>
      <c r="U218" s="7">
        <f t="shared" si="22"/>
        <v>0.20574999999999999</v>
      </c>
      <c r="V218" s="6">
        <f t="shared" si="23"/>
        <v>0.29700000000000004</v>
      </c>
      <c r="W218" s="6">
        <f t="shared" si="24"/>
        <v>-2.2100000000000009E-2</v>
      </c>
      <c r="X218" s="6">
        <f t="shared" si="25"/>
        <v>-3.2999999999999974E-3</v>
      </c>
      <c r="Y218" s="6">
        <f t="shared" si="26"/>
        <v>9.3000000000000027E-3</v>
      </c>
    </row>
    <row r="219" spans="1:25" x14ac:dyDescent="0.2">
      <c r="A219">
        <v>1974</v>
      </c>
      <c r="B219">
        <v>6</v>
      </c>
      <c r="C219">
        <v>1974.4548</v>
      </c>
      <c r="D219">
        <f>monthly_in_situ_co2_mlo!J271</f>
        <v>330.01</v>
      </c>
      <c r="E219">
        <f>monthly_merge_co2_spo!J270</f>
        <v>328.12</v>
      </c>
      <c r="F219">
        <f>(monthly_in_situ_co2_mlo!J272-monthly_in_situ_co2_mlo!J271)*2.12</f>
        <v>0.97520000000007723</v>
      </c>
      <c r="G219">
        <f>(monthly_merge_co2_spo!J271-monthly_merge_co2_spo!J270)*2.12</f>
        <v>0.6360000000000241</v>
      </c>
      <c r="I219" s="5">
        <v>1974.4549999999999</v>
      </c>
      <c r="J219" s="3">
        <v>0.97499999999999998</v>
      </c>
      <c r="K219" s="3">
        <v>9.7100000000000006E-2</v>
      </c>
      <c r="L219" s="3">
        <v>0.18740000000000001</v>
      </c>
      <c r="M219" s="3">
        <v>0.2109</v>
      </c>
      <c r="N219" s="4">
        <v>0.63600000000000001</v>
      </c>
      <c r="O219" s="4">
        <v>0.1125</v>
      </c>
      <c r="P219" s="4">
        <v>0.1923</v>
      </c>
      <c r="Q219" s="4">
        <v>0.2019</v>
      </c>
      <c r="R219" s="7">
        <f t="shared" si="19"/>
        <v>0.80549999999999999</v>
      </c>
      <c r="S219" s="7">
        <f t="shared" si="20"/>
        <v>0.1048</v>
      </c>
      <c r="T219" s="7">
        <f t="shared" si="21"/>
        <v>0.18985000000000002</v>
      </c>
      <c r="U219" s="7">
        <f t="shared" si="22"/>
        <v>0.2064</v>
      </c>
      <c r="V219" s="6">
        <f t="shared" si="23"/>
        <v>0.33899999999999997</v>
      </c>
      <c r="W219" s="6">
        <f t="shared" si="24"/>
        <v>-1.5399999999999997E-2</v>
      </c>
      <c r="X219" s="6">
        <f t="shared" si="25"/>
        <v>-4.8999999999999877E-3</v>
      </c>
      <c r="Y219" s="6">
        <f t="shared" si="26"/>
        <v>9.000000000000008E-3</v>
      </c>
    </row>
    <row r="220" spans="1:25" x14ac:dyDescent="0.2">
      <c r="A220">
        <v>1974</v>
      </c>
      <c r="B220">
        <v>7</v>
      </c>
      <c r="C220">
        <v>1974.537</v>
      </c>
      <c r="D220">
        <f>monthly_in_situ_co2_mlo!J272</f>
        <v>330.47</v>
      </c>
      <c r="E220">
        <f>monthly_merge_co2_spo!J271</f>
        <v>328.42</v>
      </c>
      <c r="F220">
        <f>(monthly_in_situ_co2_mlo!J273-monthly_in_situ_co2_mlo!J272)*2.12</f>
        <v>0.55119999999998071</v>
      </c>
      <c r="G220">
        <f>(monthly_merge_co2_spo!J272-monthly_merge_co2_spo!J271)*2.12</f>
        <v>-0.23320000000002894</v>
      </c>
      <c r="I220" s="5">
        <v>1974.537</v>
      </c>
      <c r="J220" s="3">
        <v>0.55100000000000005</v>
      </c>
      <c r="K220" s="3">
        <v>0.11210000000000001</v>
      </c>
      <c r="L220" s="3">
        <v>0.18540000000000001</v>
      </c>
      <c r="M220" s="3">
        <v>0.21149999999999999</v>
      </c>
      <c r="N220" s="4">
        <v>-0.23300000000000001</v>
      </c>
      <c r="O220" s="4">
        <v>0.12089999999999999</v>
      </c>
      <c r="P220" s="4">
        <v>0.1915</v>
      </c>
      <c r="Q220" s="4">
        <v>0.20269999999999999</v>
      </c>
      <c r="R220" s="7">
        <f t="shared" si="19"/>
        <v>0.15900000000000003</v>
      </c>
      <c r="S220" s="7">
        <f t="shared" si="20"/>
        <v>0.11649999999999999</v>
      </c>
      <c r="T220" s="7">
        <f t="shared" si="21"/>
        <v>0.18845000000000001</v>
      </c>
      <c r="U220" s="7">
        <f t="shared" si="22"/>
        <v>0.20710000000000001</v>
      </c>
      <c r="V220" s="6">
        <f t="shared" si="23"/>
        <v>0.78400000000000003</v>
      </c>
      <c r="W220" s="6">
        <f t="shared" si="24"/>
        <v>-8.7999999999999884E-3</v>
      </c>
      <c r="X220" s="6">
        <f t="shared" si="25"/>
        <v>-6.0999999999999943E-3</v>
      </c>
      <c r="Y220" s="6">
        <f t="shared" si="26"/>
        <v>8.8000000000000023E-3</v>
      </c>
    </row>
    <row r="221" spans="1:25" x14ac:dyDescent="0.2">
      <c r="A221">
        <v>1974</v>
      </c>
      <c r="B221">
        <v>8</v>
      </c>
      <c r="C221">
        <v>1974.6219000000001</v>
      </c>
      <c r="D221">
        <f>monthly_in_situ_co2_mlo!J273</f>
        <v>330.73</v>
      </c>
      <c r="E221">
        <f>monthly_merge_co2_spo!J272</f>
        <v>328.31</v>
      </c>
      <c r="F221">
        <f>(monthly_in_situ_co2_mlo!J274-monthly_in_situ_co2_mlo!J273)*2.12</f>
        <v>-0.55119999999998071</v>
      </c>
      <c r="G221">
        <f>(monthly_merge_co2_spo!J273-monthly_merge_co2_spo!J272)*2.12</f>
        <v>0.21200000000004821</v>
      </c>
      <c r="I221" s="5">
        <v>1974.6220000000001</v>
      </c>
      <c r="J221" s="3">
        <v>-0.55100000000000005</v>
      </c>
      <c r="K221" s="3">
        <v>0.12759999999999999</v>
      </c>
      <c r="L221" s="3">
        <v>0.18360000000000001</v>
      </c>
      <c r="M221" s="3">
        <v>0.21210000000000001</v>
      </c>
      <c r="N221" s="4">
        <v>0.21199999999999999</v>
      </c>
      <c r="O221" s="4">
        <v>0.1313</v>
      </c>
      <c r="P221" s="4">
        <v>0.19089999999999999</v>
      </c>
      <c r="Q221" s="4">
        <v>0.2036</v>
      </c>
      <c r="R221" s="7">
        <f t="shared" si="19"/>
        <v>-0.16950000000000004</v>
      </c>
      <c r="S221" s="7">
        <f t="shared" si="20"/>
        <v>0.12945000000000001</v>
      </c>
      <c r="T221" s="7">
        <f t="shared" si="21"/>
        <v>0.18725</v>
      </c>
      <c r="U221" s="7">
        <f t="shared" si="22"/>
        <v>0.20785000000000001</v>
      </c>
      <c r="V221" s="6">
        <f t="shared" si="23"/>
        <v>-0.76300000000000001</v>
      </c>
      <c r="W221" s="6">
        <f t="shared" si="24"/>
        <v>-3.7000000000000088E-3</v>
      </c>
      <c r="X221" s="6">
        <f t="shared" si="25"/>
        <v>-7.2999999999999732E-3</v>
      </c>
      <c r="Y221" s="6">
        <f t="shared" si="26"/>
        <v>8.5000000000000075E-3</v>
      </c>
    </row>
    <row r="222" spans="1:25" x14ac:dyDescent="0.2">
      <c r="A222">
        <v>1974</v>
      </c>
      <c r="B222">
        <v>9</v>
      </c>
      <c r="C222">
        <v>1974.7067999999999</v>
      </c>
      <c r="D222">
        <f>monthly_in_situ_co2_mlo!J274</f>
        <v>330.47</v>
      </c>
      <c r="E222">
        <f>monthly_merge_co2_spo!J273</f>
        <v>328.41</v>
      </c>
      <c r="F222">
        <f>(monthly_in_situ_co2_mlo!J275-monthly_in_situ_co2_mlo!J274)*2.12</f>
        <v>0.1059999999999036</v>
      </c>
      <c r="G222">
        <f>(monthly_merge_co2_spo!J274-monthly_merge_co2_spo!J273)*2.12</f>
        <v>0.25439999999988916</v>
      </c>
      <c r="I222" s="5">
        <v>1974.7070000000001</v>
      </c>
      <c r="J222" s="3">
        <v>0.106</v>
      </c>
      <c r="K222" s="3">
        <v>0.14119999999999999</v>
      </c>
      <c r="L222" s="3">
        <v>0.18210000000000001</v>
      </c>
      <c r="M222" s="3">
        <v>0.2127</v>
      </c>
      <c r="N222" s="4">
        <v>0.254</v>
      </c>
      <c r="O222" s="4">
        <v>0.14360000000000001</v>
      </c>
      <c r="P222" s="4">
        <v>0.1903</v>
      </c>
      <c r="Q222" s="4">
        <v>0.20449999999999999</v>
      </c>
      <c r="R222" s="7">
        <f t="shared" si="19"/>
        <v>0.18</v>
      </c>
      <c r="S222" s="7">
        <f t="shared" si="20"/>
        <v>0.1424</v>
      </c>
      <c r="T222" s="7">
        <f t="shared" si="21"/>
        <v>0.1862</v>
      </c>
      <c r="U222" s="7">
        <f t="shared" si="22"/>
        <v>0.20860000000000001</v>
      </c>
      <c r="V222" s="6">
        <f t="shared" si="23"/>
        <v>-0.14800000000000002</v>
      </c>
      <c r="W222" s="6">
        <f t="shared" si="24"/>
        <v>-2.4000000000000132E-3</v>
      </c>
      <c r="X222" s="6">
        <f t="shared" si="25"/>
        <v>-8.1999999999999851E-3</v>
      </c>
      <c r="Y222" s="6">
        <f t="shared" si="26"/>
        <v>8.2000000000000128E-3</v>
      </c>
    </row>
    <row r="223" spans="1:25" x14ac:dyDescent="0.2">
      <c r="A223">
        <v>1974</v>
      </c>
      <c r="B223">
        <v>10</v>
      </c>
      <c r="C223">
        <v>1974.789</v>
      </c>
      <c r="D223">
        <f>monthly_in_situ_co2_mlo!J275</f>
        <v>330.52</v>
      </c>
      <c r="E223">
        <f>monthly_merge_co2_spo!J274</f>
        <v>328.53</v>
      </c>
      <c r="F223">
        <f>(monthly_in_situ_co2_mlo!J276-monthly_in_situ_co2_mlo!J275)*2.12</f>
        <v>-0.19079999999994698</v>
      </c>
      <c r="G223">
        <f>(monthly_merge_co2_spo!J275-monthly_merge_co2_spo!J274)*2.12</f>
        <v>0.55120000000010128</v>
      </c>
      <c r="I223" s="5">
        <v>1974.789</v>
      </c>
      <c r="J223" s="3">
        <v>-0.191</v>
      </c>
      <c r="K223" s="3">
        <v>0.15079999999999999</v>
      </c>
      <c r="L223" s="3">
        <v>0.18090000000000001</v>
      </c>
      <c r="M223" s="3">
        <v>0.2132</v>
      </c>
      <c r="N223" s="4">
        <v>0.55100000000000005</v>
      </c>
      <c r="O223" s="4">
        <v>0.157</v>
      </c>
      <c r="P223" s="4">
        <v>0.19</v>
      </c>
      <c r="Q223" s="4">
        <v>0.2054</v>
      </c>
      <c r="R223" s="7">
        <f t="shared" si="19"/>
        <v>0.18000000000000002</v>
      </c>
      <c r="S223" s="7">
        <f t="shared" si="20"/>
        <v>0.15389999999999998</v>
      </c>
      <c r="T223" s="7">
        <f t="shared" si="21"/>
        <v>0.18545</v>
      </c>
      <c r="U223" s="7">
        <f t="shared" si="22"/>
        <v>0.20929999999999999</v>
      </c>
      <c r="V223" s="6">
        <f t="shared" si="23"/>
        <v>-0.74199999999999999</v>
      </c>
      <c r="W223" s="6">
        <f t="shared" si="24"/>
        <v>-6.2000000000000111E-3</v>
      </c>
      <c r="X223" s="6">
        <f t="shared" si="25"/>
        <v>-9.099999999999997E-3</v>
      </c>
      <c r="Y223" s="6">
        <f t="shared" si="26"/>
        <v>7.8000000000000014E-3</v>
      </c>
    </row>
    <row r="224" spans="1:25" x14ac:dyDescent="0.2">
      <c r="A224">
        <v>1974</v>
      </c>
      <c r="B224">
        <v>11</v>
      </c>
      <c r="C224">
        <v>1974.874</v>
      </c>
      <c r="D224">
        <f>monthly_in_situ_co2_mlo!J276</f>
        <v>330.43</v>
      </c>
      <c r="E224">
        <f>monthly_merge_co2_spo!J275</f>
        <v>328.79</v>
      </c>
      <c r="F224">
        <f>(monthly_in_situ_co2_mlo!J277-monthly_in_situ_co2_mlo!J276)*2.12</f>
        <v>-0.1060000000000241</v>
      </c>
      <c r="G224">
        <f>(monthly_merge_co2_spo!J276-monthly_merge_co2_spo!J275)*2.12</f>
        <v>8.4799999999922882E-2</v>
      </c>
      <c r="I224" s="5">
        <v>1974.874</v>
      </c>
      <c r="J224" s="3">
        <v>-0.106</v>
      </c>
      <c r="K224" s="3">
        <v>0.15679999999999999</v>
      </c>
      <c r="L224" s="3">
        <v>0.18010000000000001</v>
      </c>
      <c r="M224" s="3">
        <v>0.21379999999999999</v>
      </c>
      <c r="N224" s="4">
        <v>8.5000000000000006E-2</v>
      </c>
      <c r="O224" s="4">
        <v>0.1706</v>
      </c>
      <c r="P224" s="4">
        <v>0.1898</v>
      </c>
      <c r="Q224" s="4">
        <v>0.20630000000000001</v>
      </c>
      <c r="R224" s="7">
        <f t="shared" si="19"/>
        <v>-1.0499999999999995E-2</v>
      </c>
      <c r="S224" s="7">
        <f t="shared" si="20"/>
        <v>0.16370000000000001</v>
      </c>
      <c r="T224" s="7">
        <f t="shared" si="21"/>
        <v>0.18495</v>
      </c>
      <c r="U224" s="7">
        <f t="shared" si="22"/>
        <v>0.21005000000000001</v>
      </c>
      <c r="V224" s="6">
        <f t="shared" si="23"/>
        <v>-0.191</v>
      </c>
      <c r="W224" s="6">
        <f t="shared" si="24"/>
        <v>-1.3800000000000007E-2</v>
      </c>
      <c r="X224" s="6">
        <f t="shared" si="25"/>
        <v>-9.6999999999999864E-3</v>
      </c>
      <c r="Y224" s="6">
        <f t="shared" si="26"/>
        <v>7.4999999999999789E-3</v>
      </c>
    </row>
    <row r="225" spans="1:25" x14ac:dyDescent="0.2">
      <c r="A225">
        <v>1974</v>
      </c>
      <c r="B225">
        <v>12</v>
      </c>
      <c r="C225">
        <v>1974.9562000000001</v>
      </c>
      <c r="D225">
        <f>monthly_in_situ_co2_mlo!J277</f>
        <v>330.38</v>
      </c>
      <c r="E225">
        <f>monthly_merge_co2_spo!J276</f>
        <v>328.83</v>
      </c>
      <c r="F225">
        <f>(monthly_in_situ_co2_mlo!J278-monthly_in_situ_co2_mlo!J277)*2.12</f>
        <v>-4.2399999999961441E-2</v>
      </c>
      <c r="G225">
        <f>(monthly_merge_co2_spo!J277-monthly_merge_co2_spo!J276)*2.12</f>
        <v>0.2968000000000916</v>
      </c>
      <c r="I225" s="5">
        <v>1974.9559999999999</v>
      </c>
      <c r="J225" s="3">
        <v>-4.2000000000000003E-2</v>
      </c>
      <c r="K225" s="3">
        <v>0.16039999999999999</v>
      </c>
      <c r="L225" s="3">
        <v>0.17960000000000001</v>
      </c>
      <c r="M225" s="3">
        <v>0.21440000000000001</v>
      </c>
      <c r="N225" s="4">
        <v>0.29699999999999999</v>
      </c>
      <c r="O225" s="4">
        <v>0.18410000000000001</v>
      </c>
      <c r="P225" s="4">
        <v>0.18990000000000001</v>
      </c>
      <c r="Q225" s="4">
        <v>0.20730000000000001</v>
      </c>
      <c r="R225" s="7">
        <f t="shared" si="19"/>
        <v>0.1275</v>
      </c>
      <c r="S225" s="7">
        <f t="shared" si="20"/>
        <v>0.17225000000000001</v>
      </c>
      <c r="T225" s="7">
        <f t="shared" si="21"/>
        <v>0.18475000000000003</v>
      </c>
      <c r="U225" s="7">
        <f t="shared" si="22"/>
        <v>0.21085000000000001</v>
      </c>
      <c r="V225" s="6">
        <f t="shared" si="23"/>
        <v>-0.33899999999999997</v>
      </c>
      <c r="W225" s="6">
        <f t="shared" si="24"/>
        <v>-2.3700000000000027E-2</v>
      </c>
      <c r="X225" s="6">
        <f t="shared" si="25"/>
        <v>-1.0300000000000004E-2</v>
      </c>
      <c r="Y225" s="6">
        <f t="shared" si="26"/>
        <v>7.0999999999999952E-3</v>
      </c>
    </row>
    <row r="226" spans="1:25" x14ac:dyDescent="0.2">
      <c r="A226">
        <v>1975</v>
      </c>
      <c r="B226">
        <v>1</v>
      </c>
      <c r="C226">
        <v>1975.0410999999999</v>
      </c>
      <c r="D226">
        <f>monthly_in_situ_co2_mlo!J278</f>
        <v>330.36</v>
      </c>
      <c r="E226">
        <f>monthly_merge_co2_spo!J277</f>
        <v>328.97</v>
      </c>
      <c r="F226">
        <f>(monthly_in_situ_co2_mlo!J279-monthly_in_situ_co2_mlo!J278)*2.12</f>
        <v>0.80559999999999043</v>
      </c>
      <c r="G226">
        <f>(monthly_merge_co2_spo!J278-monthly_merge_co2_spo!J277)*2.12</f>
        <v>0.59359999999994217</v>
      </c>
      <c r="I226" s="5">
        <v>1975.0409999999999</v>
      </c>
      <c r="J226" s="3">
        <v>0.80600000000000005</v>
      </c>
      <c r="K226" s="3">
        <v>0.16420000000000001</v>
      </c>
      <c r="L226" s="3">
        <v>0.17949999999999999</v>
      </c>
      <c r="M226" s="3">
        <v>0.215</v>
      </c>
      <c r="N226" s="4">
        <v>0.59399999999999997</v>
      </c>
      <c r="O226" s="4">
        <v>0.19639999999999999</v>
      </c>
      <c r="P226" s="4">
        <v>0.19020000000000001</v>
      </c>
      <c r="Q226" s="4">
        <v>0.20830000000000001</v>
      </c>
      <c r="R226" s="7">
        <f t="shared" si="19"/>
        <v>0.7</v>
      </c>
      <c r="S226" s="7">
        <f t="shared" si="20"/>
        <v>0.18030000000000002</v>
      </c>
      <c r="T226" s="7">
        <f t="shared" si="21"/>
        <v>0.18485000000000001</v>
      </c>
      <c r="U226" s="7">
        <f t="shared" si="22"/>
        <v>0.21165</v>
      </c>
      <c r="V226" s="6">
        <f t="shared" si="23"/>
        <v>0.21200000000000008</v>
      </c>
      <c r="W226" s="6">
        <f t="shared" si="24"/>
        <v>-3.2199999999999979E-2</v>
      </c>
      <c r="X226" s="6">
        <f t="shared" si="25"/>
        <v>-1.0700000000000015E-2</v>
      </c>
      <c r="Y226" s="6">
        <f t="shared" si="26"/>
        <v>6.6999999999999837E-3</v>
      </c>
    </row>
    <row r="227" spans="1:25" x14ac:dyDescent="0.2">
      <c r="A227">
        <v>1975</v>
      </c>
      <c r="B227">
        <v>2</v>
      </c>
      <c r="C227">
        <v>1975.126</v>
      </c>
      <c r="D227">
        <f>monthly_in_situ_co2_mlo!J279</f>
        <v>330.74</v>
      </c>
      <c r="E227">
        <f>monthly_merge_co2_spo!J278</f>
        <v>329.25</v>
      </c>
      <c r="F227">
        <f>(monthly_in_situ_co2_mlo!J280-monthly_in_situ_co2_mlo!J279)*2.12</f>
        <v>-0.1060000000000241</v>
      </c>
      <c r="G227">
        <f>(monthly_merge_co2_spo!J279-monthly_merge_co2_spo!J278)*2.12</f>
        <v>0.21200000000004821</v>
      </c>
      <c r="I227" s="5">
        <v>1975.126</v>
      </c>
      <c r="J227" s="3">
        <v>-0.106</v>
      </c>
      <c r="K227" s="3">
        <v>0.1709</v>
      </c>
      <c r="L227" s="3">
        <v>0.17979999999999999</v>
      </c>
      <c r="M227" s="3">
        <v>0.2157</v>
      </c>
      <c r="N227" s="4">
        <v>0.21199999999999999</v>
      </c>
      <c r="O227" s="4">
        <v>0.20660000000000001</v>
      </c>
      <c r="P227" s="4">
        <v>0.19070000000000001</v>
      </c>
      <c r="Q227" s="4">
        <v>0.20930000000000001</v>
      </c>
      <c r="R227" s="7">
        <f t="shared" si="19"/>
        <v>5.2999999999999999E-2</v>
      </c>
      <c r="S227" s="7">
        <f t="shared" si="20"/>
        <v>0.18875</v>
      </c>
      <c r="T227" s="7">
        <f t="shared" si="21"/>
        <v>0.18525</v>
      </c>
      <c r="U227" s="7">
        <f t="shared" si="22"/>
        <v>0.21250000000000002</v>
      </c>
      <c r="V227" s="6">
        <f t="shared" si="23"/>
        <v>-0.318</v>
      </c>
      <c r="W227" s="6">
        <f t="shared" si="24"/>
        <v>-3.570000000000001E-2</v>
      </c>
      <c r="X227" s="6">
        <f t="shared" si="25"/>
        <v>-1.0900000000000021E-2</v>
      </c>
      <c r="Y227" s="6">
        <f t="shared" si="26"/>
        <v>6.399999999999989E-3</v>
      </c>
    </row>
    <row r="228" spans="1:25" x14ac:dyDescent="0.2">
      <c r="A228">
        <v>1975</v>
      </c>
      <c r="B228">
        <v>3</v>
      </c>
      <c r="C228">
        <v>1975.2027</v>
      </c>
      <c r="D228">
        <f>monthly_in_situ_co2_mlo!J280</f>
        <v>330.69</v>
      </c>
      <c r="E228">
        <f>monthly_merge_co2_spo!J279</f>
        <v>329.35</v>
      </c>
      <c r="F228">
        <f>(monthly_in_situ_co2_mlo!J281-monthly_in_situ_co2_mlo!J280)*2.12</f>
        <v>0.38160000000001448</v>
      </c>
      <c r="G228">
        <f>(monthly_merge_co2_spo!J280-monthly_merge_co2_spo!J279)*2.12</f>
        <v>0.12720000000000484</v>
      </c>
      <c r="I228" s="5">
        <v>1975.203</v>
      </c>
      <c r="J228" s="3">
        <v>0.38200000000000001</v>
      </c>
      <c r="K228" s="3">
        <v>0.1792</v>
      </c>
      <c r="L228" s="3">
        <v>0.18060000000000001</v>
      </c>
      <c r="M228" s="3">
        <v>0.21640000000000001</v>
      </c>
      <c r="N228" s="4">
        <v>0.127</v>
      </c>
      <c r="O228" s="4">
        <v>0.2137</v>
      </c>
      <c r="P228" s="4">
        <v>0.19139999999999999</v>
      </c>
      <c r="Q228" s="4">
        <v>0.21029999999999999</v>
      </c>
      <c r="R228" s="7">
        <f t="shared" si="19"/>
        <v>0.2545</v>
      </c>
      <c r="S228" s="7">
        <f t="shared" si="20"/>
        <v>0.19645000000000001</v>
      </c>
      <c r="T228" s="7">
        <f t="shared" si="21"/>
        <v>0.186</v>
      </c>
      <c r="U228" s="7">
        <f t="shared" si="22"/>
        <v>0.21334999999999998</v>
      </c>
      <c r="V228" s="6">
        <f t="shared" si="23"/>
        <v>0.255</v>
      </c>
      <c r="W228" s="6">
        <f t="shared" si="24"/>
        <v>-3.4500000000000003E-2</v>
      </c>
      <c r="X228" s="6">
        <f t="shared" si="25"/>
        <v>-1.0799999999999976E-2</v>
      </c>
      <c r="Y228" s="6">
        <f t="shared" si="26"/>
        <v>6.1000000000000221E-3</v>
      </c>
    </row>
    <row r="229" spans="1:25" x14ac:dyDescent="0.2">
      <c r="A229">
        <v>1975</v>
      </c>
      <c r="B229">
        <v>4</v>
      </c>
      <c r="C229">
        <v>1975.2877000000001</v>
      </c>
      <c r="D229">
        <f>monthly_in_situ_co2_mlo!J281</f>
        <v>330.87</v>
      </c>
      <c r="E229">
        <f>monthly_merge_co2_spo!J280</f>
        <v>329.41</v>
      </c>
      <c r="F229">
        <f>(monthly_in_situ_co2_mlo!J282-monthly_in_situ_co2_mlo!J281)*2.12</f>
        <v>0.27559999999999035</v>
      </c>
      <c r="G229">
        <f>(monthly_merge_co2_spo!J281-monthly_merge_co2_spo!J280)*2.12</f>
        <v>-0.21200000000004821</v>
      </c>
      <c r="I229" s="5">
        <v>1975.288</v>
      </c>
      <c r="J229" s="3">
        <v>0.27600000000000002</v>
      </c>
      <c r="K229" s="3">
        <v>0.1862</v>
      </c>
      <c r="L229" s="3">
        <v>0.18179999999999999</v>
      </c>
      <c r="M229" s="3">
        <v>0.21709999999999999</v>
      </c>
      <c r="N229" s="4">
        <v>-0.21199999999999999</v>
      </c>
      <c r="O229" s="4">
        <v>0.21629999999999999</v>
      </c>
      <c r="P229" s="4">
        <v>0.19239999999999999</v>
      </c>
      <c r="Q229" s="4">
        <v>0.2114</v>
      </c>
      <c r="R229" s="7">
        <f t="shared" si="19"/>
        <v>3.2000000000000015E-2</v>
      </c>
      <c r="S229" s="7">
        <f t="shared" si="20"/>
        <v>0.20124999999999998</v>
      </c>
      <c r="T229" s="7">
        <f t="shared" si="21"/>
        <v>0.18709999999999999</v>
      </c>
      <c r="U229" s="7">
        <f t="shared" si="22"/>
        <v>0.21425</v>
      </c>
      <c r="V229" s="6">
        <f t="shared" si="23"/>
        <v>0.48799999999999999</v>
      </c>
      <c r="W229" s="6">
        <f t="shared" si="24"/>
        <v>-3.0099999999999988E-2</v>
      </c>
      <c r="X229" s="6">
        <f t="shared" si="25"/>
        <v>-1.0599999999999998E-2</v>
      </c>
      <c r="Y229" s="6">
        <f t="shared" si="26"/>
        <v>5.6999999999999829E-3</v>
      </c>
    </row>
    <row r="230" spans="1:25" x14ac:dyDescent="0.2">
      <c r="A230">
        <v>1975</v>
      </c>
      <c r="B230">
        <v>5</v>
      </c>
      <c r="C230">
        <v>1975.3698999999999</v>
      </c>
      <c r="D230">
        <f>monthly_in_situ_co2_mlo!J282</f>
        <v>331</v>
      </c>
      <c r="E230">
        <f>monthly_merge_co2_spo!J281</f>
        <v>329.31</v>
      </c>
      <c r="F230">
        <f>(monthly_in_situ_co2_mlo!J283-monthly_in_situ_co2_mlo!J282)*2.12</f>
        <v>0.76320000000002897</v>
      </c>
      <c r="G230">
        <f>(monthly_merge_co2_spo!J282-monthly_merge_co2_spo!J281)*2.12</f>
        <v>-4.2399999999961441E-2</v>
      </c>
      <c r="I230" s="5">
        <v>1975.37</v>
      </c>
      <c r="J230" s="3">
        <v>0.76300000000000001</v>
      </c>
      <c r="K230" s="3">
        <v>0.19109999999999999</v>
      </c>
      <c r="L230" s="3">
        <v>0.18340000000000001</v>
      </c>
      <c r="M230" s="3">
        <v>0.21790000000000001</v>
      </c>
      <c r="N230" s="4">
        <v>-4.2000000000000003E-2</v>
      </c>
      <c r="O230" s="4">
        <v>0.21460000000000001</v>
      </c>
      <c r="P230" s="4">
        <v>0.19370000000000001</v>
      </c>
      <c r="Q230" s="4">
        <v>0.21249999999999999</v>
      </c>
      <c r="R230" s="7">
        <f t="shared" si="19"/>
        <v>0.36049999999999999</v>
      </c>
      <c r="S230" s="7">
        <f t="shared" si="20"/>
        <v>0.20285</v>
      </c>
      <c r="T230" s="7">
        <f t="shared" si="21"/>
        <v>0.18855</v>
      </c>
      <c r="U230" s="7">
        <f t="shared" si="22"/>
        <v>0.2152</v>
      </c>
      <c r="V230" s="6">
        <f t="shared" si="23"/>
        <v>0.80500000000000005</v>
      </c>
      <c r="W230" s="6">
        <f t="shared" si="24"/>
        <v>-2.3500000000000021E-2</v>
      </c>
      <c r="X230" s="6">
        <f t="shared" si="25"/>
        <v>-1.0300000000000004E-2</v>
      </c>
      <c r="Y230" s="6">
        <f t="shared" si="26"/>
        <v>5.4000000000000159E-3</v>
      </c>
    </row>
    <row r="231" spans="1:25" x14ac:dyDescent="0.2">
      <c r="A231">
        <v>1975</v>
      </c>
      <c r="B231">
        <v>6</v>
      </c>
      <c r="C231">
        <v>1975.4548</v>
      </c>
      <c r="D231">
        <f>monthly_in_situ_co2_mlo!J283</f>
        <v>331.36</v>
      </c>
      <c r="E231">
        <f>monthly_merge_co2_spo!J282</f>
        <v>329.29</v>
      </c>
      <c r="F231">
        <f>(monthly_in_situ_co2_mlo!J284-monthly_in_situ_co2_mlo!J283)*2.12</f>
        <v>-0.33920000000005301</v>
      </c>
      <c r="G231">
        <f>(monthly_merge_co2_spo!J283-monthly_merge_co2_spo!J282)*2.12</f>
        <v>2.119999999998072E-2</v>
      </c>
      <c r="I231" s="5">
        <v>1975.4549999999999</v>
      </c>
      <c r="J231" s="3">
        <v>-0.33900000000000002</v>
      </c>
      <c r="K231" s="3">
        <v>0.19450000000000001</v>
      </c>
      <c r="L231" s="3">
        <v>0.1855</v>
      </c>
      <c r="M231" s="3">
        <v>0.21870000000000001</v>
      </c>
      <c r="N231" s="4">
        <v>2.1000000000000001E-2</v>
      </c>
      <c r="O231" s="4">
        <v>0.20949999999999999</v>
      </c>
      <c r="P231" s="4">
        <v>0.19520000000000001</v>
      </c>
      <c r="Q231" s="4">
        <v>0.21360000000000001</v>
      </c>
      <c r="R231" s="7">
        <f t="shared" si="19"/>
        <v>-0.159</v>
      </c>
      <c r="S231" s="7">
        <f t="shared" si="20"/>
        <v>0.20200000000000001</v>
      </c>
      <c r="T231" s="7">
        <f t="shared" si="21"/>
        <v>0.19035000000000002</v>
      </c>
      <c r="U231" s="7">
        <f t="shared" si="22"/>
        <v>0.21615000000000001</v>
      </c>
      <c r="V231" s="6">
        <f t="shared" si="23"/>
        <v>-0.36000000000000004</v>
      </c>
      <c r="W231" s="6">
        <f t="shared" si="24"/>
        <v>-1.4999999999999986E-2</v>
      </c>
      <c r="X231" s="6">
        <f t="shared" si="25"/>
        <v>-9.7000000000000142E-3</v>
      </c>
      <c r="Y231" s="6">
        <f t="shared" si="26"/>
        <v>5.0999999999999934E-3</v>
      </c>
    </row>
    <row r="232" spans="1:25" x14ac:dyDescent="0.2">
      <c r="A232">
        <v>1975</v>
      </c>
      <c r="B232">
        <v>7</v>
      </c>
      <c r="C232">
        <v>1975.537</v>
      </c>
      <c r="D232">
        <f>monthly_in_situ_co2_mlo!J284</f>
        <v>331.2</v>
      </c>
      <c r="E232">
        <f>monthly_merge_co2_spo!J283</f>
        <v>329.3</v>
      </c>
      <c r="F232">
        <f>(monthly_in_situ_co2_mlo!J285-monthly_in_situ_co2_mlo!J284)*2.12</f>
        <v>0.4239999999999759</v>
      </c>
      <c r="G232">
        <f>(monthly_merge_co2_spo!J284-monthly_merge_co2_spo!J283)*2.12</f>
        <v>0.31799999999995182</v>
      </c>
      <c r="I232" s="5">
        <v>1975.537</v>
      </c>
      <c r="J232" s="3">
        <v>0.42399999999999999</v>
      </c>
      <c r="K232" s="3">
        <v>0.19750000000000001</v>
      </c>
      <c r="L232" s="3">
        <v>0.18809999999999999</v>
      </c>
      <c r="M232" s="3">
        <v>0.2195</v>
      </c>
      <c r="N232" s="4">
        <v>0.318</v>
      </c>
      <c r="O232" s="4">
        <v>0.2029</v>
      </c>
      <c r="P232" s="4">
        <v>0.19689999999999999</v>
      </c>
      <c r="Q232" s="4">
        <v>0.21479999999999999</v>
      </c>
      <c r="R232" s="7">
        <f t="shared" si="19"/>
        <v>0.371</v>
      </c>
      <c r="S232" s="7">
        <f t="shared" si="20"/>
        <v>0.20019999999999999</v>
      </c>
      <c r="T232" s="7">
        <f t="shared" si="21"/>
        <v>0.1925</v>
      </c>
      <c r="U232" s="7">
        <f t="shared" si="22"/>
        <v>0.21715000000000001</v>
      </c>
      <c r="V232" s="6">
        <f t="shared" si="23"/>
        <v>0.10599999999999998</v>
      </c>
      <c r="W232" s="6">
        <f t="shared" si="24"/>
        <v>-5.3999999999999881E-3</v>
      </c>
      <c r="X232" s="6">
        <f t="shared" si="25"/>
        <v>-8.8000000000000023E-3</v>
      </c>
      <c r="Y232" s="6">
        <f t="shared" si="26"/>
        <v>4.7000000000000097E-3</v>
      </c>
    </row>
    <row r="233" spans="1:25" x14ac:dyDescent="0.2">
      <c r="A233">
        <v>1975</v>
      </c>
      <c r="B233">
        <v>8</v>
      </c>
      <c r="C233">
        <v>1975.6219000000001</v>
      </c>
      <c r="D233">
        <f>monthly_in_situ_co2_mlo!J285</f>
        <v>331.4</v>
      </c>
      <c r="E233">
        <f>monthly_merge_co2_spo!J284</f>
        <v>329.45</v>
      </c>
      <c r="F233">
        <f>(monthly_in_situ_co2_mlo!J286-monthly_in_situ_co2_mlo!J285)*2.12</f>
        <v>0.44520000000007715</v>
      </c>
      <c r="G233">
        <f>(monthly_merge_co2_spo!J285-monthly_merge_co2_spo!J284)*2.12</f>
        <v>0.50880000000001935</v>
      </c>
      <c r="I233" s="5">
        <v>1975.6220000000001</v>
      </c>
      <c r="J233" s="3">
        <v>0.44500000000000001</v>
      </c>
      <c r="K233" s="3">
        <v>0.19889999999999999</v>
      </c>
      <c r="L233" s="3">
        <v>0.19109999999999999</v>
      </c>
      <c r="M233" s="3">
        <v>0.22040000000000001</v>
      </c>
      <c r="N233" s="4">
        <v>0.50900000000000001</v>
      </c>
      <c r="O233" s="4">
        <v>0.19620000000000001</v>
      </c>
      <c r="P233" s="4">
        <v>0.19889999999999999</v>
      </c>
      <c r="Q233" s="4">
        <v>0.216</v>
      </c>
      <c r="R233" s="7">
        <f t="shared" si="19"/>
        <v>0.47699999999999998</v>
      </c>
      <c r="S233" s="7">
        <f t="shared" si="20"/>
        <v>0.19755</v>
      </c>
      <c r="T233" s="7">
        <f t="shared" si="21"/>
        <v>0.19500000000000001</v>
      </c>
      <c r="U233" s="7">
        <f t="shared" si="22"/>
        <v>0.21820000000000001</v>
      </c>
      <c r="V233" s="6">
        <f t="shared" si="23"/>
        <v>-6.4000000000000001E-2</v>
      </c>
      <c r="W233" s="6">
        <f t="shared" si="24"/>
        <v>2.6999999999999802E-3</v>
      </c>
      <c r="X233" s="6">
        <f t="shared" si="25"/>
        <v>-7.8000000000000014E-3</v>
      </c>
      <c r="Y233" s="6">
        <f t="shared" si="26"/>
        <v>4.400000000000015E-3</v>
      </c>
    </row>
    <row r="234" spans="1:25" x14ac:dyDescent="0.2">
      <c r="A234">
        <v>1975</v>
      </c>
      <c r="B234">
        <v>9</v>
      </c>
      <c r="C234">
        <v>1975.7067999999999</v>
      </c>
      <c r="D234">
        <f>monthly_in_situ_co2_mlo!J286</f>
        <v>331.61</v>
      </c>
      <c r="E234">
        <f>monthly_merge_co2_spo!J285</f>
        <v>329.69</v>
      </c>
      <c r="F234">
        <f>(monthly_in_situ_co2_mlo!J287-monthly_in_situ_co2_mlo!J286)*2.12</f>
        <v>-0.23320000000002894</v>
      </c>
      <c r="G234">
        <f>(monthly_merge_co2_spo!J286-monthly_merge_co2_spo!J285)*2.12</f>
        <v>0.76320000000002897</v>
      </c>
      <c r="I234" s="5">
        <v>1975.7070000000001</v>
      </c>
      <c r="J234" s="3">
        <v>-0.23300000000000001</v>
      </c>
      <c r="K234" s="3">
        <v>0.19650000000000001</v>
      </c>
      <c r="L234" s="3">
        <v>0.19450000000000001</v>
      </c>
      <c r="M234" s="3">
        <v>0.2213</v>
      </c>
      <c r="N234" s="4">
        <v>0.76300000000000001</v>
      </c>
      <c r="O234" s="4">
        <v>0.1908</v>
      </c>
      <c r="P234" s="4">
        <v>0.2011</v>
      </c>
      <c r="Q234" s="4">
        <v>0.2172</v>
      </c>
      <c r="R234" s="7">
        <f t="shared" si="19"/>
        <v>0.26500000000000001</v>
      </c>
      <c r="S234" s="7">
        <f t="shared" si="20"/>
        <v>0.19364999999999999</v>
      </c>
      <c r="T234" s="7">
        <f t="shared" si="21"/>
        <v>0.1978</v>
      </c>
      <c r="U234" s="7">
        <f t="shared" si="22"/>
        <v>0.21925</v>
      </c>
      <c r="V234" s="6">
        <f t="shared" si="23"/>
        <v>-0.996</v>
      </c>
      <c r="W234" s="6">
        <f t="shared" si="24"/>
        <v>5.7000000000000106E-3</v>
      </c>
      <c r="X234" s="6">
        <f t="shared" si="25"/>
        <v>-6.5999999999999948E-3</v>
      </c>
      <c r="Y234" s="6">
        <f t="shared" si="26"/>
        <v>4.0999999999999925E-3</v>
      </c>
    </row>
    <row r="235" spans="1:25" x14ac:dyDescent="0.2">
      <c r="A235">
        <v>1975</v>
      </c>
      <c r="B235">
        <v>10</v>
      </c>
      <c r="C235">
        <v>1975.789</v>
      </c>
      <c r="D235">
        <f>monthly_in_situ_co2_mlo!J287</f>
        <v>331.5</v>
      </c>
      <c r="E235">
        <f>monthly_merge_co2_spo!J286</f>
        <v>330.05</v>
      </c>
      <c r="F235">
        <f>(monthly_in_situ_co2_mlo!J288-monthly_in_situ_co2_mlo!J287)*2.12</f>
        <v>-6.3599999999942161E-2</v>
      </c>
      <c r="G235">
        <f>(monthly_merge_co2_spo!J287-monthly_merge_co2_spo!J286)*2.12</f>
        <v>0.12720000000000484</v>
      </c>
      <c r="I235" s="5">
        <v>1975.789</v>
      </c>
      <c r="J235" s="3">
        <v>-6.4000000000000001E-2</v>
      </c>
      <c r="K235" s="3">
        <v>0.19040000000000001</v>
      </c>
      <c r="L235" s="3">
        <v>0.19819999999999999</v>
      </c>
      <c r="M235" s="3">
        <v>0.22220000000000001</v>
      </c>
      <c r="N235" s="4">
        <v>0.127</v>
      </c>
      <c r="O235" s="4">
        <v>0.18820000000000001</v>
      </c>
      <c r="P235" s="4">
        <v>0.20349999999999999</v>
      </c>
      <c r="Q235" s="4">
        <v>0.21840000000000001</v>
      </c>
      <c r="R235" s="7">
        <f t="shared" si="19"/>
        <v>3.15E-2</v>
      </c>
      <c r="S235" s="7">
        <f t="shared" si="20"/>
        <v>0.18930000000000002</v>
      </c>
      <c r="T235" s="7">
        <f t="shared" si="21"/>
        <v>0.20084999999999997</v>
      </c>
      <c r="U235" s="7">
        <f t="shared" si="22"/>
        <v>0.2203</v>
      </c>
      <c r="V235" s="6">
        <f t="shared" si="23"/>
        <v>-0.191</v>
      </c>
      <c r="W235" s="6">
        <f t="shared" si="24"/>
        <v>2.2000000000000075E-3</v>
      </c>
      <c r="X235" s="6">
        <f t="shared" si="25"/>
        <v>-5.2999999999999992E-3</v>
      </c>
      <c r="Y235" s="6">
        <f t="shared" si="26"/>
        <v>3.7999999999999978E-3</v>
      </c>
    </row>
    <row r="236" spans="1:25" x14ac:dyDescent="0.2">
      <c r="A236">
        <v>1975</v>
      </c>
      <c r="B236">
        <v>11</v>
      </c>
      <c r="C236">
        <v>1975.874</v>
      </c>
      <c r="D236">
        <f>monthly_in_situ_co2_mlo!J288</f>
        <v>331.47</v>
      </c>
      <c r="E236">
        <f>monthly_merge_co2_spo!J287</f>
        <v>330.11</v>
      </c>
      <c r="F236">
        <f>(monthly_in_situ_co2_mlo!J289-monthly_in_situ_co2_mlo!J288)*2.12</f>
        <v>0.21199999999992772</v>
      </c>
      <c r="G236">
        <f>(monthly_merge_co2_spo!J288-monthly_merge_co2_spo!J287)*2.12</f>
        <v>2.119999999998072E-2</v>
      </c>
      <c r="I236" s="5">
        <v>1975.874</v>
      </c>
      <c r="J236" s="3">
        <v>0.21199999999999999</v>
      </c>
      <c r="K236" s="3">
        <v>0.18210000000000001</v>
      </c>
      <c r="L236" s="3">
        <v>0.20200000000000001</v>
      </c>
      <c r="M236" s="3">
        <v>0.22309999999999999</v>
      </c>
      <c r="N236" s="4">
        <v>2.1000000000000001E-2</v>
      </c>
      <c r="O236" s="4">
        <v>0.1883</v>
      </c>
      <c r="P236" s="4">
        <v>0.20610000000000001</v>
      </c>
      <c r="Q236" s="4">
        <v>0.21970000000000001</v>
      </c>
      <c r="R236" s="7">
        <f t="shared" si="19"/>
        <v>0.11649999999999999</v>
      </c>
      <c r="S236" s="7">
        <f t="shared" si="20"/>
        <v>0.1852</v>
      </c>
      <c r="T236" s="7">
        <f t="shared" si="21"/>
        <v>0.20405000000000001</v>
      </c>
      <c r="U236" s="7">
        <f t="shared" si="22"/>
        <v>0.22139999999999999</v>
      </c>
      <c r="V236" s="6">
        <f t="shared" si="23"/>
        <v>0.191</v>
      </c>
      <c r="W236" s="6">
        <f t="shared" si="24"/>
        <v>-6.1999999999999833E-3</v>
      </c>
      <c r="X236" s="6">
        <f t="shared" si="25"/>
        <v>-4.0999999999999925E-3</v>
      </c>
      <c r="Y236" s="6">
        <f t="shared" si="26"/>
        <v>3.3999999999999864E-3</v>
      </c>
    </row>
    <row r="237" spans="1:25" x14ac:dyDescent="0.2">
      <c r="A237">
        <v>1975</v>
      </c>
      <c r="B237">
        <v>12</v>
      </c>
      <c r="C237">
        <v>1975.9562000000001</v>
      </c>
      <c r="D237">
        <f>monthly_in_situ_co2_mlo!J289</f>
        <v>331.57</v>
      </c>
      <c r="E237">
        <f>monthly_merge_co2_spo!J288</f>
        <v>330.12</v>
      </c>
      <c r="F237">
        <f>(monthly_in_situ_co2_mlo!J290-monthly_in_situ_co2_mlo!J289)*2.12</f>
        <v>0.27559999999999035</v>
      </c>
      <c r="G237">
        <f>(monthly_merge_co2_spo!J289-monthly_merge_co2_spo!J288)*2.12</f>
        <v>0.5723999999999615</v>
      </c>
      <c r="I237" s="5">
        <v>1975.9559999999999</v>
      </c>
      <c r="J237" s="3">
        <v>0.27600000000000002</v>
      </c>
      <c r="K237" s="3">
        <v>0.17369999999999999</v>
      </c>
      <c r="L237" s="3">
        <v>0.2059</v>
      </c>
      <c r="M237" s="3">
        <v>0.22409999999999999</v>
      </c>
      <c r="N237" s="4">
        <v>0.57199999999999995</v>
      </c>
      <c r="O237" s="4">
        <v>0.18990000000000001</v>
      </c>
      <c r="P237" s="4">
        <v>0.20880000000000001</v>
      </c>
      <c r="Q237" s="4">
        <v>0.221</v>
      </c>
      <c r="R237" s="7">
        <f t="shared" si="19"/>
        <v>0.42399999999999999</v>
      </c>
      <c r="S237" s="7">
        <f t="shared" si="20"/>
        <v>0.18180000000000002</v>
      </c>
      <c r="T237" s="7">
        <f t="shared" si="21"/>
        <v>0.20735000000000001</v>
      </c>
      <c r="U237" s="7">
        <f t="shared" si="22"/>
        <v>0.22255</v>
      </c>
      <c r="V237" s="6">
        <f t="shared" si="23"/>
        <v>-0.29599999999999993</v>
      </c>
      <c r="W237" s="6">
        <f t="shared" si="24"/>
        <v>-1.620000000000002E-2</v>
      </c>
      <c r="X237" s="6">
        <f t="shared" si="25"/>
        <v>-2.9000000000000137E-3</v>
      </c>
      <c r="Y237" s="6">
        <f t="shared" si="26"/>
        <v>3.0999999999999917E-3</v>
      </c>
    </row>
    <row r="238" spans="1:25" x14ac:dyDescent="0.2">
      <c r="A238">
        <v>1976</v>
      </c>
      <c r="B238">
        <v>1</v>
      </c>
      <c r="C238">
        <v>1976.0409999999999</v>
      </c>
      <c r="D238">
        <f>monthly_in_situ_co2_mlo!J290</f>
        <v>331.7</v>
      </c>
      <c r="E238">
        <f>monthly_merge_co2_spo!J289</f>
        <v>330.39</v>
      </c>
      <c r="F238">
        <f>(monthly_in_situ_co2_mlo!J291-monthly_in_situ_co2_mlo!J290)*2.12</f>
        <v>0.4239999999999759</v>
      </c>
      <c r="G238">
        <f>(monthly_merge_co2_spo!J290-monthly_merge_co2_spo!J289)*2.12</f>
        <v>-8.4799999999922882E-2</v>
      </c>
      <c r="I238" s="5">
        <v>1976.0409999999999</v>
      </c>
      <c r="J238" s="3">
        <v>0.42399999999999999</v>
      </c>
      <c r="K238" s="3">
        <v>0.16669999999999999</v>
      </c>
      <c r="L238" s="3">
        <v>0.2099</v>
      </c>
      <c r="M238" s="3">
        <v>0.22500000000000001</v>
      </c>
      <c r="N238" s="4">
        <v>-8.5000000000000006E-2</v>
      </c>
      <c r="O238" s="4">
        <v>0.19239999999999999</v>
      </c>
      <c r="P238" s="4">
        <v>0.21149999999999999</v>
      </c>
      <c r="Q238" s="4">
        <v>0.2223</v>
      </c>
      <c r="R238" s="7">
        <f t="shared" si="19"/>
        <v>0.16949999999999998</v>
      </c>
      <c r="S238" s="7">
        <f t="shared" si="20"/>
        <v>0.17954999999999999</v>
      </c>
      <c r="T238" s="7">
        <f t="shared" si="21"/>
        <v>0.2107</v>
      </c>
      <c r="U238" s="7">
        <f t="shared" si="22"/>
        <v>0.22365000000000002</v>
      </c>
      <c r="V238" s="6">
        <f t="shared" si="23"/>
        <v>0.50900000000000001</v>
      </c>
      <c r="W238" s="6">
        <f t="shared" si="24"/>
        <v>-2.5700000000000001E-2</v>
      </c>
      <c r="X238" s="6">
        <f t="shared" si="25"/>
        <v>-1.5999999999999903E-3</v>
      </c>
      <c r="Y238" s="6">
        <f t="shared" si="26"/>
        <v>2.7000000000000079E-3</v>
      </c>
    </row>
    <row r="239" spans="1:25" x14ac:dyDescent="0.2">
      <c r="A239">
        <v>1976</v>
      </c>
      <c r="B239">
        <v>2</v>
      </c>
      <c r="C239">
        <v>1976.1257000000001</v>
      </c>
      <c r="D239">
        <f>monthly_in_situ_co2_mlo!J291</f>
        <v>331.9</v>
      </c>
      <c r="E239">
        <f>monthly_merge_co2_spo!J290</f>
        <v>330.35</v>
      </c>
      <c r="F239">
        <f>(monthly_in_situ_co2_mlo!J292-monthly_in_situ_co2_mlo!J291)*2.12</f>
        <v>0.46640000000005788</v>
      </c>
      <c r="G239">
        <f>(monthly_merge_co2_spo!J291-monthly_merge_co2_spo!J290)*2.12</f>
        <v>0.14839999999998554</v>
      </c>
      <c r="I239" s="5">
        <v>1976.126</v>
      </c>
      <c r="J239" s="3">
        <v>0.46600000000000003</v>
      </c>
      <c r="K239" s="3">
        <v>0.16259999999999999</v>
      </c>
      <c r="L239" s="3">
        <v>0.21410000000000001</v>
      </c>
      <c r="M239" s="3">
        <v>0.22600000000000001</v>
      </c>
      <c r="N239" s="4">
        <v>0.14799999999999999</v>
      </c>
      <c r="O239" s="4">
        <v>0.19539999999999999</v>
      </c>
      <c r="P239" s="4">
        <v>0.21429999999999999</v>
      </c>
      <c r="Q239" s="4">
        <v>0.22359999999999999</v>
      </c>
      <c r="R239" s="7">
        <f t="shared" si="19"/>
        <v>0.307</v>
      </c>
      <c r="S239" s="7">
        <f t="shared" si="20"/>
        <v>0.17899999999999999</v>
      </c>
      <c r="T239" s="7">
        <f t="shared" si="21"/>
        <v>0.2142</v>
      </c>
      <c r="U239" s="7">
        <f t="shared" si="22"/>
        <v>0.2248</v>
      </c>
      <c r="V239" s="6">
        <f t="shared" si="23"/>
        <v>0.31800000000000006</v>
      </c>
      <c r="W239" s="6">
        <f t="shared" si="24"/>
        <v>-3.2799999999999996E-2</v>
      </c>
      <c r="X239" s="6">
        <f t="shared" si="25"/>
        <v>-1.9999999999997797E-4</v>
      </c>
      <c r="Y239" s="6">
        <f t="shared" si="26"/>
        <v>2.4000000000000132E-3</v>
      </c>
    </row>
    <row r="240" spans="1:25" x14ac:dyDescent="0.2">
      <c r="A240">
        <v>1976</v>
      </c>
      <c r="B240">
        <v>3</v>
      </c>
      <c r="C240">
        <v>1976.2049</v>
      </c>
      <c r="D240">
        <f>monthly_in_situ_co2_mlo!J292</f>
        <v>332.12</v>
      </c>
      <c r="E240">
        <f>monthly_merge_co2_spo!J291</f>
        <v>330.42</v>
      </c>
      <c r="F240">
        <f>(monthly_in_situ_co2_mlo!J293-monthly_in_situ_co2_mlo!J292)*2.12</f>
        <v>0</v>
      </c>
      <c r="G240">
        <f>(monthly_merge_co2_spo!J292-monthly_merge_co2_spo!J291)*2.12</f>
        <v>-0.69960000000008682</v>
      </c>
      <c r="I240" s="5">
        <v>1976.2049999999999</v>
      </c>
      <c r="J240" s="3">
        <v>0</v>
      </c>
      <c r="K240" s="3">
        <v>0.16309999999999999</v>
      </c>
      <c r="L240" s="3">
        <v>0.21829999999999999</v>
      </c>
      <c r="M240" s="3">
        <v>0.2271</v>
      </c>
      <c r="N240" s="4">
        <v>-0.7</v>
      </c>
      <c r="O240" s="4">
        <v>0.1986</v>
      </c>
      <c r="P240" s="4">
        <v>0.2172</v>
      </c>
      <c r="Q240" s="4">
        <v>0.22489999999999999</v>
      </c>
      <c r="R240" s="7">
        <f t="shared" si="19"/>
        <v>-0.35</v>
      </c>
      <c r="S240" s="7">
        <f t="shared" si="20"/>
        <v>0.18085000000000001</v>
      </c>
      <c r="T240" s="7">
        <f t="shared" si="21"/>
        <v>0.21775</v>
      </c>
      <c r="U240" s="7">
        <f t="shared" si="22"/>
        <v>0.22599999999999998</v>
      </c>
      <c r="V240" s="6">
        <f t="shared" si="23"/>
        <v>0.7</v>
      </c>
      <c r="W240" s="6">
        <f t="shared" si="24"/>
        <v>-3.5500000000000004E-2</v>
      </c>
      <c r="X240" s="6">
        <f t="shared" si="25"/>
        <v>1.0999999999999899E-3</v>
      </c>
      <c r="Y240" s="6">
        <f t="shared" si="26"/>
        <v>2.2000000000000075E-3</v>
      </c>
    </row>
    <row r="241" spans="1:25" x14ac:dyDescent="0.2">
      <c r="A241">
        <v>1976</v>
      </c>
      <c r="B241">
        <v>4</v>
      </c>
      <c r="C241">
        <v>1976.2896000000001</v>
      </c>
      <c r="D241">
        <f>monthly_in_situ_co2_mlo!J293</f>
        <v>332.12</v>
      </c>
      <c r="E241">
        <f>monthly_merge_co2_spo!J292</f>
        <v>330.09</v>
      </c>
      <c r="F241">
        <f>(monthly_in_situ_co2_mlo!J294-monthly_in_situ_co2_mlo!J293)*2.12</f>
        <v>-0.46640000000005788</v>
      </c>
      <c r="G241">
        <f>(monthly_merge_co2_spo!J293-monthly_merge_co2_spo!J292)*2.12</f>
        <v>0.44520000000007715</v>
      </c>
      <c r="I241" s="5">
        <v>1976.29</v>
      </c>
      <c r="J241" s="3">
        <v>-0.46600000000000003</v>
      </c>
      <c r="K241" s="3">
        <v>0.1681</v>
      </c>
      <c r="L241" s="3">
        <v>0.2225</v>
      </c>
      <c r="M241" s="3">
        <v>0.22819999999999999</v>
      </c>
      <c r="N241" s="4">
        <v>0.44500000000000001</v>
      </c>
      <c r="O241" s="4">
        <v>0.2021</v>
      </c>
      <c r="P241" s="4">
        <v>0.22009999999999999</v>
      </c>
      <c r="Q241" s="4">
        <v>0.2263</v>
      </c>
      <c r="R241" s="7">
        <f t="shared" si="19"/>
        <v>-1.0500000000000009E-2</v>
      </c>
      <c r="S241" s="7">
        <f t="shared" si="20"/>
        <v>0.18509999999999999</v>
      </c>
      <c r="T241" s="7">
        <f t="shared" si="21"/>
        <v>0.2213</v>
      </c>
      <c r="U241" s="7">
        <f t="shared" si="22"/>
        <v>0.22725000000000001</v>
      </c>
      <c r="V241" s="6">
        <f t="shared" si="23"/>
        <v>-0.91100000000000003</v>
      </c>
      <c r="W241" s="6">
        <f t="shared" si="24"/>
        <v>-3.4000000000000002E-2</v>
      </c>
      <c r="X241" s="6">
        <f t="shared" si="25"/>
        <v>2.4000000000000132E-3</v>
      </c>
      <c r="Y241" s="6">
        <f t="shared" si="26"/>
        <v>1.899999999999985E-3</v>
      </c>
    </row>
    <row r="242" spans="1:25" x14ac:dyDescent="0.2">
      <c r="A242">
        <v>1976</v>
      </c>
      <c r="B242">
        <v>5</v>
      </c>
      <c r="C242">
        <v>1976.3715999999999</v>
      </c>
      <c r="D242">
        <f>monthly_in_situ_co2_mlo!J294</f>
        <v>331.9</v>
      </c>
      <c r="E242">
        <f>monthly_merge_co2_spo!J293</f>
        <v>330.3</v>
      </c>
      <c r="F242">
        <f>(monthly_in_situ_co2_mlo!J295-monthly_in_situ_co2_mlo!J294)*2.12</f>
        <v>0.42400000000009641</v>
      </c>
      <c r="G242">
        <f>(monthly_merge_co2_spo!J294-monthly_merge_co2_spo!J293)*2.12</f>
        <v>-0.1908000000000675</v>
      </c>
      <c r="I242" s="5">
        <v>1976.3720000000001</v>
      </c>
      <c r="J242" s="3">
        <v>0.42399999999999999</v>
      </c>
      <c r="K242" s="3">
        <v>0.17810000000000001</v>
      </c>
      <c r="L242" s="3">
        <v>0.22670000000000001</v>
      </c>
      <c r="M242" s="3">
        <v>0.2293</v>
      </c>
      <c r="N242" s="4">
        <v>-0.191</v>
      </c>
      <c r="O242" s="4">
        <v>0.2054</v>
      </c>
      <c r="P242" s="4">
        <v>0.223</v>
      </c>
      <c r="Q242" s="4">
        <v>0.2276</v>
      </c>
      <c r="R242" s="7">
        <f t="shared" si="19"/>
        <v>0.11649999999999999</v>
      </c>
      <c r="S242" s="7">
        <f t="shared" si="20"/>
        <v>0.19175</v>
      </c>
      <c r="T242" s="7">
        <f t="shared" si="21"/>
        <v>0.22484999999999999</v>
      </c>
      <c r="U242" s="7">
        <f t="shared" si="22"/>
        <v>0.22844999999999999</v>
      </c>
      <c r="V242" s="6">
        <f t="shared" si="23"/>
        <v>0.61499999999999999</v>
      </c>
      <c r="W242" s="6">
        <f t="shared" si="24"/>
        <v>-2.7299999999999991E-2</v>
      </c>
      <c r="X242" s="6">
        <f t="shared" si="25"/>
        <v>3.7000000000000088E-3</v>
      </c>
      <c r="Y242" s="6">
        <f t="shared" si="26"/>
        <v>1.7000000000000071E-3</v>
      </c>
    </row>
    <row r="243" spans="1:25" x14ac:dyDescent="0.2">
      <c r="A243">
        <v>1976</v>
      </c>
      <c r="B243">
        <v>6</v>
      </c>
      <c r="C243">
        <v>1976.4563000000001</v>
      </c>
      <c r="D243">
        <f>monthly_in_situ_co2_mlo!J295</f>
        <v>332.1</v>
      </c>
      <c r="E243">
        <f>monthly_merge_co2_spo!J294</f>
        <v>330.21</v>
      </c>
      <c r="F243">
        <f>(monthly_in_situ_co2_mlo!J296-monthly_in_situ_co2_mlo!J295)*2.12</f>
        <v>0.5723999999999615</v>
      </c>
      <c r="G243">
        <f>(monthly_merge_co2_spo!J295-monthly_merge_co2_spo!J294)*2.12</f>
        <v>0.40279999999999522</v>
      </c>
      <c r="I243" s="5">
        <v>1976.4559999999999</v>
      </c>
      <c r="J243" s="3">
        <v>0.57199999999999995</v>
      </c>
      <c r="K243" s="3">
        <v>0.1928</v>
      </c>
      <c r="L243" s="3">
        <v>0.23080000000000001</v>
      </c>
      <c r="M243" s="3">
        <v>0.23050000000000001</v>
      </c>
      <c r="N243" s="4">
        <v>0.40300000000000002</v>
      </c>
      <c r="O243" s="4">
        <v>0.2089</v>
      </c>
      <c r="P243" s="4">
        <v>0.22589999999999999</v>
      </c>
      <c r="Q243" s="4">
        <v>0.22900000000000001</v>
      </c>
      <c r="R243" s="7">
        <f t="shared" si="19"/>
        <v>0.48749999999999999</v>
      </c>
      <c r="S243" s="7">
        <f t="shared" si="20"/>
        <v>0.20085</v>
      </c>
      <c r="T243" s="7">
        <f t="shared" si="21"/>
        <v>0.22835</v>
      </c>
      <c r="U243" s="7">
        <f t="shared" si="22"/>
        <v>0.22975000000000001</v>
      </c>
      <c r="V243" s="6">
        <f t="shared" si="23"/>
        <v>0.16899999999999993</v>
      </c>
      <c r="W243" s="6">
        <f t="shared" si="24"/>
        <v>-1.6100000000000003E-2</v>
      </c>
      <c r="X243" s="6">
        <f t="shared" si="25"/>
        <v>4.9000000000000155E-3</v>
      </c>
      <c r="Y243" s="6">
        <f t="shared" si="26"/>
        <v>1.5000000000000013E-3</v>
      </c>
    </row>
    <row r="244" spans="1:25" x14ac:dyDescent="0.2">
      <c r="A244">
        <v>1976</v>
      </c>
      <c r="B244">
        <v>7</v>
      </c>
      <c r="C244">
        <v>1976.5382999999999</v>
      </c>
      <c r="D244">
        <f>monthly_in_situ_co2_mlo!J296</f>
        <v>332.37</v>
      </c>
      <c r="E244">
        <f>monthly_merge_co2_spo!J295</f>
        <v>330.4</v>
      </c>
      <c r="F244">
        <f>(monthly_in_situ_co2_mlo!J297-monthly_in_situ_co2_mlo!J296)*2.12</f>
        <v>-0.12720000000000484</v>
      </c>
      <c r="G244">
        <f>(monthly_merge_co2_spo!J296-monthly_merge_co2_spo!J295)*2.12</f>
        <v>0.48760000000003861</v>
      </c>
      <c r="I244" s="5">
        <v>1976.538</v>
      </c>
      <c r="J244" s="3">
        <v>-0.127</v>
      </c>
      <c r="K244" s="3">
        <v>0.21029999999999999</v>
      </c>
      <c r="L244" s="3">
        <v>0.2349</v>
      </c>
      <c r="M244" s="3">
        <v>0.23169999999999999</v>
      </c>
      <c r="N244" s="4">
        <v>0.48799999999999999</v>
      </c>
      <c r="O244" s="4">
        <v>0.21329999999999999</v>
      </c>
      <c r="P244" s="4">
        <v>0.22869999999999999</v>
      </c>
      <c r="Q244" s="4">
        <v>0.2303</v>
      </c>
      <c r="R244" s="7">
        <f t="shared" si="19"/>
        <v>0.18049999999999999</v>
      </c>
      <c r="S244" s="7">
        <f t="shared" si="20"/>
        <v>0.21179999999999999</v>
      </c>
      <c r="T244" s="7">
        <f t="shared" si="21"/>
        <v>0.23180000000000001</v>
      </c>
      <c r="U244" s="7">
        <f t="shared" si="22"/>
        <v>0.23099999999999998</v>
      </c>
      <c r="V244" s="6">
        <f t="shared" si="23"/>
        <v>-0.61499999999999999</v>
      </c>
      <c r="W244" s="6">
        <f t="shared" si="24"/>
        <v>-3.0000000000000027E-3</v>
      </c>
      <c r="X244" s="6">
        <f t="shared" si="25"/>
        <v>6.2000000000000111E-3</v>
      </c>
      <c r="Y244" s="6">
        <f t="shared" si="26"/>
        <v>1.3999999999999846E-3</v>
      </c>
    </row>
    <row r="245" spans="1:25" x14ac:dyDescent="0.2">
      <c r="A245">
        <v>1976</v>
      </c>
      <c r="B245">
        <v>8</v>
      </c>
      <c r="C245">
        <v>1976.623</v>
      </c>
      <c r="D245">
        <f>monthly_in_situ_co2_mlo!J297</f>
        <v>332.31</v>
      </c>
      <c r="E245">
        <f>monthly_merge_co2_spo!J296</f>
        <v>330.63</v>
      </c>
      <c r="F245">
        <f>(monthly_in_situ_co2_mlo!J298-monthly_in_situ_co2_mlo!J297)*2.12</f>
        <v>0.14839999999998554</v>
      </c>
      <c r="G245">
        <f>(monthly_merge_co2_spo!J297-monthly_merge_co2_spo!J296)*2.12</f>
        <v>0.46640000000005788</v>
      </c>
      <c r="I245" s="5">
        <v>1976.623</v>
      </c>
      <c r="J245" s="3">
        <v>0.14799999999999999</v>
      </c>
      <c r="K245" s="3">
        <v>0.23039999999999999</v>
      </c>
      <c r="L245" s="3">
        <v>0.2387</v>
      </c>
      <c r="M245" s="3">
        <v>0.2329</v>
      </c>
      <c r="N245" s="4">
        <v>0.46600000000000003</v>
      </c>
      <c r="O245" s="4">
        <v>0.219</v>
      </c>
      <c r="P245" s="4">
        <v>0.23150000000000001</v>
      </c>
      <c r="Q245" s="4">
        <v>0.23169999999999999</v>
      </c>
      <c r="R245" s="7">
        <f t="shared" si="19"/>
        <v>0.307</v>
      </c>
      <c r="S245" s="7">
        <f t="shared" si="20"/>
        <v>0.22470000000000001</v>
      </c>
      <c r="T245" s="7">
        <f t="shared" si="21"/>
        <v>0.2351</v>
      </c>
      <c r="U245" s="7">
        <f t="shared" si="22"/>
        <v>0.23230000000000001</v>
      </c>
      <c r="V245" s="6">
        <f t="shared" si="23"/>
        <v>-0.31800000000000006</v>
      </c>
      <c r="W245" s="6">
        <f t="shared" si="24"/>
        <v>1.1399999999999993E-2</v>
      </c>
      <c r="X245" s="6">
        <f t="shared" si="25"/>
        <v>7.1999999999999842E-3</v>
      </c>
      <c r="Y245" s="6">
        <f t="shared" si="26"/>
        <v>1.2000000000000066E-3</v>
      </c>
    </row>
    <row r="246" spans="1:25" x14ac:dyDescent="0.2">
      <c r="A246">
        <v>1976</v>
      </c>
      <c r="B246">
        <v>9</v>
      </c>
      <c r="C246">
        <v>1976.7076999999999</v>
      </c>
      <c r="D246">
        <f>monthly_in_situ_co2_mlo!J298</f>
        <v>332.38</v>
      </c>
      <c r="E246">
        <f>monthly_merge_co2_spo!J297</f>
        <v>330.85</v>
      </c>
      <c r="F246">
        <f>(monthly_in_situ_co2_mlo!J299-monthly_in_situ_co2_mlo!J298)*2.12</f>
        <v>-0.5723999999999615</v>
      </c>
      <c r="G246">
        <f>(monthly_merge_co2_spo!J298-monthly_merge_co2_spo!J297)*2.12</f>
        <v>0.74199999999992772</v>
      </c>
      <c r="I246" s="5">
        <v>1976.7080000000001</v>
      </c>
      <c r="J246" s="3">
        <v>-0.57199999999999995</v>
      </c>
      <c r="K246" s="3">
        <v>0.25219999999999998</v>
      </c>
      <c r="L246" s="3">
        <v>0.2422</v>
      </c>
      <c r="M246" s="3">
        <v>0.2341</v>
      </c>
      <c r="N246" s="4">
        <v>0.74199999999999999</v>
      </c>
      <c r="O246" s="4">
        <v>0.2266</v>
      </c>
      <c r="P246" s="4">
        <v>0.2341</v>
      </c>
      <c r="Q246" s="4">
        <v>0.2331</v>
      </c>
      <c r="R246" s="7">
        <f t="shared" si="19"/>
        <v>8.500000000000002E-2</v>
      </c>
      <c r="S246" s="7">
        <f t="shared" si="20"/>
        <v>0.2394</v>
      </c>
      <c r="T246" s="7">
        <f t="shared" si="21"/>
        <v>0.23815</v>
      </c>
      <c r="U246" s="7">
        <f t="shared" si="22"/>
        <v>0.2336</v>
      </c>
      <c r="V246" s="6">
        <f t="shared" si="23"/>
        <v>-1.3140000000000001</v>
      </c>
      <c r="W246" s="6">
        <f t="shared" si="24"/>
        <v>2.5599999999999984E-2</v>
      </c>
      <c r="X246" s="6">
        <f t="shared" si="25"/>
        <v>8.0999999999999961E-3</v>
      </c>
      <c r="Y246" s="6">
        <f t="shared" si="26"/>
        <v>1.0000000000000009E-3</v>
      </c>
    </row>
    <row r="247" spans="1:25" x14ac:dyDescent="0.2">
      <c r="A247">
        <v>1976</v>
      </c>
      <c r="B247">
        <v>10</v>
      </c>
      <c r="C247">
        <v>1976.7896000000001</v>
      </c>
      <c r="D247">
        <f>monthly_in_situ_co2_mlo!J299</f>
        <v>332.11</v>
      </c>
      <c r="E247">
        <f>monthly_merge_co2_spo!J298</f>
        <v>331.2</v>
      </c>
      <c r="F247">
        <f>(monthly_in_situ_co2_mlo!J300-monthly_in_situ_co2_mlo!J299)*2.12</f>
        <v>0.38160000000001448</v>
      </c>
      <c r="G247">
        <f>(monthly_merge_co2_spo!J299-monthly_merge_co2_spo!J298)*2.12</f>
        <v>0.44520000000007715</v>
      </c>
      <c r="I247" s="5">
        <v>1976.79</v>
      </c>
      <c r="J247" s="3">
        <v>0.38200000000000001</v>
      </c>
      <c r="K247" s="3">
        <v>0.27300000000000002</v>
      </c>
      <c r="L247" s="3">
        <v>0.24529999999999999</v>
      </c>
      <c r="M247" s="3">
        <v>0.2354</v>
      </c>
      <c r="N247" s="4">
        <v>0.44500000000000001</v>
      </c>
      <c r="O247" s="4">
        <v>0.23619999999999999</v>
      </c>
      <c r="P247" s="4">
        <v>0.2366</v>
      </c>
      <c r="Q247" s="4">
        <v>0.2344</v>
      </c>
      <c r="R247" s="7">
        <f t="shared" si="19"/>
        <v>0.41349999999999998</v>
      </c>
      <c r="S247" s="7">
        <f t="shared" si="20"/>
        <v>0.25459999999999999</v>
      </c>
      <c r="T247" s="7">
        <f t="shared" si="21"/>
        <v>0.24095</v>
      </c>
      <c r="U247" s="7">
        <f t="shared" si="22"/>
        <v>0.2349</v>
      </c>
      <c r="V247" s="6">
        <f t="shared" si="23"/>
        <v>-6.3E-2</v>
      </c>
      <c r="W247" s="6">
        <f t="shared" si="24"/>
        <v>3.6800000000000027E-2</v>
      </c>
      <c r="X247" s="6">
        <f t="shared" si="25"/>
        <v>8.6999999999999855E-3</v>
      </c>
      <c r="Y247" s="6">
        <f t="shared" si="26"/>
        <v>1.0000000000000009E-3</v>
      </c>
    </row>
    <row r="248" spans="1:25" x14ac:dyDescent="0.2">
      <c r="A248">
        <v>1976</v>
      </c>
      <c r="B248">
        <v>11</v>
      </c>
      <c r="C248">
        <v>1976.8742999999999</v>
      </c>
      <c r="D248">
        <f>monthly_in_situ_co2_mlo!J300</f>
        <v>332.29</v>
      </c>
      <c r="E248">
        <f>monthly_merge_co2_spo!J299</f>
        <v>331.41</v>
      </c>
      <c r="F248">
        <f>(monthly_in_situ_co2_mlo!J301-monthly_in_situ_co2_mlo!J300)*2.12</f>
        <v>0.4239999999999759</v>
      </c>
      <c r="G248">
        <f>(monthly_merge_co2_spo!J300-monthly_merge_co2_spo!J299)*2.12</f>
        <v>-0.27560000000011087</v>
      </c>
      <c r="I248" s="5">
        <v>1976.874</v>
      </c>
      <c r="J248" s="3">
        <v>0.42399999999999999</v>
      </c>
      <c r="K248" s="3">
        <v>0.29199999999999998</v>
      </c>
      <c r="L248" s="3">
        <v>0.24809999999999999</v>
      </c>
      <c r="M248" s="3">
        <v>0.2366</v>
      </c>
      <c r="N248" s="4">
        <v>-0.27600000000000002</v>
      </c>
      <c r="O248" s="4">
        <v>0.24679999999999999</v>
      </c>
      <c r="P248" s="4">
        <v>0.23910000000000001</v>
      </c>
      <c r="Q248" s="4">
        <v>0.23580000000000001</v>
      </c>
      <c r="R248" s="7">
        <f t="shared" si="19"/>
        <v>7.3999999999999982E-2</v>
      </c>
      <c r="S248" s="7">
        <f t="shared" si="20"/>
        <v>0.26939999999999997</v>
      </c>
      <c r="T248" s="7">
        <f t="shared" si="21"/>
        <v>0.24359999999999998</v>
      </c>
      <c r="U248" s="7">
        <f t="shared" si="22"/>
        <v>0.23620000000000002</v>
      </c>
      <c r="V248" s="6">
        <f t="shared" si="23"/>
        <v>0.7</v>
      </c>
      <c r="W248" s="6">
        <f t="shared" si="24"/>
        <v>4.519999999999999E-2</v>
      </c>
      <c r="X248" s="6">
        <f t="shared" si="25"/>
        <v>8.9999999999999802E-3</v>
      </c>
      <c r="Y248" s="6">
        <f t="shared" si="26"/>
        <v>7.9999999999999516E-4</v>
      </c>
    </row>
    <row r="249" spans="1:25" x14ac:dyDescent="0.2">
      <c r="A249">
        <v>1976</v>
      </c>
      <c r="B249">
        <v>12</v>
      </c>
      <c r="C249">
        <v>1976.9563000000001</v>
      </c>
      <c r="D249">
        <f>monthly_in_situ_co2_mlo!J301</f>
        <v>332.49</v>
      </c>
      <c r="E249">
        <f>monthly_merge_co2_spo!J300</f>
        <v>331.28</v>
      </c>
      <c r="F249">
        <f>(monthly_in_situ_co2_mlo!J302-monthly_in_situ_co2_mlo!J301)*2.12</f>
        <v>0.82679999999997111</v>
      </c>
      <c r="G249">
        <f>(monthly_merge_co2_spo!J301-monthly_merge_co2_spo!J300)*2.12</f>
        <v>6.3600000000062662E-2</v>
      </c>
      <c r="I249" s="5">
        <v>1976.9559999999999</v>
      </c>
      <c r="J249" s="3">
        <v>0.82699999999999996</v>
      </c>
      <c r="K249" s="3">
        <v>0.30980000000000002</v>
      </c>
      <c r="L249" s="3">
        <v>0.25059999999999999</v>
      </c>
      <c r="M249" s="3">
        <v>0.23780000000000001</v>
      </c>
      <c r="N249" s="4">
        <v>6.4000000000000001E-2</v>
      </c>
      <c r="O249" s="4">
        <v>0.25690000000000002</v>
      </c>
      <c r="P249" s="4">
        <v>0.2414</v>
      </c>
      <c r="Q249" s="4">
        <v>0.23710000000000001</v>
      </c>
      <c r="R249" s="7">
        <f t="shared" si="19"/>
        <v>0.44550000000000001</v>
      </c>
      <c r="S249" s="7">
        <f t="shared" si="20"/>
        <v>0.28334999999999999</v>
      </c>
      <c r="T249" s="7">
        <f t="shared" si="21"/>
        <v>0.246</v>
      </c>
      <c r="U249" s="7">
        <f t="shared" si="22"/>
        <v>0.23744999999999999</v>
      </c>
      <c r="V249" s="6">
        <f t="shared" si="23"/>
        <v>0.7629999999999999</v>
      </c>
      <c r="W249" s="6">
        <f t="shared" si="24"/>
        <v>5.2900000000000003E-2</v>
      </c>
      <c r="X249" s="6">
        <f t="shared" si="25"/>
        <v>9.199999999999986E-3</v>
      </c>
      <c r="Y249" s="6">
        <f t="shared" si="26"/>
        <v>7.0000000000000617E-4</v>
      </c>
    </row>
    <row r="250" spans="1:25" x14ac:dyDescent="0.2">
      <c r="A250">
        <v>1977</v>
      </c>
      <c r="B250">
        <v>1</v>
      </c>
      <c r="C250">
        <v>1977.0410999999999</v>
      </c>
      <c r="D250">
        <f>monthly_in_situ_co2_mlo!J302</f>
        <v>332.88</v>
      </c>
      <c r="E250">
        <f>monthly_merge_co2_spo!J301</f>
        <v>331.31</v>
      </c>
      <c r="F250">
        <f>(monthly_in_situ_co2_mlo!J303-monthly_in_situ_co2_mlo!J302)*2.12</f>
        <v>-0.27559999999999035</v>
      </c>
      <c r="G250">
        <f>(monthly_merge_co2_spo!J302-monthly_merge_co2_spo!J301)*2.12</f>
        <v>8.4800000000043382E-2</v>
      </c>
      <c r="I250" s="5">
        <v>1977.0409999999999</v>
      </c>
      <c r="J250" s="3">
        <v>-0.27600000000000002</v>
      </c>
      <c r="K250" s="3">
        <v>0.3251</v>
      </c>
      <c r="L250" s="3">
        <v>0.253</v>
      </c>
      <c r="M250" s="3">
        <v>0.23910000000000001</v>
      </c>
      <c r="N250" s="4">
        <v>8.5000000000000006E-2</v>
      </c>
      <c r="O250" s="4">
        <v>0.2656</v>
      </c>
      <c r="P250" s="4">
        <v>0.24360000000000001</v>
      </c>
      <c r="Q250" s="4">
        <v>0.23849999999999999</v>
      </c>
      <c r="R250" s="7">
        <f t="shared" si="19"/>
        <v>-9.5500000000000002E-2</v>
      </c>
      <c r="S250" s="7">
        <f t="shared" si="20"/>
        <v>0.29535</v>
      </c>
      <c r="T250" s="7">
        <f t="shared" si="21"/>
        <v>0.24830000000000002</v>
      </c>
      <c r="U250" s="7">
        <f t="shared" si="22"/>
        <v>0.23880000000000001</v>
      </c>
      <c r="V250" s="6">
        <f t="shared" si="23"/>
        <v>-0.36100000000000004</v>
      </c>
      <c r="W250" s="6">
        <f t="shared" si="24"/>
        <v>5.9499999999999997E-2</v>
      </c>
      <c r="X250" s="6">
        <f t="shared" si="25"/>
        <v>9.3999999999999917E-3</v>
      </c>
      <c r="Y250" s="6">
        <f t="shared" si="26"/>
        <v>6.0000000000001719E-4</v>
      </c>
    </row>
    <row r="251" spans="1:25" x14ac:dyDescent="0.2">
      <c r="A251">
        <v>1977</v>
      </c>
      <c r="B251">
        <v>2</v>
      </c>
      <c r="C251">
        <v>1977.126</v>
      </c>
      <c r="D251">
        <f>monthly_in_situ_co2_mlo!J303</f>
        <v>332.75</v>
      </c>
      <c r="E251">
        <f>monthly_merge_co2_spo!J302</f>
        <v>331.35</v>
      </c>
      <c r="F251">
        <f>(monthly_in_situ_co2_mlo!J304-monthly_in_situ_co2_mlo!J303)*2.12</f>
        <v>1.2720000000000482</v>
      </c>
      <c r="G251">
        <f>(monthly_merge_co2_spo!J303-monthly_merge_co2_spo!J302)*2.12</f>
        <v>-2.1200000000101228E-2</v>
      </c>
      <c r="I251" s="5">
        <v>1977.126</v>
      </c>
      <c r="J251" s="3">
        <v>1.272</v>
      </c>
      <c r="K251" s="3">
        <v>0.33760000000000001</v>
      </c>
      <c r="L251" s="3">
        <v>0.25540000000000002</v>
      </c>
      <c r="M251" s="3">
        <v>0.24030000000000001</v>
      </c>
      <c r="N251" s="4">
        <v>-2.1000000000000001E-2</v>
      </c>
      <c r="O251" s="4">
        <v>0.2727</v>
      </c>
      <c r="P251" s="4">
        <v>0.2457</v>
      </c>
      <c r="Q251" s="4">
        <v>0.23980000000000001</v>
      </c>
      <c r="R251" s="7">
        <f t="shared" si="19"/>
        <v>0.62550000000000006</v>
      </c>
      <c r="S251" s="7">
        <f t="shared" si="20"/>
        <v>0.30515000000000003</v>
      </c>
      <c r="T251" s="7">
        <f t="shared" si="21"/>
        <v>0.25054999999999999</v>
      </c>
      <c r="U251" s="7">
        <f t="shared" si="22"/>
        <v>0.24005000000000001</v>
      </c>
      <c r="V251" s="6">
        <f t="shared" si="23"/>
        <v>1.2929999999999999</v>
      </c>
      <c r="W251" s="6">
        <f t="shared" si="24"/>
        <v>6.4900000000000013E-2</v>
      </c>
      <c r="X251" s="6">
        <f t="shared" si="25"/>
        <v>9.7000000000000142E-3</v>
      </c>
      <c r="Y251" s="6">
        <f t="shared" si="26"/>
        <v>5.0000000000000044E-4</v>
      </c>
    </row>
    <row r="252" spans="1:25" x14ac:dyDescent="0.2">
      <c r="A252">
        <v>1977</v>
      </c>
      <c r="B252">
        <v>3</v>
      </c>
      <c r="C252">
        <v>1977.2027</v>
      </c>
      <c r="D252">
        <f>monthly_in_situ_co2_mlo!J304</f>
        <v>333.35</v>
      </c>
      <c r="E252">
        <f>monthly_merge_co2_spo!J303</f>
        <v>331.34</v>
      </c>
      <c r="F252">
        <f>(monthly_in_situ_co2_mlo!J305-monthly_in_situ_co2_mlo!J304)*2.12</f>
        <v>0.5723999999999615</v>
      </c>
      <c r="G252">
        <f>(monthly_merge_co2_spo!J304-monthly_merge_co2_spo!J303)*2.12</f>
        <v>0.97520000000007723</v>
      </c>
      <c r="I252" s="5">
        <v>1977.203</v>
      </c>
      <c r="J252" s="3">
        <v>0.57199999999999995</v>
      </c>
      <c r="K252" s="3">
        <v>0.34689999999999999</v>
      </c>
      <c r="L252" s="3">
        <v>0.25779999999999997</v>
      </c>
      <c r="M252" s="3">
        <v>0.2417</v>
      </c>
      <c r="N252" s="4">
        <v>0.97499999999999998</v>
      </c>
      <c r="O252" s="4">
        <v>0.27839999999999998</v>
      </c>
      <c r="P252" s="4">
        <v>0.2477</v>
      </c>
      <c r="Q252" s="4">
        <v>0.24110000000000001</v>
      </c>
      <c r="R252" s="7">
        <f t="shared" si="19"/>
        <v>0.77349999999999997</v>
      </c>
      <c r="S252" s="7">
        <f t="shared" si="20"/>
        <v>0.31264999999999998</v>
      </c>
      <c r="T252" s="7">
        <f t="shared" si="21"/>
        <v>0.25274999999999997</v>
      </c>
      <c r="U252" s="7">
        <f t="shared" si="22"/>
        <v>0.2414</v>
      </c>
      <c r="V252" s="6">
        <f t="shared" si="23"/>
        <v>-0.40300000000000002</v>
      </c>
      <c r="W252" s="6">
        <f t="shared" si="24"/>
        <v>6.8500000000000005E-2</v>
      </c>
      <c r="X252" s="6">
        <f t="shared" si="25"/>
        <v>1.009999999999997E-2</v>
      </c>
      <c r="Y252" s="6">
        <f t="shared" si="26"/>
        <v>5.9999999999998943E-4</v>
      </c>
    </row>
    <row r="253" spans="1:25" x14ac:dyDescent="0.2">
      <c r="A253">
        <v>1977</v>
      </c>
      <c r="B253">
        <v>4</v>
      </c>
      <c r="C253">
        <v>1977.2877000000001</v>
      </c>
      <c r="D253">
        <f>monthly_in_situ_co2_mlo!J305</f>
        <v>333.62</v>
      </c>
      <c r="E253">
        <f>monthly_merge_co2_spo!J304</f>
        <v>331.8</v>
      </c>
      <c r="F253">
        <f>(monthly_in_situ_co2_mlo!J306-monthly_in_situ_co2_mlo!J305)*2.12</f>
        <v>0.29679999999997109</v>
      </c>
      <c r="G253">
        <f>(monthly_merge_co2_spo!J305-monthly_merge_co2_spo!J304)*2.12</f>
        <v>-4.2400000000081949E-2</v>
      </c>
      <c r="I253" s="5">
        <v>1977.288</v>
      </c>
      <c r="J253" s="3">
        <v>0.29699999999999999</v>
      </c>
      <c r="K253" s="3">
        <v>0.35099999999999998</v>
      </c>
      <c r="L253" s="3">
        <v>0.26</v>
      </c>
      <c r="M253" s="3">
        <v>0.24299999999999999</v>
      </c>
      <c r="N253" s="4">
        <v>-4.2000000000000003E-2</v>
      </c>
      <c r="O253" s="4">
        <v>0.28249999999999997</v>
      </c>
      <c r="P253" s="4">
        <v>0.2495</v>
      </c>
      <c r="Q253" s="4">
        <v>0.2424</v>
      </c>
      <c r="R253" s="7">
        <f t="shared" si="19"/>
        <v>0.1275</v>
      </c>
      <c r="S253" s="7">
        <f t="shared" si="20"/>
        <v>0.31674999999999998</v>
      </c>
      <c r="T253" s="7">
        <f t="shared" si="21"/>
        <v>0.25475000000000003</v>
      </c>
      <c r="U253" s="7">
        <f t="shared" si="22"/>
        <v>0.2427</v>
      </c>
      <c r="V253" s="6">
        <f t="shared" si="23"/>
        <v>0.33899999999999997</v>
      </c>
      <c r="W253" s="6">
        <f t="shared" si="24"/>
        <v>6.8500000000000005E-2</v>
      </c>
      <c r="X253" s="6">
        <f t="shared" si="25"/>
        <v>1.0500000000000009E-2</v>
      </c>
      <c r="Y253" s="6">
        <f t="shared" si="26"/>
        <v>5.9999999999998943E-4</v>
      </c>
    </row>
    <row r="254" spans="1:25" x14ac:dyDescent="0.2">
      <c r="A254">
        <v>1977</v>
      </c>
      <c r="B254">
        <v>5</v>
      </c>
      <c r="C254">
        <v>1977.3698999999999</v>
      </c>
      <c r="D254">
        <f>monthly_in_situ_co2_mlo!J306</f>
        <v>333.76</v>
      </c>
      <c r="E254">
        <f>monthly_merge_co2_spo!J305</f>
        <v>331.78</v>
      </c>
      <c r="F254">
        <f>(monthly_in_situ_co2_mlo!J307-monthly_in_situ_co2_mlo!J306)*2.12</f>
        <v>0.53</v>
      </c>
      <c r="G254">
        <f>(monthly_merge_co2_spo!J306-monthly_merge_co2_spo!J305)*2.12</f>
        <v>0.14840000000010606</v>
      </c>
      <c r="I254" s="5">
        <v>1977.37</v>
      </c>
      <c r="J254" s="3">
        <v>0.53</v>
      </c>
      <c r="K254" s="3">
        <v>0.34989999999999999</v>
      </c>
      <c r="L254" s="3">
        <v>0.2621</v>
      </c>
      <c r="M254" s="3">
        <v>0.24429999999999999</v>
      </c>
      <c r="N254" s="4">
        <v>0.14799999999999999</v>
      </c>
      <c r="O254" s="4">
        <v>0.2858</v>
      </c>
      <c r="P254" s="4">
        <v>0.25130000000000002</v>
      </c>
      <c r="Q254" s="4">
        <v>0.2437</v>
      </c>
      <c r="R254" s="7">
        <f t="shared" si="19"/>
        <v>0.33900000000000002</v>
      </c>
      <c r="S254" s="7">
        <f t="shared" si="20"/>
        <v>0.31784999999999997</v>
      </c>
      <c r="T254" s="7">
        <f t="shared" si="21"/>
        <v>0.25670000000000004</v>
      </c>
      <c r="U254" s="7">
        <f t="shared" si="22"/>
        <v>0.24399999999999999</v>
      </c>
      <c r="V254" s="6">
        <f t="shared" si="23"/>
        <v>0.38200000000000001</v>
      </c>
      <c r="W254" s="6">
        <f t="shared" si="24"/>
        <v>6.409999999999999E-2</v>
      </c>
      <c r="X254" s="6">
        <f t="shared" si="25"/>
        <v>1.0799999999999976E-2</v>
      </c>
      <c r="Y254" s="6">
        <f t="shared" si="26"/>
        <v>5.9999999999998943E-4</v>
      </c>
    </row>
    <row r="255" spans="1:25" x14ac:dyDescent="0.2">
      <c r="A255">
        <v>1977</v>
      </c>
      <c r="B255">
        <v>6</v>
      </c>
      <c r="C255">
        <v>1977.4548</v>
      </c>
      <c r="D255">
        <f>monthly_in_situ_co2_mlo!J307</f>
        <v>334.01</v>
      </c>
      <c r="E255">
        <f>monthly_merge_co2_spo!J306</f>
        <v>331.85</v>
      </c>
      <c r="F255">
        <f>(monthly_in_situ_co2_mlo!J308-monthly_in_situ_co2_mlo!J307)*2.12</f>
        <v>0.4239999999999759</v>
      </c>
      <c r="G255">
        <f>(monthly_merge_co2_spo!J307-monthly_merge_co2_spo!J306)*2.12</f>
        <v>0.33919999999993256</v>
      </c>
      <c r="I255" s="5">
        <v>1977.4549999999999</v>
      </c>
      <c r="J255" s="3">
        <v>0.42399999999999999</v>
      </c>
      <c r="K255" s="3">
        <v>0.34599999999999997</v>
      </c>
      <c r="L255" s="3">
        <v>0.2641</v>
      </c>
      <c r="M255" s="3">
        <v>0.2457</v>
      </c>
      <c r="N255" s="4">
        <v>0.33900000000000002</v>
      </c>
      <c r="O255" s="4">
        <v>0.28899999999999998</v>
      </c>
      <c r="P255" s="4">
        <v>0.25309999999999999</v>
      </c>
      <c r="Q255" s="4">
        <v>0.245</v>
      </c>
      <c r="R255" s="7">
        <f t="shared" si="19"/>
        <v>0.38150000000000001</v>
      </c>
      <c r="S255" s="7">
        <f t="shared" si="20"/>
        <v>0.3175</v>
      </c>
      <c r="T255" s="7">
        <f t="shared" si="21"/>
        <v>0.2586</v>
      </c>
      <c r="U255" s="7">
        <f t="shared" si="22"/>
        <v>0.24535000000000001</v>
      </c>
      <c r="V255" s="6">
        <f t="shared" si="23"/>
        <v>8.4999999999999964E-2</v>
      </c>
      <c r="W255" s="6">
        <f t="shared" si="24"/>
        <v>5.6999999999999995E-2</v>
      </c>
      <c r="X255" s="6">
        <f t="shared" si="25"/>
        <v>1.100000000000001E-2</v>
      </c>
      <c r="Y255" s="6">
        <f t="shared" si="26"/>
        <v>7.0000000000000617E-4</v>
      </c>
    </row>
    <row r="256" spans="1:25" x14ac:dyDescent="0.2">
      <c r="A256">
        <v>1977</v>
      </c>
      <c r="B256">
        <v>7</v>
      </c>
      <c r="C256">
        <v>1977.537</v>
      </c>
      <c r="D256">
        <f>monthly_in_situ_co2_mlo!J308</f>
        <v>334.21</v>
      </c>
      <c r="E256">
        <f>monthly_merge_co2_spo!J307</f>
        <v>332.01</v>
      </c>
      <c r="F256">
        <f>(monthly_in_situ_co2_mlo!J309-monthly_in_situ_co2_mlo!J308)*2.12</f>
        <v>-0.23319999999990842</v>
      </c>
      <c r="G256">
        <f>(monthly_merge_co2_spo!J308-monthly_merge_co2_spo!J307)*2.12</f>
        <v>0.12720000000000484</v>
      </c>
      <c r="I256" s="5">
        <v>1977.537</v>
      </c>
      <c r="J256" s="3">
        <v>-0.23300000000000001</v>
      </c>
      <c r="K256" s="3">
        <v>0.3407</v>
      </c>
      <c r="L256" s="3">
        <v>0.26600000000000001</v>
      </c>
      <c r="M256" s="3">
        <v>0.247</v>
      </c>
      <c r="N256" s="4">
        <v>0.127</v>
      </c>
      <c r="O256" s="4">
        <v>0.29239999999999999</v>
      </c>
      <c r="P256" s="4">
        <v>0.255</v>
      </c>
      <c r="Q256" s="4">
        <v>0.2462</v>
      </c>
      <c r="R256" s="7">
        <f t="shared" si="19"/>
        <v>-5.3000000000000005E-2</v>
      </c>
      <c r="S256" s="7">
        <f t="shared" si="20"/>
        <v>0.31655</v>
      </c>
      <c r="T256" s="7">
        <f t="shared" si="21"/>
        <v>0.26050000000000001</v>
      </c>
      <c r="U256" s="7">
        <f t="shared" si="22"/>
        <v>0.24659999999999999</v>
      </c>
      <c r="V256" s="6">
        <f t="shared" si="23"/>
        <v>-0.36</v>
      </c>
      <c r="W256" s="6">
        <f t="shared" si="24"/>
        <v>4.830000000000001E-2</v>
      </c>
      <c r="X256" s="6">
        <f t="shared" si="25"/>
        <v>1.100000000000001E-2</v>
      </c>
      <c r="Y256" s="6">
        <f t="shared" si="26"/>
        <v>7.9999999999999516E-4</v>
      </c>
    </row>
    <row r="257" spans="1:25" x14ac:dyDescent="0.2">
      <c r="A257">
        <v>1977</v>
      </c>
      <c r="B257">
        <v>8</v>
      </c>
      <c r="C257">
        <v>1977.6219000000001</v>
      </c>
      <c r="D257">
        <f>monthly_in_situ_co2_mlo!J309</f>
        <v>334.1</v>
      </c>
      <c r="E257">
        <f>monthly_merge_co2_spo!J308</f>
        <v>332.07</v>
      </c>
      <c r="F257">
        <f>(monthly_in_situ_co2_mlo!J310-monthly_in_situ_co2_mlo!J309)*2.12</f>
        <v>1.1872000000000049</v>
      </c>
      <c r="G257">
        <f>(monthly_merge_co2_spo!J309-monthly_merge_co2_spo!J308)*2.12</f>
        <v>0.53</v>
      </c>
      <c r="I257" s="5">
        <v>1977.6220000000001</v>
      </c>
      <c r="J257" s="3">
        <v>1.1870000000000001</v>
      </c>
      <c r="K257" s="3">
        <v>0.33310000000000001</v>
      </c>
      <c r="L257" s="3">
        <v>0.26790000000000003</v>
      </c>
      <c r="M257" s="3">
        <v>0.24829999999999999</v>
      </c>
      <c r="N257" s="4">
        <v>0.53</v>
      </c>
      <c r="O257" s="4">
        <v>0.29659999999999997</v>
      </c>
      <c r="P257" s="4">
        <v>0.25679999999999997</v>
      </c>
      <c r="Q257" s="4">
        <v>0.2475</v>
      </c>
      <c r="R257" s="7">
        <f t="shared" si="19"/>
        <v>0.85850000000000004</v>
      </c>
      <c r="S257" s="7">
        <f t="shared" si="20"/>
        <v>0.31484999999999996</v>
      </c>
      <c r="T257" s="7">
        <f t="shared" si="21"/>
        <v>0.26234999999999997</v>
      </c>
      <c r="U257" s="7">
        <f t="shared" si="22"/>
        <v>0.24790000000000001</v>
      </c>
      <c r="V257" s="6">
        <f t="shared" si="23"/>
        <v>0.65700000000000003</v>
      </c>
      <c r="W257" s="6">
        <f t="shared" si="24"/>
        <v>3.6500000000000032E-2</v>
      </c>
      <c r="X257" s="6">
        <f t="shared" si="25"/>
        <v>1.1100000000000054E-2</v>
      </c>
      <c r="Y257" s="6">
        <f t="shared" si="26"/>
        <v>7.9999999999999516E-4</v>
      </c>
    </row>
    <row r="258" spans="1:25" x14ac:dyDescent="0.2">
      <c r="A258">
        <v>1977</v>
      </c>
      <c r="B258">
        <v>9</v>
      </c>
      <c r="C258">
        <v>1977.7067999999999</v>
      </c>
      <c r="D258">
        <f>monthly_in_situ_co2_mlo!J310</f>
        <v>334.66</v>
      </c>
      <c r="E258">
        <f>monthly_merge_co2_spo!J309</f>
        <v>332.32</v>
      </c>
      <c r="F258">
        <f>(monthly_in_situ_co2_mlo!J311-monthly_in_situ_co2_mlo!J310)*2.12</f>
        <v>-0.65720000000000489</v>
      </c>
      <c r="G258">
        <f>(monthly_merge_co2_spo!J310-monthly_merge_co2_spo!J309)*2.12</f>
        <v>0.55119999999998071</v>
      </c>
      <c r="I258" s="5">
        <v>1977.7070000000001</v>
      </c>
      <c r="J258" s="3">
        <v>-0.65700000000000003</v>
      </c>
      <c r="K258" s="3">
        <v>0.32250000000000001</v>
      </c>
      <c r="L258" s="3">
        <v>0.26950000000000002</v>
      </c>
      <c r="M258" s="3">
        <v>0.24959999999999999</v>
      </c>
      <c r="N258" s="4">
        <v>0.55100000000000005</v>
      </c>
      <c r="O258" s="4">
        <v>0.30130000000000001</v>
      </c>
      <c r="P258" s="4">
        <v>0.25869999999999999</v>
      </c>
      <c r="Q258" s="4">
        <v>0.2487</v>
      </c>
      <c r="R258" s="7">
        <f t="shared" si="19"/>
        <v>-5.2999999999999992E-2</v>
      </c>
      <c r="S258" s="7">
        <f t="shared" si="20"/>
        <v>0.31190000000000001</v>
      </c>
      <c r="T258" s="7">
        <f t="shared" si="21"/>
        <v>0.2641</v>
      </c>
      <c r="U258" s="7">
        <f t="shared" si="22"/>
        <v>0.24914999999999998</v>
      </c>
      <c r="V258" s="6">
        <f t="shared" si="23"/>
        <v>-1.2080000000000002</v>
      </c>
      <c r="W258" s="6">
        <f t="shared" si="24"/>
        <v>2.1199999999999997E-2</v>
      </c>
      <c r="X258" s="6">
        <f t="shared" si="25"/>
        <v>1.0800000000000032E-2</v>
      </c>
      <c r="Y258" s="6">
        <f t="shared" si="26"/>
        <v>8.9999999999998415E-4</v>
      </c>
    </row>
    <row r="259" spans="1:25" x14ac:dyDescent="0.2">
      <c r="A259">
        <v>1977</v>
      </c>
      <c r="B259">
        <v>10</v>
      </c>
      <c r="C259">
        <v>1977.789</v>
      </c>
      <c r="D259">
        <f>monthly_in_situ_co2_mlo!J311</f>
        <v>334.35</v>
      </c>
      <c r="E259">
        <f>monthly_merge_co2_spo!J310</f>
        <v>332.58</v>
      </c>
      <c r="F259">
        <f>(monthly_in_situ_co2_mlo!J312-monthly_in_situ_co2_mlo!J311)*2.12</f>
        <v>0.1059999999999036</v>
      </c>
      <c r="G259">
        <f>(monthly_merge_co2_spo!J311-monthly_merge_co2_spo!J310)*2.12</f>
        <v>0.80559999999999043</v>
      </c>
      <c r="I259" s="5">
        <v>1977.789</v>
      </c>
      <c r="J259" s="3">
        <v>0.106</v>
      </c>
      <c r="K259" s="3">
        <v>0.30959999999999999</v>
      </c>
      <c r="L259" s="3">
        <v>0.27100000000000002</v>
      </c>
      <c r="M259" s="3">
        <v>0.25090000000000001</v>
      </c>
      <c r="N259" s="4">
        <v>0.80600000000000005</v>
      </c>
      <c r="O259" s="4">
        <v>0.30530000000000002</v>
      </c>
      <c r="P259" s="4">
        <v>0.2606</v>
      </c>
      <c r="Q259" s="4">
        <v>0.24990000000000001</v>
      </c>
      <c r="R259" s="7">
        <f t="shared" si="19"/>
        <v>0.45600000000000002</v>
      </c>
      <c r="S259" s="7">
        <f t="shared" si="20"/>
        <v>0.30745</v>
      </c>
      <c r="T259" s="7">
        <f t="shared" si="21"/>
        <v>0.26580000000000004</v>
      </c>
      <c r="U259" s="7">
        <f t="shared" si="22"/>
        <v>0.25040000000000001</v>
      </c>
      <c r="V259" s="6">
        <f t="shared" si="23"/>
        <v>-0.70000000000000007</v>
      </c>
      <c r="W259" s="6">
        <f t="shared" si="24"/>
        <v>4.2999999999999705E-3</v>
      </c>
      <c r="X259" s="6">
        <f t="shared" si="25"/>
        <v>1.040000000000002E-2</v>
      </c>
      <c r="Y259" s="6">
        <f t="shared" si="26"/>
        <v>1.0000000000000009E-3</v>
      </c>
    </row>
    <row r="260" spans="1:25" x14ac:dyDescent="0.2">
      <c r="A260">
        <v>1977</v>
      </c>
      <c r="B260">
        <v>11</v>
      </c>
      <c r="C260">
        <v>1977.874</v>
      </c>
      <c r="D260">
        <f>monthly_in_situ_co2_mlo!J312</f>
        <v>334.4</v>
      </c>
      <c r="E260">
        <f>monthly_merge_co2_spo!J311</f>
        <v>332.96</v>
      </c>
      <c r="F260">
        <f>(monthly_in_situ_co2_mlo!J313-monthly_in_situ_co2_mlo!J312)*2.12</f>
        <v>0.55120000000010128</v>
      </c>
      <c r="G260">
        <f>(monthly_merge_co2_spo!J312-monthly_merge_co2_spo!J311)*2.12</f>
        <v>0.16960000000008676</v>
      </c>
      <c r="I260" s="5">
        <v>1977.874</v>
      </c>
      <c r="J260" s="3">
        <v>0.55100000000000005</v>
      </c>
      <c r="K260" s="3">
        <v>0.29580000000000001</v>
      </c>
      <c r="L260" s="3">
        <v>0.27229999999999999</v>
      </c>
      <c r="M260" s="3">
        <v>0.25209999999999999</v>
      </c>
      <c r="N260" s="4">
        <v>0.17</v>
      </c>
      <c r="O260" s="4">
        <v>0.30649999999999999</v>
      </c>
      <c r="P260" s="4">
        <v>0.26250000000000001</v>
      </c>
      <c r="Q260" s="4">
        <v>0.251</v>
      </c>
      <c r="R260" s="7">
        <f t="shared" si="19"/>
        <v>0.36050000000000004</v>
      </c>
      <c r="S260" s="7">
        <f t="shared" si="20"/>
        <v>0.30115000000000003</v>
      </c>
      <c r="T260" s="7">
        <f t="shared" si="21"/>
        <v>0.26739999999999997</v>
      </c>
      <c r="U260" s="7">
        <f t="shared" si="22"/>
        <v>0.25155</v>
      </c>
      <c r="V260" s="6">
        <f t="shared" si="23"/>
        <v>0.38100000000000001</v>
      </c>
      <c r="W260" s="6">
        <f t="shared" si="24"/>
        <v>-1.0699999999999987E-2</v>
      </c>
      <c r="X260" s="6">
        <f t="shared" si="25"/>
        <v>9.7999999999999754E-3</v>
      </c>
      <c r="Y260" s="6">
        <f t="shared" si="26"/>
        <v>1.0999999999999899E-3</v>
      </c>
    </row>
    <row r="261" spans="1:25" x14ac:dyDescent="0.2">
      <c r="A261">
        <v>1977</v>
      </c>
      <c r="B261">
        <v>12</v>
      </c>
      <c r="C261">
        <v>1977.9562000000001</v>
      </c>
      <c r="D261">
        <f>monthly_in_situ_co2_mlo!J313</f>
        <v>334.66</v>
      </c>
      <c r="E261">
        <f>monthly_merge_co2_spo!J312</f>
        <v>333.04</v>
      </c>
      <c r="F261">
        <f>(monthly_in_situ_co2_mlo!J314-monthly_in_situ_co2_mlo!J313)*2.12</f>
        <v>0.5723999999999615</v>
      </c>
      <c r="G261">
        <f>(monthly_merge_co2_spo!J313-monthly_merge_co2_spo!J312)*2.12</f>
        <v>-0.25440000000000967</v>
      </c>
      <c r="I261" s="5">
        <v>1977.9559999999999</v>
      </c>
      <c r="J261" s="3">
        <v>0.57199999999999995</v>
      </c>
      <c r="K261" s="3">
        <v>0.28270000000000001</v>
      </c>
      <c r="L261" s="3">
        <v>0.27339999999999998</v>
      </c>
      <c r="M261" s="3">
        <v>0.25319999999999998</v>
      </c>
      <c r="N261" s="4">
        <v>-0.254</v>
      </c>
      <c r="O261" s="4">
        <v>0.30320000000000003</v>
      </c>
      <c r="P261" s="4">
        <v>0.26440000000000002</v>
      </c>
      <c r="Q261" s="4">
        <v>0.25209999999999999</v>
      </c>
      <c r="R261" s="7">
        <f t="shared" si="19"/>
        <v>0.15899999999999997</v>
      </c>
      <c r="S261" s="7">
        <f t="shared" si="20"/>
        <v>0.29295000000000004</v>
      </c>
      <c r="T261" s="7">
        <f t="shared" si="21"/>
        <v>0.26890000000000003</v>
      </c>
      <c r="U261" s="7">
        <f t="shared" si="22"/>
        <v>0.25264999999999999</v>
      </c>
      <c r="V261" s="6">
        <f t="shared" si="23"/>
        <v>0.82599999999999996</v>
      </c>
      <c r="W261" s="6">
        <f t="shared" si="24"/>
        <v>-2.0500000000000018E-2</v>
      </c>
      <c r="X261" s="6">
        <f t="shared" si="25"/>
        <v>8.9999999999999525E-3</v>
      </c>
      <c r="Y261" s="6">
        <f t="shared" si="26"/>
        <v>1.0999999999999899E-3</v>
      </c>
    </row>
    <row r="262" spans="1:25" x14ac:dyDescent="0.2">
      <c r="A262">
        <v>1978</v>
      </c>
      <c r="B262">
        <v>1</v>
      </c>
      <c r="C262">
        <v>1978.0410999999999</v>
      </c>
      <c r="D262">
        <f>monthly_in_situ_co2_mlo!J314</f>
        <v>334.93</v>
      </c>
      <c r="E262">
        <f>monthly_merge_co2_spo!J313</f>
        <v>332.92</v>
      </c>
      <c r="F262">
        <f>(monthly_in_situ_co2_mlo!J315-monthly_in_situ_co2_mlo!J314)*2.12</f>
        <v>-0.44519999999995663</v>
      </c>
      <c r="G262">
        <f>(monthly_merge_co2_spo!J314-monthly_merge_co2_spo!J313)*2.12</f>
        <v>0.23319999999990842</v>
      </c>
      <c r="I262" s="5">
        <v>1978.0409999999999</v>
      </c>
      <c r="J262" s="3">
        <v>-0.44500000000000001</v>
      </c>
      <c r="K262" s="3">
        <v>0.27089999999999997</v>
      </c>
      <c r="L262" s="3">
        <v>0.27439999999999998</v>
      </c>
      <c r="M262" s="3">
        <v>0.25430000000000003</v>
      </c>
      <c r="N262" s="4">
        <v>0.23300000000000001</v>
      </c>
      <c r="O262" s="4">
        <v>0.29609999999999997</v>
      </c>
      <c r="P262" s="4">
        <v>0.26629999999999998</v>
      </c>
      <c r="Q262" s="4">
        <v>0.25309999999999999</v>
      </c>
      <c r="R262" s="7">
        <f t="shared" si="19"/>
        <v>-0.106</v>
      </c>
      <c r="S262" s="7">
        <f t="shared" si="20"/>
        <v>0.28349999999999997</v>
      </c>
      <c r="T262" s="7">
        <f t="shared" si="21"/>
        <v>0.27034999999999998</v>
      </c>
      <c r="U262" s="7">
        <f t="shared" si="22"/>
        <v>0.25370000000000004</v>
      </c>
      <c r="V262" s="6">
        <f t="shared" si="23"/>
        <v>-0.67800000000000005</v>
      </c>
      <c r="W262" s="6">
        <f t="shared" si="24"/>
        <v>-2.52E-2</v>
      </c>
      <c r="X262" s="6">
        <f t="shared" si="25"/>
        <v>8.0999999999999961E-3</v>
      </c>
      <c r="Y262" s="6">
        <f t="shared" si="26"/>
        <v>1.2000000000000344E-3</v>
      </c>
    </row>
    <row r="263" spans="1:25" x14ac:dyDescent="0.2">
      <c r="A263">
        <v>1978</v>
      </c>
      <c r="B263">
        <v>2</v>
      </c>
      <c r="C263">
        <v>1978.126</v>
      </c>
      <c r="D263">
        <f>monthly_in_situ_co2_mlo!J315</f>
        <v>334.72</v>
      </c>
      <c r="E263">
        <f>monthly_merge_co2_spo!J314</f>
        <v>333.03</v>
      </c>
      <c r="F263">
        <f>(monthly_in_situ_co2_mlo!J316-monthly_in_situ_co2_mlo!J315)*2.12</f>
        <v>1.1871999999998843</v>
      </c>
      <c r="G263">
        <f>(monthly_merge_co2_spo!J315-monthly_merge_co2_spo!J314)*2.12</f>
        <v>0.67840000000010603</v>
      </c>
      <c r="I263" s="5">
        <v>1978.126</v>
      </c>
      <c r="J263" s="3">
        <v>1.1870000000000001</v>
      </c>
      <c r="K263" s="3">
        <v>0.26069999999999999</v>
      </c>
      <c r="L263" s="3">
        <v>0.27550000000000002</v>
      </c>
      <c r="M263" s="3">
        <v>0.25530000000000003</v>
      </c>
      <c r="N263" s="4">
        <v>0.67800000000000005</v>
      </c>
      <c r="O263" s="4">
        <v>0.2863</v>
      </c>
      <c r="P263" s="4">
        <v>0.2681</v>
      </c>
      <c r="Q263" s="4">
        <v>0.25409999999999999</v>
      </c>
      <c r="R263" s="7">
        <f t="shared" si="19"/>
        <v>0.93250000000000011</v>
      </c>
      <c r="S263" s="7">
        <f t="shared" si="20"/>
        <v>0.27349999999999997</v>
      </c>
      <c r="T263" s="7">
        <f t="shared" si="21"/>
        <v>0.27180000000000004</v>
      </c>
      <c r="U263" s="7">
        <f t="shared" si="22"/>
        <v>0.25470000000000004</v>
      </c>
      <c r="V263" s="6">
        <f t="shared" si="23"/>
        <v>0.50900000000000001</v>
      </c>
      <c r="W263" s="6">
        <f t="shared" si="24"/>
        <v>-2.5600000000000012E-2</v>
      </c>
      <c r="X263" s="6">
        <f t="shared" si="25"/>
        <v>7.4000000000000177E-3</v>
      </c>
      <c r="Y263" s="6">
        <f t="shared" si="26"/>
        <v>1.2000000000000344E-3</v>
      </c>
    </row>
    <row r="264" spans="1:25" x14ac:dyDescent="0.2">
      <c r="A264">
        <v>1978</v>
      </c>
      <c r="B264">
        <v>3</v>
      </c>
      <c r="C264">
        <v>1978.2027</v>
      </c>
      <c r="D264">
        <f>monthly_in_situ_co2_mlo!J316</f>
        <v>335.28</v>
      </c>
      <c r="E264">
        <f>monthly_merge_co2_spo!J315</f>
        <v>333.35</v>
      </c>
      <c r="F264">
        <f>(monthly_in_situ_co2_mlo!J317-monthly_in_situ_co2_mlo!J316)*2.12</f>
        <v>4.2400000000081949E-2</v>
      </c>
      <c r="G264">
        <f>(monthly_merge_co2_spo!J316-monthly_merge_co2_spo!J315)*2.12</f>
        <v>0.21199999999992772</v>
      </c>
      <c r="I264" s="5">
        <v>1978.203</v>
      </c>
      <c r="J264" s="3">
        <v>4.2000000000000003E-2</v>
      </c>
      <c r="K264" s="3">
        <v>0.25280000000000002</v>
      </c>
      <c r="L264" s="3">
        <v>0.27639999999999998</v>
      </c>
      <c r="M264" s="3">
        <v>0.25619999999999998</v>
      </c>
      <c r="N264" s="4">
        <v>0.21199999999999999</v>
      </c>
      <c r="O264" s="4">
        <v>0.27479999999999999</v>
      </c>
      <c r="P264" s="4">
        <v>0.26989999999999997</v>
      </c>
      <c r="Q264" s="4">
        <v>0.255</v>
      </c>
      <c r="R264" s="7">
        <f t="shared" si="19"/>
        <v>0.127</v>
      </c>
      <c r="S264" s="7">
        <f t="shared" si="20"/>
        <v>0.26380000000000003</v>
      </c>
      <c r="T264" s="7">
        <f t="shared" si="21"/>
        <v>0.27315</v>
      </c>
      <c r="U264" s="7">
        <f t="shared" si="22"/>
        <v>0.25559999999999999</v>
      </c>
      <c r="V264" s="6">
        <f t="shared" si="23"/>
        <v>-0.16999999999999998</v>
      </c>
      <c r="W264" s="6">
        <f t="shared" si="24"/>
        <v>-2.1999999999999964E-2</v>
      </c>
      <c r="X264" s="6">
        <f t="shared" si="25"/>
        <v>6.5000000000000058E-3</v>
      </c>
      <c r="Y264" s="6">
        <f t="shared" si="26"/>
        <v>1.1999999999999789E-3</v>
      </c>
    </row>
    <row r="265" spans="1:25" x14ac:dyDescent="0.2">
      <c r="A265">
        <v>1978</v>
      </c>
      <c r="B265">
        <v>4</v>
      </c>
      <c r="C265">
        <v>1978.2877000000001</v>
      </c>
      <c r="D265">
        <f>monthly_in_situ_co2_mlo!J317</f>
        <v>335.3</v>
      </c>
      <c r="E265">
        <f>monthly_merge_co2_spo!J316</f>
        <v>333.45</v>
      </c>
      <c r="F265">
        <f>(monthly_in_situ_co2_mlo!J318-monthly_in_situ_co2_mlo!J317)*2.12</f>
        <v>-0.61480000000004342</v>
      </c>
      <c r="G265">
        <f>(monthly_merge_co2_spo!J317-monthly_merge_co2_spo!J316)*2.12</f>
        <v>8.4800000000043382E-2</v>
      </c>
      <c r="I265" s="5">
        <v>1978.288</v>
      </c>
      <c r="J265" s="3">
        <v>-0.61499999999999999</v>
      </c>
      <c r="K265" s="3">
        <v>0.24629999999999999</v>
      </c>
      <c r="L265" s="3">
        <v>0.27729999999999999</v>
      </c>
      <c r="M265" s="3">
        <v>0.2571</v>
      </c>
      <c r="N265" s="4">
        <v>8.5000000000000006E-2</v>
      </c>
      <c r="O265" s="4">
        <v>0.2631</v>
      </c>
      <c r="P265" s="4">
        <v>0.27139999999999997</v>
      </c>
      <c r="Q265" s="4">
        <v>0.25600000000000001</v>
      </c>
      <c r="R265" s="7">
        <f t="shared" si="19"/>
        <v>-0.26500000000000001</v>
      </c>
      <c r="S265" s="7">
        <f t="shared" si="20"/>
        <v>0.25469999999999998</v>
      </c>
      <c r="T265" s="7">
        <f t="shared" si="21"/>
        <v>0.27434999999999998</v>
      </c>
      <c r="U265" s="7">
        <f t="shared" si="22"/>
        <v>0.25655</v>
      </c>
      <c r="V265" s="6">
        <f t="shared" si="23"/>
        <v>-0.7</v>
      </c>
      <c r="W265" s="6">
        <f t="shared" si="24"/>
        <v>-1.6800000000000009E-2</v>
      </c>
      <c r="X265" s="6">
        <f t="shared" si="25"/>
        <v>5.9000000000000163E-3</v>
      </c>
      <c r="Y265" s="6">
        <f t="shared" si="26"/>
        <v>1.0999999999999899E-3</v>
      </c>
    </row>
    <row r="266" spans="1:25" x14ac:dyDescent="0.2">
      <c r="A266">
        <v>1978</v>
      </c>
      <c r="B266">
        <v>5</v>
      </c>
      <c r="C266">
        <v>1978.3698999999999</v>
      </c>
      <c r="D266">
        <f>monthly_in_situ_co2_mlo!J318</f>
        <v>335.01</v>
      </c>
      <c r="E266">
        <f>monthly_merge_co2_spo!J317</f>
        <v>333.49</v>
      </c>
      <c r="F266">
        <f>(monthly_in_situ_co2_mlo!J319-monthly_in_situ_co2_mlo!J318)*2.12</f>
        <v>1.3144000000000098</v>
      </c>
      <c r="G266">
        <f>(monthly_merge_co2_spo!J318-monthly_merge_co2_spo!J317)*2.12</f>
        <v>0.23320000000002894</v>
      </c>
      <c r="I266" s="5">
        <v>1978.37</v>
      </c>
      <c r="J266" s="3">
        <v>1.3140000000000001</v>
      </c>
      <c r="K266" s="3">
        <v>0.2409</v>
      </c>
      <c r="L266" s="3">
        <v>0.27810000000000001</v>
      </c>
      <c r="M266" s="3">
        <v>0.25790000000000002</v>
      </c>
      <c r="N266" s="4">
        <v>0.23300000000000001</v>
      </c>
      <c r="O266" s="4">
        <v>0.25109999999999999</v>
      </c>
      <c r="P266" s="4">
        <v>0.27289999999999998</v>
      </c>
      <c r="Q266" s="4">
        <v>0.25690000000000002</v>
      </c>
      <c r="R266" s="7">
        <f t="shared" si="19"/>
        <v>0.77350000000000008</v>
      </c>
      <c r="S266" s="7">
        <f t="shared" si="20"/>
        <v>0.246</v>
      </c>
      <c r="T266" s="7">
        <f t="shared" si="21"/>
        <v>0.27549999999999997</v>
      </c>
      <c r="U266" s="7">
        <f t="shared" si="22"/>
        <v>0.25740000000000002</v>
      </c>
      <c r="V266" s="6">
        <f t="shared" si="23"/>
        <v>1.081</v>
      </c>
      <c r="W266" s="6">
        <f t="shared" si="24"/>
        <v>-1.0199999999999987E-2</v>
      </c>
      <c r="X266" s="6">
        <f t="shared" si="25"/>
        <v>5.2000000000000379E-3</v>
      </c>
      <c r="Y266" s="6">
        <f t="shared" si="26"/>
        <v>1.0000000000000009E-3</v>
      </c>
    </row>
    <row r="267" spans="1:25" x14ac:dyDescent="0.2">
      <c r="A267">
        <v>1978</v>
      </c>
      <c r="B267">
        <v>6</v>
      </c>
      <c r="C267">
        <v>1978.4548</v>
      </c>
      <c r="D267">
        <f>monthly_in_situ_co2_mlo!J319</f>
        <v>335.63</v>
      </c>
      <c r="E267">
        <f>monthly_merge_co2_spo!J318</f>
        <v>333.6</v>
      </c>
      <c r="F267">
        <f>(monthly_in_situ_co2_mlo!J320-monthly_in_situ_co2_mlo!J319)*2.12</f>
        <v>0.40279999999999522</v>
      </c>
      <c r="G267">
        <f>(monthly_merge_co2_spo!J319-monthly_merge_co2_spo!J318)*2.12</f>
        <v>0.38159999999989397</v>
      </c>
      <c r="I267" s="5">
        <v>1978.4549999999999</v>
      </c>
      <c r="J267" s="3">
        <v>0.40300000000000002</v>
      </c>
      <c r="K267" s="3">
        <v>0.23719999999999999</v>
      </c>
      <c r="L267" s="3">
        <v>0.2787</v>
      </c>
      <c r="M267" s="3">
        <v>0.25869999999999999</v>
      </c>
      <c r="N267" s="4">
        <v>0.38200000000000001</v>
      </c>
      <c r="O267" s="4">
        <v>0.23930000000000001</v>
      </c>
      <c r="P267" s="4">
        <v>0.2742</v>
      </c>
      <c r="Q267" s="4">
        <v>0.25769999999999998</v>
      </c>
      <c r="R267" s="7">
        <f t="shared" si="19"/>
        <v>0.39250000000000002</v>
      </c>
      <c r="S267" s="7">
        <f t="shared" si="20"/>
        <v>0.23825000000000002</v>
      </c>
      <c r="T267" s="7">
        <f t="shared" si="21"/>
        <v>0.27644999999999997</v>
      </c>
      <c r="U267" s="7">
        <f t="shared" si="22"/>
        <v>0.25819999999999999</v>
      </c>
      <c r="V267" s="6">
        <f t="shared" si="23"/>
        <v>2.1000000000000019E-2</v>
      </c>
      <c r="W267" s="6">
        <f t="shared" si="24"/>
        <v>-2.1000000000000185E-3</v>
      </c>
      <c r="X267" s="6">
        <f t="shared" si="25"/>
        <v>4.500000000000004E-3</v>
      </c>
      <c r="Y267" s="6">
        <f t="shared" si="26"/>
        <v>1.0000000000000009E-3</v>
      </c>
    </row>
    <row r="268" spans="1:25" x14ac:dyDescent="0.2">
      <c r="A268">
        <v>1978</v>
      </c>
      <c r="B268">
        <v>7</v>
      </c>
      <c r="C268">
        <v>1978.537</v>
      </c>
      <c r="D268">
        <f>monthly_in_situ_co2_mlo!J320</f>
        <v>335.82</v>
      </c>
      <c r="E268">
        <f>monthly_merge_co2_spo!J319</f>
        <v>333.78</v>
      </c>
      <c r="F268">
        <f>(monthly_in_situ_co2_mlo!J321-monthly_in_situ_co2_mlo!J320)*2.12</f>
        <v>0.46640000000005788</v>
      </c>
      <c r="G268">
        <f>(monthly_merge_co2_spo!J320-monthly_merge_co2_spo!J319)*2.12</f>
        <v>0.25440000000000967</v>
      </c>
      <c r="I268" s="5">
        <v>1978.537</v>
      </c>
      <c r="J268" s="3">
        <v>0.46600000000000003</v>
      </c>
      <c r="K268" s="3">
        <v>0.23549999999999999</v>
      </c>
      <c r="L268" s="3">
        <v>0.27910000000000001</v>
      </c>
      <c r="M268" s="3">
        <v>0.25950000000000001</v>
      </c>
      <c r="N268" s="4">
        <v>0.254</v>
      </c>
      <c r="O268" s="4">
        <v>0.2298</v>
      </c>
      <c r="P268" s="4">
        <v>0.27550000000000002</v>
      </c>
      <c r="Q268" s="4">
        <v>0.25850000000000001</v>
      </c>
      <c r="R268" s="7">
        <f t="shared" si="19"/>
        <v>0.36</v>
      </c>
      <c r="S268" s="7">
        <f t="shared" si="20"/>
        <v>0.23265</v>
      </c>
      <c r="T268" s="7">
        <f t="shared" si="21"/>
        <v>0.27729999999999999</v>
      </c>
      <c r="U268" s="7">
        <f t="shared" si="22"/>
        <v>0.25900000000000001</v>
      </c>
      <c r="V268" s="6">
        <f t="shared" si="23"/>
        <v>0.21200000000000002</v>
      </c>
      <c r="W268" s="6">
        <f t="shared" si="24"/>
        <v>5.6999999999999829E-3</v>
      </c>
      <c r="X268" s="6">
        <f t="shared" si="25"/>
        <v>3.5999999999999921E-3</v>
      </c>
      <c r="Y268" s="6">
        <f t="shared" si="26"/>
        <v>1.0000000000000009E-3</v>
      </c>
    </row>
    <row r="269" spans="1:25" x14ac:dyDescent="0.2">
      <c r="A269">
        <v>1978</v>
      </c>
      <c r="B269">
        <v>8</v>
      </c>
      <c r="C269">
        <v>1978.6219000000001</v>
      </c>
      <c r="D269">
        <f>monthly_in_situ_co2_mlo!J321</f>
        <v>336.04</v>
      </c>
      <c r="E269">
        <f>monthly_merge_co2_spo!J320</f>
        <v>333.9</v>
      </c>
      <c r="F269">
        <f>(monthly_in_situ_co2_mlo!J322-monthly_in_situ_co2_mlo!J321)*2.12</f>
        <v>-0.42400000000009641</v>
      </c>
      <c r="G269">
        <f>(monthly_merge_co2_spo!J321-monthly_merge_co2_spo!J320)*2.12</f>
        <v>0.6360000000000241</v>
      </c>
      <c r="I269" s="5">
        <v>1978.6220000000001</v>
      </c>
      <c r="J269" s="3">
        <v>-0.42399999999999999</v>
      </c>
      <c r="K269" s="3">
        <v>0.2349</v>
      </c>
      <c r="L269" s="3">
        <v>0.27929999999999999</v>
      </c>
      <c r="M269" s="3">
        <v>0.26019999999999999</v>
      </c>
      <c r="N269" s="4">
        <v>0.63600000000000001</v>
      </c>
      <c r="O269" s="4">
        <v>0.223</v>
      </c>
      <c r="P269" s="4">
        <v>0.27660000000000001</v>
      </c>
      <c r="Q269" s="4">
        <v>0.25929999999999997</v>
      </c>
      <c r="R269" s="7">
        <f t="shared" si="19"/>
        <v>0.10600000000000001</v>
      </c>
      <c r="S269" s="7">
        <f t="shared" si="20"/>
        <v>0.22894999999999999</v>
      </c>
      <c r="T269" s="7">
        <f t="shared" si="21"/>
        <v>0.27795000000000003</v>
      </c>
      <c r="U269" s="7">
        <f t="shared" si="22"/>
        <v>0.25974999999999998</v>
      </c>
      <c r="V269" s="6">
        <f t="shared" si="23"/>
        <v>-1.06</v>
      </c>
      <c r="W269" s="6">
        <f t="shared" si="24"/>
        <v>1.1899999999999994E-2</v>
      </c>
      <c r="X269" s="6">
        <f t="shared" si="25"/>
        <v>2.6999999999999802E-3</v>
      </c>
      <c r="Y269" s="6">
        <f t="shared" si="26"/>
        <v>9.000000000000119E-4</v>
      </c>
    </row>
    <row r="270" spans="1:25" x14ac:dyDescent="0.2">
      <c r="A270">
        <v>1978</v>
      </c>
      <c r="B270">
        <v>9</v>
      </c>
      <c r="C270">
        <v>1978.7067999999999</v>
      </c>
      <c r="D270">
        <f>monthly_in_situ_co2_mlo!J322</f>
        <v>335.84</v>
      </c>
      <c r="E270">
        <f>monthly_merge_co2_spo!J321</f>
        <v>334.2</v>
      </c>
      <c r="F270">
        <f>(monthly_in_situ_co2_mlo!J323-monthly_in_situ_co2_mlo!J322)*2.12</f>
        <v>-0.21199999999992772</v>
      </c>
      <c r="G270">
        <f>(monthly_merge_co2_spo!J322-monthly_merge_co2_spo!J321)*2.12</f>
        <v>0.27559999999999035</v>
      </c>
      <c r="I270" s="5">
        <v>1978.7070000000001</v>
      </c>
      <c r="J270" s="3">
        <v>-0.21199999999999999</v>
      </c>
      <c r="K270" s="3">
        <v>0.2344</v>
      </c>
      <c r="L270" s="3">
        <v>0.2792</v>
      </c>
      <c r="M270" s="3">
        <v>0.26079999999999998</v>
      </c>
      <c r="N270" s="4">
        <v>0.27600000000000002</v>
      </c>
      <c r="O270" s="4">
        <v>0.21920000000000001</v>
      </c>
      <c r="P270" s="4">
        <v>0.27760000000000001</v>
      </c>
      <c r="Q270" s="4">
        <v>0.26</v>
      </c>
      <c r="R270" s="7">
        <f t="shared" si="19"/>
        <v>3.2000000000000015E-2</v>
      </c>
      <c r="S270" s="7">
        <f t="shared" si="20"/>
        <v>0.2268</v>
      </c>
      <c r="T270" s="7">
        <f t="shared" si="21"/>
        <v>0.27839999999999998</v>
      </c>
      <c r="U270" s="7">
        <f t="shared" si="22"/>
        <v>0.26039999999999996</v>
      </c>
      <c r="V270" s="6">
        <f t="shared" si="23"/>
        <v>-0.48799999999999999</v>
      </c>
      <c r="W270" s="6">
        <f t="shared" si="24"/>
        <v>1.5199999999999991E-2</v>
      </c>
      <c r="X270" s="6">
        <f t="shared" si="25"/>
        <v>1.5999999999999903E-3</v>
      </c>
      <c r="Y270" s="6">
        <f t="shared" si="26"/>
        <v>7.999999999999674E-4</v>
      </c>
    </row>
    <row r="271" spans="1:25" x14ac:dyDescent="0.2">
      <c r="A271">
        <v>1978</v>
      </c>
      <c r="B271">
        <v>10</v>
      </c>
      <c r="C271">
        <v>1978.789</v>
      </c>
      <c r="D271">
        <f>monthly_in_situ_co2_mlo!J323</f>
        <v>335.74</v>
      </c>
      <c r="E271">
        <f>monthly_merge_co2_spo!J322</f>
        <v>334.33</v>
      </c>
      <c r="F271">
        <f>(monthly_in_situ_co2_mlo!J324-monthly_in_situ_co2_mlo!J323)*2.12</f>
        <v>0.38160000000001448</v>
      </c>
      <c r="G271">
        <f>(monthly_merge_co2_spo!J323-monthly_merge_co2_spo!J322)*2.12</f>
        <v>-0.21199999999992772</v>
      </c>
      <c r="I271" s="5">
        <v>1978.789</v>
      </c>
      <c r="J271" s="3">
        <v>0.38200000000000001</v>
      </c>
      <c r="K271" s="3">
        <v>0.23350000000000001</v>
      </c>
      <c r="L271" s="3">
        <v>0.27889999999999998</v>
      </c>
      <c r="M271" s="3">
        <v>0.26119999999999999</v>
      </c>
      <c r="N271" s="4">
        <v>-0.21199999999999999</v>
      </c>
      <c r="O271" s="4">
        <v>0.21959999999999999</v>
      </c>
      <c r="P271" s="4">
        <v>0.27839999999999998</v>
      </c>
      <c r="Q271" s="4">
        <v>0.26069999999999999</v>
      </c>
      <c r="R271" s="7">
        <f t="shared" si="19"/>
        <v>8.5000000000000006E-2</v>
      </c>
      <c r="S271" s="7">
        <f t="shared" si="20"/>
        <v>0.22655</v>
      </c>
      <c r="T271" s="7">
        <f t="shared" si="21"/>
        <v>0.27864999999999995</v>
      </c>
      <c r="U271" s="7">
        <f t="shared" si="22"/>
        <v>0.26095000000000002</v>
      </c>
      <c r="V271" s="6">
        <f t="shared" si="23"/>
        <v>0.59399999999999997</v>
      </c>
      <c r="W271" s="6">
        <f t="shared" si="24"/>
        <v>1.3900000000000023E-2</v>
      </c>
      <c r="X271" s="6">
        <f t="shared" si="25"/>
        <v>5.0000000000000044E-4</v>
      </c>
      <c r="Y271" s="6">
        <f t="shared" si="26"/>
        <v>5.0000000000000044E-4</v>
      </c>
    </row>
    <row r="272" spans="1:25" x14ac:dyDescent="0.2">
      <c r="A272">
        <v>1978</v>
      </c>
      <c r="B272">
        <v>11</v>
      </c>
      <c r="C272">
        <v>1978.874</v>
      </c>
      <c r="D272">
        <f>monthly_in_situ_co2_mlo!J324</f>
        <v>335.92</v>
      </c>
      <c r="E272">
        <f>monthly_merge_co2_spo!J323</f>
        <v>334.23</v>
      </c>
      <c r="F272">
        <f>(monthly_in_situ_co2_mlo!J325-monthly_in_situ_co2_mlo!J324)*2.12</f>
        <v>-0.33920000000005301</v>
      </c>
      <c r="G272">
        <f>(monthly_merge_co2_spo!J324-monthly_merge_co2_spo!J323)*2.12</f>
        <v>-0.1908000000000675</v>
      </c>
      <c r="I272" s="5">
        <v>1978.874</v>
      </c>
      <c r="J272" s="3">
        <v>-0.33900000000000002</v>
      </c>
      <c r="K272" s="3">
        <v>0.23280000000000001</v>
      </c>
      <c r="L272" s="3">
        <v>0.27839999999999998</v>
      </c>
      <c r="M272" s="3">
        <v>0.2616</v>
      </c>
      <c r="N272" s="4">
        <v>-0.191</v>
      </c>
      <c r="O272" s="4">
        <v>0.22389999999999999</v>
      </c>
      <c r="P272" s="4">
        <v>0.27910000000000001</v>
      </c>
      <c r="Q272" s="4">
        <v>0.26129999999999998</v>
      </c>
      <c r="R272" s="7">
        <f t="shared" si="19"/>
        <v>-0.26500000000000001</v>
      </c>
      <c r="S272" s="7">
        <f t="shared" si="20"/>
        <v>0.22835</v>
      </c>
      <c r="T272" s="7">
        <f t="shared" si="21"/>
        <v>0.27875</v>
      </c>
      <c r="U272" s="7">
        <f t="shared" si="22"/>
        <v>0.26144999999999996</v>
      </c>
      <c r="V272" s="6">
        <f t="shared" si="23"/>
        <v>-0.14800000000000002</v>
      </c>
      <c r="W272" s="6">
        <f t="shared" si="24"/>
        <v>8.900000000000019E-3</v>
      </c>
      <c r="X272" s="6">
        <f t="shared" si="25"/>
        <v>-7.0000000000003393E-4</v>
      </c>
      <c r="Y272" s="6">
        <f t="shared" si="26"/>
        <v>3.0000000000002247E-4</v>
      </c>
    </row>
    <row r="273" spans="1:25" x14ac:dyDescent="0.2">
      <c r="A273">
        <v>1978</v>
      </c>
      <c r="B273">
        <v>12</v>
      </c>
      <c r="C273">
        <v>1978.9562000000001</v>
      </c>
      <c r="D273">
        <f>monthly_in_situ_co2_mlo!J325</f>
        <v>335.76</v>
      </c>
      <c r="E273">
        <f>monthly_merge_co2_spo!J324</f>
        <v>334.14</v>
      </c>
      <c r="F273">
        <f>(monthly_in_situ_co2_mlo!J326-monthly_in_situ_co2_mlo!J325)*2.12</f>
        <v>0.89040000000003383</v>
      </c>
      <c r="G273">
        <f>(monthly_merge_co2_spo!J325-monthly_merge_co2_spo!J324)*2.12</f>
        <v>-6.3599999999942161E-2</v>
      </c>
      <c r="I273" s="5">
        <v>1978.9559999999999</v>
      </c>
      <c r="J273" s="3">
        <v>0.89</v>
      </c>
      <c r="K273" s="3">
        <v>0.23469999999999999</v>
      </c>
      <c r="L273" s="3">
        <v>0.27779999999999999</v>
      </c>
      <c r="M273" s="3">
        <v>0.26190000000000002</v>
      </c>
      <c r="N273" s="4">
        <v>-6.4000000000000001E-2</v>
      </c>
      <c r="O273" s="4">
        <v>0.23050000000000001</v>
      </c>
      <c r="P273" s="4">
        <v>0.27950000000000003</v>
      </c>
      <c r="Q273" s="4">
        <v>0.26190000000000002</v>
      </c>
      <c r="R273" s="7">
        <f t="shared" si="19"/>
        <v>0.41300000000000003</v>
      </c>
      <c r="S273" s="7">
        <f t="shared" si="20"/>
        <v>0.2326</v>
      </c>
      <c r="T273" s="7">
        <f t="shared" si="21"/>
        <v>0.27865000000000001</v>
      </c>
      <c r="U273" s="7">
        <f t="shared" si="22"/>
        <v>0.26190000000000002</v>
      </c>
      <c r="V273" s="6">
        <f t="shared" si="23"/>
        <v>0.95399999999999996</v>
      </c>
      <c r="W273" s="6">
        <f t="shared" si="24"/>
        <v>4.1999999999999815E-3</v>
      </c>
      <c r="X273" s="6">
        <f t="shared" si="25"/>
        <v>-1.7000000000000348E-3</v>
      </c>
      <c r="Y273" s="6">
        <f t="shared" si="26"/>
        <v>0</v>
      </c>
    </row>
    <row r="274" spans="1:25" x14ac:dyDescent="0.2">
      <c r="A274">
        <v>1979</v>
      </c>
      <c r="B274">
        <v>1</v>
      </c>
      <c r="C274">
        <v>1979.0410999999999</v>
      </c>
      <c r="D274">
        <f>monthly_in_situ_co2_mlo!J326</f>
        <v>336.18</v>
      </c>
      <c r="E274">
        <f>monthly_merge_co2_spo!J325</f>
        <v>334.11</v>
      </c>
      <c r="F274">
        <f>(monthly_in_situ_co2_mlo!J327-monthly_in_situ_co2_mlo!J326)*2.12</f>
        <v>-0.1908000000000675</v>
      </c>
      <c r="G274">
        <f>(monthly_merge_co2_spo!J326-monthly_merge_co2_spo!J325)*2.12</f>
        <v>0.59359999999994217</v>
      </c>
      <c r="I274" s="5">
        <v>1979.0409999999999</v>
      </c>
      <c r="J274" s="3">
        <v>-0.191</v>
      </c>
      <c r="K274" s="3">
        <v>0.23860000000000001</v>
      </c>
      <c r="L274" s="3">
        <v>0.27710000000000001</v>
      </c>
      <c r="M274" s="3">
        <v>0.2621</v>
      </c>
      <c r="N274" s="4">
        <v>0.59399999999999997</v>
      </c>
      <c r="O274" s="4">
        <v>0.23860000000000001</v>
      </c>
      <c r="P274" s="4">
        <v>0.27979999999999999</v>
      </c>
      <c r="Q274" s="4">
        <v>0.26240000000000002</v>
      </c>
      <c r="R274" s="7">
        <f t="shared" si="19"/>
        <v>0.20149999999999998</v>
      </c>
      <c r="S274" s="7">
        <f t="shared" si="20"/>
        <v>0.23860000000000001</v>
      </c>
      <c r="T274" s="7">
        <f t="shared" si="21"/>
        <v>0.27844999999999998</v>
      </c>
      <c r="U274" s="7">
        <f t="shared" si="22"/>
        <v>0.26224999999999998</v>
      </c>
      <c r="V274" s="6">
        <f t="shared" si="23"/>
        <v>-0.78499999999999992</v>
      </c>
      <c r="W274" s="6">
        <f t="shared" si="24"/>
        <v>0</v>
      </c>
      <c r="X274" s="6">
        <f t="shared" si="25"/>
        <v>-2.6999999999999802E-3</v>
      </c>
      <c r="Y274" s="6">
        <f t="shared" si="26"/>
        <v>-3.0000000000002247E-4</v>
      </c>
    </row>
    <row r="275" spans="1:25" x14ac:dyDescent="0.2">
      <c r="A275">
        <v>1979</v>
      </c>
      <c r="B275">
        <v>2</v>
      </c>
      <c r="C275">
        <v>1979.126</v>
      </c>
      <c r="D275">
        <f>monthly_in_situ_co2_mlo!J327</f>
        <v>336.09</v>
      </c>
      <c r="E275">
        <f>monthly_merge_co2_spo!J326</f>
        <v>334.39</v>
      </c>
      <c r="F275">
        <f>(monthly_in_situ_co2_mlo!J328-monthly_in_situ_co2_mlo!J327)*2.12</f>
        <v>1.0812000000001012</v>
      </c>
      <c r="G275">
        <f>(monthly_merge_co2_spo!J327-monthly_merge_co2_spo!J326)*2.12</f>
        <v>-0.14839999999998554</v>
      </c>
      <c r="I275" s="5">
        <v>1979.126</v>
      </c>
      <c r="J275" s="3">
        <v>1.081</v>
      </c>
      <c r="K275" s="3">
        <v>0.2447</v>
      </c>
      <c r="L275" s="3">
        <v>0.27639999999999998</v>
      </c>
      <c r="M275" s="3">
        <v>0.26240000000000002</v>
      </c>
      <c r="N275" s="4">
        <v>-0.14799999999999999</v>
      </c>
      <c r="O275" s="4">
        <v>0.24829999999999999</v>
      </c>
      <c r="P275" s="4">
        <v>0.27979999999999999</v>
      </c>
      <c r="Q275" s="4">
        <v>0.26290000000000002</v>
      </c>
      <c r="R275" s="7">
        <f t="shared" si="19"/>
        <v>0.46649999999999997</v>
      </c>
      <c r="S275" s="7">
        <f t="shared" si="20"/>
        <v>0.2465</v>
      </c>
      <c r="T275" s="7">
        <f t="shared" si="21"/>
        <v>0.27810000000000001</v>
      </c>
      <c r="U275" s="7">
        <f t="shared" si="22"/>
        <v>0.26265000000000005</v>
      </c>
      <c r="V275" s="6">
        <f t="shared" si="23"/>
        <v>1.2289999999999999</v>
      </c>
      <c r="W275" s="6">
        <f t="shared" si="24"/>
        <v>-3.5999999999999921E-3</v>
      </c>
      <c r="X275" s="6">
        <f t="shared" si="25"/>
        <v>-3.4000000000000141E-3</v>
      </c>
      <c r="Y275" s="6">
        <f t="shared" si="26"/>
        <v>-5.0000000000000044E-4</v>
      </c>
    </row>
    <row r="276" spans="1:25" x14ac:dyDescent="0.2">
      <c r="A276">
        <v>1979</v>
      </c>
      <c r="B276">
        <v>3</v>
      </c>
      <c r="C276">
        <v>1979.2027</v>
      </c>
      <c r="D276">
        <f>monthly_in_situ_co2_mlo!J328</f>
        <v>336.6</v>
      </c>
      <c r="E276">
        <f>monthly_merge_co2_spo!J327</f>
        <v>334.32</v>
      </c>
      <c r="F276">
        <f>(monthly_in_situ_co2_mlo!J329-monthly_in_situ_co2_mlo!J328)*2.12</f>
        <v>-0.40279999999999522</v>
      </c>
      <c r="G276">
        <f>(monthly_merge_co2_spo!J328-monthly_merge_co2_spo!J327)*2.12</f>
        <v>0.69959999999996625</v>
      </c>
      <c r="I276" s="5">
        <v>1979.203</v>
      </c>
      <c r="J276" s="3">
        <v>-0.40300000000000002</v>
      </c>
      <c r="K276" s="3">
        <v>0.25380000000000003</v>
      </c>
      <c r="L276" s="3">
        <v>0.27560000000000001</v>
      </c>
      <c r="M276" s="3">
        <v>0.2626</v>
      </c>
      <c r="N276" s="4">
        <v>0.7</v>
      </c>
      <c r="O276" s="4">
        <v>0.26029999999999998</v>
      </c>
      <c r="P276" s="4">
        <v>0.27960000000000002</v>
      </c>
      <c r="Q276" s="4">
        <v>0.26329999999999998</v>
      </c>
      <c r="R276" s="7">
        <f t="shared" si="19"/>
        <v>0.14849999999999997</v>
      </c>
      <c r="S276" s="7">
        <f t="shared" si="20"/>
        <v>0.25705</v>
      </c>
      <c r="T276" s="7">
        <f t="shared" si="21"/>
        <v>0.27760000000000001</v>
      </c>
      <c r="U276" s="7">
        <f t="shared" si="22"/>
        <v>0.26295000000000002</v>
      </c>
      <c r="V276" s="6">
        <f t="shared" si="23"/>
        <v>-1.103</v>
      </c>
      <c r="W276" s="6">
        <f t="shared" si="24"/>
        <v>-6.4999999999999503E-3</v>
      </c>
      <c r="X276" s="6">
        <f t="shared" si="25"/>
        <v>-4.0000000000000036E-3</v>
      </c>
      <c r="Y276" s="6">
        <f t="shared" si="26"/>
        <v>-6.9999999999997842E-4</v>
      </c>
    </row>
    <row r="277" spans="1:25" x14ac:dyDescent="0.2">
      <c r="A277">
        <v>1979</v>
      </c>
      <c r="B277">
        <v>4</v>
      </c>
      <c r="C277">
        <v>1979.2877000000001</v>
      </c>
      <c r="D277">
        <f>monthly_in_situ_co2_mlo!J329</f>
        <v>336.41</v>
      </c>
      <c r="E277">
        <f>monthly_merge_co2_spo!J328</f>
        <v>334.65</v>
      </c>
      <c r="F277">
        <f>(monthly_in_situ_co2_mlo!J330-monthly_in_situ_co2_mlo!J329)*2.12</f>
        <v>0.1059999999999036</v>
      </c>
      <c r="G277">
        <f>(monthly_merge_co2_spo!J329-monthly_merge_co2_spo!J328)*2.12</f>
        <v>0.1060000000000241</v>
      </c>
      <c r="I277" s="5">
        <v>1979.288</v>
      </c>
      <c r="J277" s="3">
        <v>0.106</v>
      </c>
      <c r="K277" s="3">
        <v>0.2641</v>
      </c>
      <c r="L277" s="3">
        <v>0.2747</v>
      </c>
      <c r="M277" s="3">
        <v>0.26269999999999999</v>
      </c>
      <c r="N277" s="4">
        <v>0.106</v>
      </c>
      <c r="O277" s="4">
        <v>0.2732</v>
      </c>
      <c r="P277" s="4">
        <v>0.2792</v>
      </c>
      <c r="Q277" s="4">
        <v>0.2636</v>
      </c>
      <c r="R277" s="7">
        <f t="shared" ref="R277:R340" si="27">AVERAGE(J277,N277)</f>
        <v>0.106</v>
      </c>
      <c r="S277" s="7">
        <f t="shared" ref="S277:S340" si="28">AVERAGE(K277,O277)</f>
        <v>0.26865</v>
      </c>
      <c r="T277" s="7">
        <f t="shared" ref="T277:T340" si="29">AVERAGE(L277,P277)</f>
        <v>0.27695000000000003</v>
      </c>
      <c r="U277" s="7">
        <f t="shared" ref="U277:U340" si="30">AVERAGE(M277,Q277)</f>
        <v>0.26315</v>
      </c>
      <c r="V277" s="6">
        <f t="shared" ref="V277:V340" si="31">J277-N277</f>
        <v>0</v>
      </c>
      <c r="W277" s="6">
        <f t="shared" ref="W277:W340" si="32">K277-O277</f>
        <v>-9.099999999999997E-3</v>
      </c>
      <c r="X277" s="6">
        <f t="shared" ref="X277:X340" si="33">L277-P277</f>
        <v>-4.500000000000004E-3</v>
      </c>
      <c r="Y277" s="6">
        <f t="shared" ref="Y277:Y340" si="34">M277-Q277</f>
        <v>-9.000000000000119E-4</v>
      </c>
    </row>
    <row r="278" spans="1:25" x14ac:dyDescent="0.2">
      <c r="A278">
        <v>1979</v>
      </c>
      <c r="B278">
        <v>5</v>
      </c>
      <c r="C278">
        <v>1979.3698999999999</v>
      </c>
      <c r="D278">
        <f>monthly_in_situ_co2_mlo!J330</f>
        <v>336.46</v>
      </c>
      <c r="E278">
        <f>monthly_merge_co2_spo!J329</f>
        <v>334.7</v>
      </c>
      <c r="F278">
        <f>(monthly_in_situ_co2_mlo!J331-monthly_in_situ_co2_mlo!J330)*2.12</f>
        <v>1.1660000000000241</v>
      </c>
      <c r="G278">
        <f>(monthly_merge_co2_spo!J330-monthly_merge_co2_spo!J329)*2.12</f>
        <v>0.1060000000000241</v>
      </c>
      <c r="I278" s="5">
        <v>1979.37</v>
      </c>
      <c r="J278" s="3">
        <v>1.1659999999999999</v>
      </c>
      <c r="K278" s="3">
        <v>0.27510000000000001</v>
      </c>
      <c r="L278" s="3">
        <v>0.2737</v>
      </c>
      <c r="M278" s="3">
        <v>0.26290000000000002</v>
      </c>
      <c r="N278" s="4">
        <v>0.106</v>
      </c>
      <c r="O278" s="4">
        <v>0.28670000000000001</v>
      </c>
      <c r="P278" s="4">
        <v>0.2787</v>
      </c>
      <c r="Q278" s="4">
        <v>0.26390000000000002</v>
      </c>
      <c r="R278" s="7">
        <f t="shared" si="27"/>
        <v>0.63600000000000001</v>
      </c>
      <c r="S278" s="7">
        <f t="shared" si="28"/>
        <v>0.28090000000000004</v>
      </c>
      <c r="T278" s="7">
        <f t="shared" si="29"/>
        <v>0.2762</v>
      </c>
      <c r="U278" s="7">
        <f t="shared" si="30"/>
        <v>0.26340000000000002</v>
      </c>
      <c r="V278" s="6">
        <f t="shared" si="31"/>
        <v>1.0599999999999998</v>
      </c>
      <c r="W278" s="6">
        <f t="shared" si="32"/>
        <v>-1.1599999999999999E-2</v>
      </c>
      <c r="X278" s="6">
        <f t="shared" si="33"/>
        <v>-5.0000000000000044E-3</v>
      </c>
      <c r="Y278" s="6">
        <f t="shared" si="34"/>
        <v>-1.0000000000000009E-3</v>
      </c>
    </row>
    <row r="279" spans="1:25" x14ac:dyDescent="0.2">
      <c r="A279">
        <v>1979</v>
      </c>
      <c r="B279">
        <v>6</v>
      </c>
      <c r="C279">
        <v>1979.4548</v>
      </c>
      <c r="D279">
        <f>monthly_in_situ_co2_mlo!J331</f>
        <v>337.01</v>
      </c>
      <c r="E279">
        <f>monthly_merge_co2_spo!J330</f>
        <v>334.75</v>
      </c>
      <c r="F279">
        <f>(monthly_in_situ_co2_mlo!J332-monthly_in_situ_co2_mlo!J331)*2.12</f>
        <v>0</v>
      </c>
      <c r="G279">
        <f>(monthly_merge_co2_spo!J331-monthly_merge_co2_spo!J330)*2.12</f>
        <v>0.74200000000004829</v>
      </c>
      <c r="I279" s="5">
        <v>1979.4549999999999</v>
      </c>
      <c r="J279" s="3">
        <v>0</v>
      </c>
      <c r="K279" s="3">
        <v>0.2878</v>
      </c>
      <c r="L279" s="3">
        <v>0.27260000000000001</v>
      </c>
      <c r="M279" s="3">
        <v>0.26290000000000002</v>
      </c>
      <c r="N279" s="4">
        <v>0.74199999999999999</v>
      </c>
      <c r="O279" s="4">
        <v>0.3014</v>
      </c>
      <c r="P279" s="4">
        <v>0.27810000000000001</v>
      </c>
      <c r="Q279" s="4">
        <v>0.2641</v>
      </c>
      <c r="R279" s="7">
        <f t="shared" si="27"/>
        <v>0.371</v>
      </c>
      <c r="S279" s="7">
        <f t="shared" si="28"/>
        <v>0.29459999999999997</v>
      </c>
      <c r="T279" s="7">
        <f t="shared" si="29"/>
        <v>0.27534999999999998</v>
      </c>
      <c r="U279" s="7">
        <f t="shared" si="30"/>
        <v>0.26350000000000001</v>
      </c>
      <c r="V279" s="6">
        <f t="shared" si="31"/>
        <v>-0.74199999999999999</v>
      </c>
      <c r="W279" s="6">
        <f t="shared" si="32"/>
        <v>-1.3600000000000001E-2</v>
      </c>
      <c r="X279" s="6">
        <f t="shared" si="33"/>
        <v>-5.5000000000000049E-3</v>
      </c>
      <c r="Y279" s="6">
        <f t="shared" si="34"/>
        <v>-1.1999999999999789E-3</v>
      </c>
    </row>
    <row r="280" spans="1:25" x14ac:dyDescent="0.2">
      <c r="A280">
        <v>1979</v>
      </c>
      <c r="B280">
        <v>7</v>
      </c>
      <c r="C280">
        <v>1979.537</v>
      </c>
      <c r="D280">
        <f>monthly_in_situ_co2_mlo!J332</f>
        <v>337.01</v>
      </c>
      <c r="E280">
        <f>monthly_merge_co2_spo!J331</f>
        <v>335.1</v>
      </c>
      <c r="F280">
        <f>(monthly_in_situ_co2_mlo!J333-monthly_in_situ_co2_mlo!J332)*2.12</f>
        <v>0.91160000000001451</v>
      </c>
      <c r="G280">
        <f>(monthly_merge_co2_spo!J332-monthly_merge_co2_spo!J331)*2.12</f>
        <v>0.50879999999989878</v>
      </c>
      <c r="I280" s="5">
        <v>1979.537</v>
      </c>
      <c r="J280" s="3">
        <v>0.91200000000000003</v>
      </c>
      <c r="K280" s="3">
        <v>0.30099999999999999</v>
      </c>
      <c r="L280" s="3">
        <v>0.27139999999999997</v>
      </c>
      <c r="M280" s="3">
        <v>0.26300000000000001</v>
      </c>
      <c r="N280" s="4">
        <v>0.50900000000000001</v>
      </c>
      <c r="O280" s="4">
        <v>0.31640000000000001</v>
      </c>
      <c r="P280" s="4">
        <v>0.27729999999999999</v>
      </c>
      <c r="Q280" s="4">
        <v>0.26429999999999998</v>
      </c>
      <c r="R280" s="7">
        <f t="shared" si="27"/>
        <v>0.71050000000000002</v>
      </c>
      <c r="S280" s="7">
        <f t="shared" si="28"/>
        <v>0.30869999999999997</v>
      </c>
      <c r="T280" s="7">
        <f t="shared" si="29"/>
        <v>0.27434999999999998</v>
      </c>
      <c r="U280" s="7">
        <f t="shared" si="30"/>
        <v>0.26365</v>
      </c>
      <c r="V280" s="6">
        <f t="shared" si="31"/>
        <v>0.40300000000000002</v>
      </c>
      <c r="W280" s="6">
        <f t="shared" si="32"/>
        <v>-1.5400000000000025E-2</v>
      </c>
      <c r="X280" s="6">
        <f t="shared" si="33"/>
        <v>-5.9000000000000163E-3</v>
      </c>
      <c r="Y280" s="6">
        <f t="shared" si="34"/>
        <v>-1.2999999999999678E-3</v>
      </c>
    </row>
    <row r="281" spans="1:25" x14ac:dyDescent="0.2">
      <c r="A281">
        <v>1979</v>
      </c>
      <c r="B281">
        <v>8</v>
      </c>
      <c r="C281">
        <v>1979.6219000000001</v>
      </c>
      <c r="D281">
        <f>monthly_in_situ_co2_mlo!J333</f>
        <v>337.44</v>
      </c>
      <c r="E281">
        <f>monthly_merge_co2_spo!J332</f>
        <v>335.34</v>
      </c>
      <c r="F281">
        <f>(monthly_in_situ_co2_mlo!J334-monthly_in_situ_co2_mlo!J333)*2.12</f>
        <v>-0.91160000000001451</v>
      </c>
      <c r="G281">
        <f>(monthly_merge_co2_spo!J333-monthly_merge_co2_spo!J332)*2.12</f>
        <v>-2.119999999998072E-2</v>
      </c>
      <c r="I281" s="5">
        <v>1979.6220000000001</v>
      </c>
      <c r="J281" s="3">
        <v>-0.91200000000000003</v>
      </c>
      <c r="K281" s="3">
        <v>0.31209999999999999</v>
      </c>
      <c r="L281" s="3">
        <v>0.2702</v>
      </c>
      <c r="M281" s="3">
        <v>0.26300000000000001</v>
      </c>
      <c r="N281" s="4">
        <v>-2.1000000000000001E-2</v>
      </c>
      <c r="O281" s="4">
        <v>0.32979999999999998</v>
      </c>
      <c r="P281" s="4">
        <v>0.27660000000000001</v>
      </c>
      <c r="Q281" s="4">
        <v>0.26440000000000002</v>
      </c>
      <c r="R281" s="7">
        <f t="shared" si="27"/>
        <v>-0.46650000000000003</v>
      </c>
      <c r="S281" s="7">
        <f t="shared" si="28"/>
        <v>0.32094999999999996</v>
      </c>
      <c r="T281" s="7">
        <f t="shared" si="29"/>
        <v>0.27339999999999998</v>
      </c>
      <c r="U281" s="7">
        <f t="shared" si="30"/>
        <v>0.26370000000000005</v>
      </c>
      <c r="V281" s="6">
        <f t="shared" si="31"/>
        <v>-0.89100000000000001</v>
      </c>
      <c r="W281" s="6">
        <f t="shared" si="32"/>
        <v>-1.7699999999999994E-2</v>
      </c>
      <c r="X281" s="6">
        <f t="shared" si="33"/>
        <v>-6.4000000000000168E-3</v>
      </c>
      <c r="Y281" s="6">
        <f t="shared" si="34"/>
        <v>-1.4000000000000123E-3</v>
      </c>
    </row>
    <row r="282" spans="1:25" x14ac:dyDescent="0.2">
      <c r="A282">
        <v>1979</v>
      </c>
      <c r="B282">
        <v>9</v>
      </c>
      <c r="C282">
        <v>1979.7067999999999</v>
      </c>
      <c r="D282">
        <f>monthly_in_situ_co2_mlo!J334</f>
        <v>337.01</v>
      </c>
      <c r="E282">
        <f>monthly_merge_co2_spo!J333</f>
        <v>335.33</v>
      </c>
      <c r="F282">
        <f>(monthly_in_situ_co2_mlo!J335-monthly_in_situ_co2_mlo!J334)*2.12</f>
        <v>0.12720000000000484</v>
      </c>
      <c r="G282">
        <f>(monthly_merge_co2_spo!J334-monthly_merge_co2_spo!J333)*2.12</f>
        <v>0.33920000000005301</v>
      </c>
      <c r="I282" s="5">
        <v>1979.7070000000001</v>
      </c>
      <c r="J282" s="3">
        <v>0.127</v>
      </c>
      <c r="K282" s="3">
        <v>0.3201</v>
      </c>
      <c r="L282" s="3">
        <v>0.26879999999999998</v>
      </c>
      <c r="M282" s="3">
        <v>0.26300000000000001</v>
      </c>
      <c r="N282" s="4">
        <v>0.33900000000000002</v>
      </c>
      <c r="O282" s="4">
        <v>0.3407</v>
      </c>
      <c r="P282" s="4">
        <v>0.2757</v>
      </c>
      <c r="Q282" s="4">
        <v>0.2646</v>
      </c>
      <c r="R282" s="7">
        <f t="shared" si="27"/>
        <v>0.23300000000000001</v>
      </c>
      <c r="S282" s="7">
        <f t="shared" si="28"/>
        <v>0.33040000000000003</v>
      </c>
      <c r="T282" s="7">
        <f t="shared" si="29"/>
        <v>0.27224999999999999</v>
      </c>
      <c r="U282" s="7">
        <f t="shared" si="30"/>
        <v>0.26380000000000003</v>
      </c>
      <c r="V282" s="6">
        <f t="shared" si="31"/>
        <v>-0.21200000000000002</v>
      </c>
      <c r="W282" s="6">
        <f t="shared" si="32"/>
        <v>-2.0600000000000007E-2</v>
      </c>
      <c r="X282" s="6">
        <f t="shared" si="33"/>
        <v>-6.9000000000000172E-3</v>
      </c>
      <c r="Y282" s="6">
        <f t="shared" si="34"/>
        <v>-1.5999999999999903E-3</v>
      </c>
    </row>
    <row r="283" spans="1:25" x14ac:dyDescent="0.2">
      <c r="A283">
        <v>1979</v>
      </c>
      <c r="B283">
        <v>10</v>
      </c>
      <c r="C283">
        <v>1979.789</v>
      </c>
      <c r="D283">
        <f>monthly_in_situ_co2_mlo!J335</f>
        <v>337.07</v>
      </c>
      <c r="E283">
        <f>monthly_merge_co2_spo!J334</f>
        <v>335.49</v>
      </c>
      <c r="F283">
        <f>(monthly_in_situ_co2_mlo!J336-monthly_in_situ_co2_mlo!J335)*2.12</f>
        <v>0.48760000000003861</v>
      </c>
      <c r="G283">
        <f>(monthly_merge_co2_spo!J335-monthly_merge_co2_spo!J334)*2.12</f>
        <v>1.144799999999923</v>
      </c>
      <c r="I283" s="5">
        <v>1979.789</v>
      </c>
      <c r="J283" s="3">
        <v>0.48799999999999999</v>
      </c>
      <c r="K283" s="3">
        <v>0.32490000000000002</v>
      </c>
      <c r="L283" s="3">
        <v>0.26719999999999999</v>
      </c>
      <c r="M283" s="3">
        <v>0.26290000000000002</v>
      </c>
      <c r="N283" s="4">
        <v>1.145</v>
      </c>
      <c r="O283" s="4">
        <v>0.34810000000000002</v>
      </c>
      <c r="P283" s="4">
        <v>0.27479999999999999</v>
      </c>
      <c r="Q283" s="4">
        <v>0.26469999999999999</v>
      </c>
      <c r="R283" s="7">
        <f t="shared" si="27"/>
        <v>0.8165</v>
      </c>
      <c r="S283" s="7">
        <f t="shared" si="28"/>
        <v>0.33650000000000002</v>
      </c>
      <c r="T283" s="7">
        <f t="shared" si="29"/>
        <v>0.27100000000000002</v>
      </c>
      <c r="U283" s="7">
        <f t="shared" si="30"/>
        <v>0.26380000000000003</v>
      </c>
      <c r="V283" s="6">
        <f t="shared" si="31"/>
        <v>-0.65700000000000003</v>
      </c>
      <c r="W283" s="6">
        <f t="shared" si="32"/>
        <v>-2.3199999999999998E-2</v>
      </c>
      <c r="X283" s="6">
        <f t="shared" si="33"/>
        <v>-7.5999999999999956E-3</v>
      </c>
      <c r="Y283" s="6">
        <f t="shared" si="34"/>
        <v>-1.7999999999999683E-3</v>
      </c>
    </row>
    <row r="284" spans="1:25" x14ac:dyDescent="0.2">
      <c r="A284">
        <v>1979</v>
      </c>
      <c r="B284">
        <v>11</v>
      </c>
      <c r="C284">
        <v>1979.874</v>
      </c>
      <c r="D284">
        <f>monthly_in_situ_co2_mlo!J336</f>
        <v>337.3</v>
      </c>
      <c r="E284">
        <f>monthly_merge_co2_spo!J335</f>
        <v>336.03</v>
      </c>
      <c r="F284">
        <f>(monthly_in_situ_co2_mlo!J337-monthly_in_situ_co2_mlo!J336)*2.12</f>
        <v>0.53</v>
      </c>
      <c r="G284">
        <f>(monthly_merge_co2_spo!J336-monthly_merge_co2_spo!J335)*2.12</f>
        <v>-0.29679999999997109</v>
      </c>
      <c r="I284" s="5">
        <v>1979.874</v>
      </c>
      <c r="J284" s="3">
        <v>0.53</v>
      </c>
      <c r="K284" s="3">
        <v>0.32629999999999998</v>
      </c>
      <c r="L284" s="3">
        <v>0.26569999999999999</v>
      </c>
      <c r="M284" s="3">
        <v>0.26279999999999998</v>
      </c>
      <c r="N284" s="4">
        <v>-0.29699999999999999</v>
      </c>
      <c r="O284" s="4">
        <v>0.3518</v>
      </c>
      <c r="P284" s="4">
        <v>0.27360000000000001</v>
      </c>
      <c r="Q284" s="4">
        <v>0.26479999999999998</v>
      </c>
      <c r="R284" s="7">
        <f t="shared" si="27"/>
        <v>0.11650000000000002</v>
      </c>
      <c r="S284" s="7">
        <f t="shared" si="28"/>
        <v>0.33904999999999996</v>
      </c>
      <c r="T284" s="7">
        <f t="shared" si="29"/>
        <v>0.26965</v>
      </c>
      <c r="U284" s="7">
        <f t="shared" si="30"/>
        <v>0.26379999999999998</v>
      </c>
      <c r="V284" s="6">
        <f t="shared" si="31"/>
        <v>0.82699999999999996</v>
      </c>
      <c r="W284" s="6">
        <f t="shared" si="32"/>
        <v>-2.5500000000000023E-2</v>
      </c>
      <c r="X284" s="6">
        <f t="shared" si="33"/>
        <v>-7.9000000000000181E-3</v>
      </c>
      <c r="Y284" s="6">
        <f t="shared" si="34"/>
        <v>-2.0000000000000018E-3</v>
      </c>
    </row>
    <row r="285" spans="1:25" x14ac:dyDescent="0.2">
      <c r="A285">
        <v>1979</v>
      </c>
      <c r="B285">
        <v>12</v>
      </c>
      <c r="C285">
        <v>1979.9562000000001</v>
      </c>
      <c r="D285">
        <f>monthly_in_situ_co2_mlo!J337</f>
        <v>337.55</v>
      </c>
      <c r="E285">
        <f>monthly_merge_co2_spo!J336</f>
        <v>335.89</v>
      </c>
      <c r="F285">
        <f>(monthly_in_situ_co2_mlo!J338-monthly_in_situ_co2_mlo!J337)*2.12</f>
        <v>0.89040000000003383</v>
      </c>
      <c r="G285">
        <f>(monthly_merge_co2_spo!J337-monthly_merge_co2_spo!J336)*2.12</f>
        <v>0.53</v>
      </c>
      <c r="I285" s="5">
        <v>1979.9559999999999</v>
      </c>
      <c r="J285" s="3">
        <v>0.89</v>
      </c>
      <c r="K285" s="3">
        <v>0.32429999999999998</v>
      </c>
      <c r="L285" s="3">
        <v>0.2641</v>
      </c>
      <c r="M285" s="3">
        <v>0.26269999999999999</v>
      </c>
      <c r="N285" s="4">
        <v>0.53</v>
      </c>
      <c r="O285" s="4">
        <v>0.35210000000000002</v>
      </c>
      <c r="P285" s="4">
        <v>0.27229999999999999</v>
      </c>
      <c r="Q285" s="4">
        <v>0.26479999999999998</v>
      </c>
      <c r="R285" s="7">
        <f t="shared" si="27"/>
        <v>0.71</v>
      </c>
      <c r="S285" s="7">
        <f t="shared" si="28"/>
        <v>0.3382</v>
      </c>
      <c r="T285" s="7">
        <f t="shared" si="29"/>
        <v>0.26819999999999999</v>
      </c>
      <c r="U285" s="7">
        <f t="shared" si="30"/>
        <v>0.26374999999999998</v>
      </c>
      <c r="V285" s="6">
        <f t="shared" si="31"/>
        <v>0.36</v>
      </c>
      <c r="W285" s="6">
        <f t="shared" si="32"/>
        <v>-2.7800000000000047E-2</v>
      </c>
      <c r="X285" s="6">
        <f t="shared" si="33"/>
        <v>-8.1999999999999851E-3</v>
      </c>
      <c r="Y285" s="6">
        <f t="shared" si="34"/>
        <v>-2.0999999999999908E-3</v>
      </c>
    </row>
    <row r="286" spans="1:25" x14ac:dyDescent="0.2">
      <c r="A286">
        <v>1980</v>
      </c>
      <c r="B286">
        <v>1</v>
      </c>
      <c r="C286">
        <v>1980.0409999999999</v>
      </c>
      <c r="D286">
        <f>monthly_in_situ_co2_mlo!J338</f>
        <v>337.97</v>
      </c>
      <c r="E286">
        <f>monthly_merge_co2_spo!J337</f>
        <v>336.14</v>
      </c>
      <c r="F286">
        <f>(monthly_in_situ_co2_mlo!J339-monthly_in_situ_co2_mlo!J338)*2.12</f>
        <v>-0.59360000000006274</v>
      </c>
      <c r="G286">
        <f>(monthly_merge_co2_spo!J338-monthly_merge_co2_spo!J337)*2.12</f>
        <v>-8.4799999999922882E-2</v>
      </c>
      <c r="I286" s="5">
        <v>1980.0409999999999</v>
      </c>
      <c r="J286" s="3">
        <v>-0.59399999999999997</v>
      </c>
      <c r="K286" s="3">
        <v>0.32069999999999999</v>
      </c>
      <c r="L286" s="3">
        <v>0.26250000000000001</v>
      </c>
      <c r="M286" s="3">
        <v>0.26250000000000001</v>
      </c>
      <c r="N286" s="4">
        <v>-8.5000000000000006E-2</v>
      </c>
      <c r="O286" s="4">
        <v>0.3493</v>
      </c>
      <c r="P286" s="4">
        <v>0.2707</v>
      </c>
      <c r="Q286" s="4">
        <v>0.26479999999999998</v>
      </c>
      <c r="R286" s="7">
        <f t="shared" si="27"/>
        <v>-0.33949999999999997</v>
      </c>
      <c r="S286" s="7">
        <f t="shared" si="28"/>
        <v>0.33499999999999996</v>
      </c>
      <c r="T286" s="7">
        <f t="shared" si="29"/>
        <v>0.2666</v>
      </c>
      <c r="U286" s="7">
        <f t="shared" si="30"/>
        <v>0.26365</v>
      </c>
      <c r="V286" s="6">
        <f t="shared" si="31"/>
        <v>-0.50900000000000001</v>
      </c>
      <c r="W286" s="6">
        <f t="shared" si="32"/>
        <v>-2.8600000000000014E-2</v>
      </c>
      <c r="X286" s="6">
        <f t="shared" si="33"/>
        <v>-8.1999999999999851E-3</v>
      </c>
      <c r="Y286" s="6">
        <f t="shared" si="34"/>
        <v>-2.2999999999999687E-3</v>
      </c>
    </row>
    <row r="287" spans="1:25" x14ac:dyDescent="0.2">
      <c r="A287">
        <v>1980</v>
      </c>
      <c r="B287">
        <v>2</v>
      </c>
      <c r="C287">
        <v>1980.1257000000001</v>
      </c>
      <c r="D287">
        <f>monthly_in_situ_co2_mlo!J339</f>
        <v>337.69</v>
      </c>
      <c r="E287">
        <f>monthly_merge_co2_spo!J338</f>
        <v>336.1</v>
      </c>
      <c r="F287">
        <f>(monthly_in_situ_co2_mlo!J340-monthly_in_situ_co2_mlo!J339)*2.12</f>
        <v>2.0988000000000193</v>
      </c>
      <c r="G287">
        <f>(monthly_merge_co2_spo!J339-monthly_merge_co2_spo!J338)*2.12</f>
        <v>0.69959999999996625</v>
      </c>
      <c r="I287" s="5">
        <v>1980.126</v>
      </c>
      <c r="J287" s="3">
        <v>2.0990000000000002</v>
      </c>
      <c r="K287" s="3">
        <v>0.31719999999999998</v>
      </c>
      <c r="L287" s="3">
        <v>0.26079999999999998</v>
      </c>
      <c r="M287" s="3">
        <v>0.26240000000000002</v>
      </c>
      <c r="N287" s="4">
        <v>0.7</v>
      </c>
      <c r="O287" s="4">
        <v>0.34399999999999997</v>
      </c>
      <c r="P287" s="4">
        <v>0.26910000000000001</v>
      </c>
      <c r="Q287" s="4">
        <v>0.26469999999999999</v>
      </c>
      <c r="R287" s="7">
        <f t="shared" si="27"/>
        <v>1.3995000000000002</v>
      </c>
      <c r="S287" s="7">
        <f t="shared" si="28"/>
        <v>0.3306</v>
      </c>
      <c r="T287" s="7">
        <f t="shared" si="29"/>
        <v>0.26495000000000002</v>
      </c>
      <c r="U287" s="7">
        <f t="shared" si="30"/>
        <v>0.26355000000000001</v>
      </c>
      <c r="V287" s="6">
        <f t="shared" si="31"/>
        <v>1.3990000000000002</v>
      </c>
      <c r="W287" s="6">
        <f t="shared" si="32"/>
        <v>-2.679999999999999E-2</v>
      </c>
      <c r="X287" s="6">
        <f t="shared" si="33"/>
        <v>-8.3000000000000296E-3</v>
      </c>
      <c r="Y287" s="6">
        <f t="shared" si="34"/>
        <v>-2.2999999999999687E-3</v>
      </c>
    </row>
    <row r="288" spans="1:25" x14ac:dyDescent="0.2">
      <c r="A288">
        <v>1980</v>
      </c>
      <c r="B288">
        <v>3</v>
      </c>
      <c r="C288">
        <v>1980.2049</v>
      </c>
      <c r="D288">
        <f>monthly_in_situ_co2_mlo!J340</f>
        <v>338.68</v>
      </c>
      <c r="E288">
        <f>monthly_merge_co2_spo!J339</f>
        <v>336.43</v>
      </c>
      <c r="F288">
        <f>(monthly_in_situ_co2_mlo!J341-monthly_in_situ_co2_mlo!J340)*2.12</f>
        <v>-0.89040000000003383</v>
      </c>
      <c r="G288">
        <f>(monthly_merge_co2_spo!J340-monthly_merge_co2_spo!J339)*2.12</f>
        <v>0.29679999999997109</v>
      </c>
      <c r="I288" s="5">
        <v>1980.2049999999999</v>
      </c>
      <c r="J288" s="3">
        <v>-0.89</v>
      </c>
      <c r="K288" s="3">
        <v>0.31359999999999999</v>
      </c>
      <c r="L288" s="3">
        <v>0.25919999999999999</v>
      </c>
      <c r="M288" s="3">
        <v>0.26219999999999999</v>
      </c>
      <c r="N288" s="4">
        <v>0.29699999999999999</v>
      </c>
      <c r="O288" s="4">
        <v>0.33639999999999998</v>
      </c>
      <c r="P288" s="4">
        <v>0.26750000000000002</v>
      </c>
      <c r="Q288" s="4">
        <v>0.2646</v>
      </c>
      <c r="R288" s="7">
        <f t="shared" si="27"/>
        <v>-0.29649999999999999</v>
      </c>
      <c r="S288" s="7">
        <f t="shared" si="28"/>
        <v>0.32499999999999996</v>
      </c>
      <c r="T288" s="7">
        <f t="shared" si="29"/>
        <v>0.26334999999999997</v>
      </c>
      <c r="U288" s="7">
        <f t="shared" si="30"/>
        <v>0.26339999999999997</v>
      </c>
      <c r="V288" s="6">
        <f t="shared" si="31"/>
        <v>-1.1870000000000001</v>
      </c>
      <c r="W288" s="6">
        <f t="shared" si="32"/>
        <v>-2.2799999999999987E-2</v>
      </c>
      <c r="X288" s="6">
        <f t="shared" si="33"/>
        <v>-8.3000000000000296E-3</v>
      </c>
      <c r="Y288" s="6">
        <f t="shared" si="34"/>
        <v>-2.4000000000000132E-3</v>
      </c>
    </row>
    <row r="289" spans="1:25" x14ac:dyDescent="0.2">
      <c r="A289">
        <v>1980</v>
      </c>
      <c r="B289">
        <v>4</v>
      </c>
      <c r="C289">
        <v>1980.2896000000001</v>
      </c>
      <c r="D289">
        <f>monthly_in_situ_co2_mlo!J341</f>
        <v>338.26</v>
      </c>
      <c r="E289">
        <f>monthly_merge_co2_spo!J340</f>
        <v>336.57</v>
      </c>
      <c r="F289">
        <f>(monthly_in_situ_co2_mlo!J342-monthly_in_situ_co2_mlo!J341)*2.12</f>
        <v>0.40279999999999522</v>
      </c>
      <c r="G289">
        <f>(monthly_merge_co2_spo!J341-monthly_merge_co2_spo!J340)*2.12</f>
        <v>4.2399999999961441E-2</v>
      </c>
      <c r="I289" s="5">
        <v>1980.29</v>
      </c>
      <c r="J289" s="3">
        <v>0.40300000000000002</v>
      </c>
      <c r="K289" s="3">
        <v>0.30890000000000001</v>
      </c>
      <c r="L289" s="3">
        <v>0.25769999999999998</v>
      </c>
      <c r="M289" s="3">
        <v>0.2621</v>
      </c>
      <c r="N289" s="4">
        <v>4.2000000000000003E-2</v>
      </c>
      <c r="O289" s="4">
        <v>0.3266</v>
      </c>
      <c r="P289" s="4">
        <v>0.26590000000000003</v>
      </c>
      <c r="Q289" s="4">
        <v>0.26450000000000001</v>
      </c>
      <c r="R289" s="7">
        <f t="shared" si="27"/>
        <v>0.2225</v>
      </c>
      <c r="S289" s="7">
        <f t="shared" si="28"/>
        <v>0.31774999999999998</v>
      </c>
      <c r="T289" s="7">
        <f t="shared" si="29"/>
        <v>0.26180000000000003</v>
      </c>
      <c r="U289" s="7">
        <f t="shared" si="30"/>
        <v>0.26329999999999998</v>
      </c>
      <c r="V289" s="6">
        <f t="shared" si="31"/>
        <v>0.36100000000000004</v>
      </c>
      <c r="W289" s="6">
        <f t="shared" si="32"/>
        <v>-1.7699999999999994E-2</v>
      </c>
      <c r="X289" s="6">
        <f t="shared" si="33"/>
        <v>-8.2000000000000406E-3</v>
      </c>
      <c r="Y289" s="6">
        <f t="shared" si="34"/>
        <v>-2.4000000000000132E-3</v>
      </c>
    </row>
    <row r="290" spans="1:25" x14ac:dyDescent="0.2">
      <c r="A290">
        <v>1980</v>
      </c>
      <c r="B290">
        <v>5</v>
      </c>
      <c r="C290">
        <v>1980.3715999999999</v>
      </c>
      <c r="D290">
        <f>monthly_in_situ_co2_mlo!J342</f>
        <v>338.45</v>
      </c>
      <c r="E290">
        <f>monthly_merge_co2_spo!J341</f>
        <v>336.59</v>
      </c>
      <c r="F290">
        <f>(monthly_in_situ_co2_mlo!J343-monthly_in_situ_co2_mlo!J342)*2.12</f>
        <v>0.99640000000005791</v>
      </c>
      <c r="G290">
        <f>(monthly_merge_co2_spo!J342-monthly_merge_co2_spo!J341)*2.12</f>
        <v>1.1448000000000433</v>
      </c>
      <c r="I290" s="5">
        <v>1980.3720000000001</v>
      </c>
      <c r="J290" s="3">
        <v>0.996</v>
      </c>
      <c r="K290" s="3">
        <v>0.3024</v>
      </c>
      <c r="L290" s="3">
        <v>0.25629999999999997</v>
      </c>
      <c r="M290" s="3">
        <v>0.26200000000000001</v>
      </c>
      <c r="N290" s="4">
        <v>1.145</v>
      </c>
      <c r="O290" s="4">
        <v>0.3155</v>
      </c>
      <c r="P290" s="4">
        <v>0.26429999999999998</v>
      </c>
      <c r="Q290" s="4">
        <v>0.26429999999999998</v>
      </c>
      <c r="R290" s="7">
        <f t="shared" si="27"/>
        <v>1.0705</v>
      </c>
      <c r="S290" s="7">
        <f t="shared" si="28"/>
        <v>0.30895</v>
      </c>
      <c r="T290" s="7">
        <f t="shared" si="29"/>
        <v>0.26029999999999998</v>
      </c>
      <c r="U290" s="7">
        <f t="shared" si="30"/>
        <v>0.26315</v>
      </c>
      <c r="V290" s="6">
        <f t="shared" si="31"/>
        <v>-0.14900000000000002</v>
      </c>
      <c r="W290" s="6">
        <f t="shared" si="32"/>
        <v>-1.3100000000000001E-2</v>
      </c>
      <c r="X290" s="6">
        <f t="shared" si="33"/>
        <v>-8.0000000000000071E-3</v>
      </c>
      <c r="Y290" s="6">
        <f t="shared" si="34"/>
        <v>-2.2999999999999687E-3</v>
      </c>
    </row>
    <row r="291" spans="1:25" x14ac:dyDescent="0.2">
      <c r="A291">
        <v>1980</v>
      </c>
      <c r="B291">
        <v>6</v>
      </c>
      <c r="C291">
        <v>1980.4563000000001</v>
      </c>
      <c r="D291">
        <f>monthly_in_situ_co2_mlo!J343</f>
        <v>338.92</v>
      </c>
      <c r="E291">
        <f>monthly_merge_co2_spo!J342</f>
        <v>337.13</v>
      </c>
      <c r="F291">
        <f>(monthly_in_situ_co2_mlo!J344-monthly_in_situ_co2_mlo!J343)*2.12</f>
        <v>-0.1060000000000241</v>
      </c>
      <c r="G291">
        <f>(monthly_merge_co2_spo!J343-monthly_merge_co2_spo!J342)*2.12</f>
        <v>0.5723999999999615</v>
      </c>
      <c r="I291" s="5">
        <v>1980.4559999999999</v>
      </c>
      <c r="J291" s="3">
        <v>-0.106</v>
      </c>
      <c r="K291" s="3">
        <v>0.29459999999999997</v>
      </c>
      <c r="L291" s="3">
        <v>0.255</v>
      </c>
      <c r="M291" s="3">
        <v>0.26190000000000002</v>
      </c>
      <c r="N291" s="4">
        <v>0.57199999999999995</v>
      </c>
      <c r="O291" s="4">
        <v>0.30359999999999998</v>
      </c>
      <c r="P291" s="4">
        <v>0.26290000000000002</v>
      </c>
      <c r="Q291" s="4">
        <v>0.26400000000000001</v>
      </c>
      <c r="R291" s="7">
        <f t="shared" si="27"/>
        <v>0.23299999999999998</v>
      </c>
      <c r="S291" s="7">
        <f t="shared" si="28"/>
        <v>0.29909999999999998</v>
      </c>
      <c r="T291" s="7">
        <f t="shared" si="29"/>
        <v>0.25895000000000001</v>
      </c>
      <c r="U291" s="7">
        <f t="shared" si="30"/>
        <v>0.26295000000000002</v>
      </c>
      <c r="V291" s="6">
        <f t="shared" si="31"/>
        <v>-0.67799999999999994</v>
      </c>
      <c r="W291" s="6">
        <f t="shared" si="32"/>
        <v>-9.000000000000008E-3</v>
      </c>
      <c r="X291" s="6">
        <f t="shared" si="33"/>
        <v>-7.9000000000000181E-3</v>
      </c>
      <c r="Y291" s="6">
        <f t="shared" si="34"/>
        <v>-2.0999999999999908E-3</v>
      </c>
    </row>
    <row r="292" spans="1:25" x14ac:dyDescent="0.2">
      <c r="A292">
        <v>1980</v>
      </c>
      <c r="B292">
        <v>7</v>
      </c>
      <c r="C292">
        <v>1980.5382999999999</v>
      </c>
      <c r="D292">
        <f>monthly_in_situ_co2_mlo!J344</f>
        <v>338.87</v>
      </c>
      <c r="E292">
        <f>monthly_merge_co2_spo!J343</f>
        <v>337.4</v>
      </c>
      <c r="F292">
        <f>(monthly_in_situ_co2_mlo!J345-monthly_in_situ_co2_mlo!J344)*2.12</f>
        <v>0.25440000000000967</v>
      </c>
      <c r="G292">
        <f>(monthly_merge_co2_spo!J344-monthly_merge_co2_spo!J343)*2.12</f>
        <v>-0.4875999999999181</v>
      </c>
      <c r="I292" s="5">
        <v>1980.538</v>
      </c>
      <c r="J292" s="3">
        <v>0.254</v>
      </c>
      <c r="K292" s="3">
        <v>0.28399999999999997</v>
      </c>
      <c r="L292" s="3">
        <v>0.25380000000000003</v>
      </c>
      <c r="M292" s="3">
        <v>0.26169999999999999</v>
      </c>
      <c r="N292" s="4">
        <v>-0.48799999999999999</v>
      </c>
      <c r="O292" s="4">
        <v>0.29120000000000001</v>
      </c>
      <c r="P292" s="4">
        <v>0.26150000000000001</v>
      </c>
      <c r="Q292" s="4">
        <v>0.26379999999999998</v>
      </c>
      <c r="R292" s="7">
        <f t="shared" si="27"/>
        <v>-0.11699999999999999</v>
      </c>
      <c r="S292" s="7">
        <f t="shared" si="28"/>
        <v>0.28759999999999997</v>
      </c>
      <c r="T292" s="7">
        <f t="shared" si="29"/>
        <v>0.25765000000000005</v>
      </c>
      <c r="U292" s="7">
        <f t="shared" si="30"/>
        <v>0.26274999999999998</v>
      </c>
      <c r="V292" s="6">
        <f t="shared" si="31"/>
        <v>0.74199999999999999</v>
      </c>
      <c r="W292" s="6">
        <f t="shared" si="32"/>
        <v>-7.2000000000000397E-3</v>
      </c>
      <c r="X292" s="6">
        <f t="shared" si="33"/>
        <v>-7.6999999999999846E-3</v>
      </c>
      <c r="Y292" s="6">
        <f t="shared" si="34"/>
        <v>-2.0999999999999908E-3</v>
      </c>
    </row>
    <row r="293" spans="1:25" x14ac:dyDescent="0.2">
      <c r="A293">
        <v>1980</v>
      </c>
      <c r="B293">
        <v>8</v>
      </c>
      <c r="C293">
        <v>1980.623</v>
      </c>
      <c r="D293">
        <f>monthly_in_situ_co2_mlo!J345</f>
        <v>338.99</v>
      </c>
      <c r="E293">
        <f>monthly_merge_co2_spo!J344</f>
        <v>337.17</v>
      </c>
      <c r="F293">
        <f>(monthly_in_situ_co2_mlo!J346-monthly_in_situ_co2_mlo!J345)*2.12</f>
        <v>0</v>
      </c>
      <c r="G293">
        <f>(monthly_merge_co2_spo!J345-monthly_merge_co2_spo!J344)*2.12</f>
        <v>0.31799999999995182</v>
      </c>
      <c r="I293" s="5">
        <v>1980.623</v>
      </c>
      <c r="J293" s="3">
        <v>0</v>
      </c>
      <c r="K293" s="3">
        <v>0.2702</v>
      </c>
      <c r="L293" s="3">
        <v>0.25280000000000002</v>
      </c>
      <c r="M293" s="3">
        <v>0.26150000000000001</v>
      </c>
      <c r="N293" s="4">
        <v>0.318</v>
      </c>
      <c r="O293" s="4">
        <v>0.27800000000000002</v>
      </c>
      <c r="P293" s="4">
        <v>0.26019999999999999</v>
      </c>
      <c r="Q293" s="4">
        <v>0.26350000000000001</v>
      </c>
      <c r="R293" s="7">
        <f t="shared" si="27"/>
        <v>0.159</v>
      </c>
      <c r="S293" s="7">
        <f t="shared" si="28"/>
        <v>0.27410000000000001</v>
      </c>
      <c r="T293" s="7">
        <f t="shared" si="29"/>
        <v>0.25650000000000001</v>
      </c>
      <c r="U293" s="7">
        <f t="shared" si="30"/>
        <v>0.26250000000000001</v>
      </c>
      <c r="V293" s="6">
        <f t="shared" si="31"/>
        <v>-0.318</v>
      </c>
      <c r="W293" s="6">
        <f t="shared" si="32"/>
        <v>-7.8000000000000291E-3</v>
      </c>
      <c r="X293" s="6">
        <f t="shared" si="33"/>
        <v>-7.3999999999999622E-3</v>
      </c>
      <c r="Y293" s="6">
        <f t="shared" si="34"/>
        <v>-2.0000000000000018E-3</v>
      </c>
    </row>
    <row r="294" spans="1:25" x14ac:dyDescent="0.2">
      <c r="A294">
        <v>1980</v>
      </c>
      <c r="B294">
        <v>9</v>
      </c>
      <c r="C294">
        <v>1980.7076999999999</v>
      </c>
      <c r="D294">
        <f>monthly_in_situ_co2_mlo!J346</f>
        <v>338.99</v>
      </c>
      <c r="E294">
        <f>monthly_merge_co2_spo!J345</f>
        <v>337.32</v>
      </c>
      <c r="F294">
        <f>(monthly_in_situ_co2_mlo!J347-monthly_in_situ_co2_mlo!J346)*2.12</f>
        <v>0.50880000000001935</v>
      </c>
      <c r="G294">
        <f>(monthly_merge_co2_spo!J346-monthly_merge_co2_spo!J345)*2.12</f>
        <v>0.1060000000000241</v>
      </c>
      <c r="I294" s="5">
        <v>1980.7080000000001</v>
      </c>
      <c r="J294" s="3">
        <v>0.50900000000000001</v>
      </c>
      <c r="K294" s="3">
        <v>0.25359999999999999</v>
      </c>
      <c r="L294" s="3">
        <v>0.25169999999999998</v>
      </c>
      <c r="M294" s="3">
        <v>0.26140000000000002</v>
      </c>
      <c r="N294" s="4">
        <v>0.106</v>
      </c>
      <c r="O294" s="4">
        <v>0.26400000000000001</v>
      </c>
      <c r="P294" s="4">
        <v>0.25900000000000001</v>
      </c>
      <c r="Q294" s="4">
        <v>0.26319999999999999</v>
      </c>
      <c r="R294" s="7">
        <f t="shared" si="27"/>
        <v>0.3075</v>
      </c>
      <c r="S294" s="7">
        <f t="shared" si="28"/>
        <v>0.25880000000000003</v>
      </c>
      <c r="T294" s="7">
        <f t="shared" si="29"/>
        <v>0.25534999999999997</v>
      </c>
      <c r="U294" s="7">
        <f t="shared" si="30"/>
        <v>0.26229999999999998</v>
      </c>
      <c r="V294" s="6">
        <f t="shared" si="31"/>
        <v>0.40300000000000002</v>
      </c>
      <c r="W294" s="6">
        <f t="shared" si="32"/>
        <v>-1.040000000000002E-2</v>
      </c>
      <c r="X294" s="6">
        <f t="shared" si="33"/>
        <v>-7.3000000000000287E-3</v>
      </c>
      <c r="Y294" s="6">
        <f t="shared" si="34"/>
        <v>-1.7999999999999683E-3</v>
      </c>
    </row>
    <row r="295" spans="1:25" x14ac:dyDescent="0.2">
      <c r="A295">
        <v>1980</v>
      </c>
      <c r="B295">
        <v>10</v>
      </c>
      <c r="C295">
        <v>1980.7896000000001</v>
      </c>
      <c r="D295">
        <f>monthly_in_situ_co2_mlo!J347</f>
        <v>339.23</v>
      </c>
      <c r="E295">
        <f>monthly_merge_co2_spo!J346</f>
        <v>337.37</v>
      </c>
      <c r="F295">
        <f>(monthly_in_situ_co2_mlo!J348-monthly_in_situ_co2_mlo!J347)*2.12</f>
        <v>-0.25440000000000967</v>
      </c>
      <c r="G295">
        <f>(monthly_merge_co2_spo!J347-monthly_merge_co2_spo!J346)*2.12</f>
        <v>0.53</v>
      </c>
      <c r="I295" s="5">
        <v>1980.79</v>
      </c>
      <c r="J295" s="3">
        <v>-0.254</v>
      </c>
      <c r="K295" s="3">
        <v>0.23649999999999999</v>
      </c>
      <c r="L295" s="3">
        <v>0.25069999999999998</v>
      </c>
      <c r="M295" s="3">
        <v>0.26119999999999999</v>
      </c>
      <c r="N295" s="4">
        <v>0.53</v>
      </c>
      <c r="O295" s="4">
        <v>0.25</v>
      </c>
      <c r="P295" s="4">
        <v>0.25800000000000001</v>
      </c>
      <c r="Q295" s="4">
        <v>0.26290000000000002</v>
      </c>
      <c r="R295" s="7">
        <f t="shared" si="27"/>
        <v>0.13800000000000001</v>
      </c>
      <c r="S295" s="7">
        <f t="shared" si="28"/>
        <v>0.24324999999999999</v>
      </c>
      <c r="T295" s="7">
        <f t="shared" si="29"/>
        <v>0.25434999999999997</v>
      </c>
      <c r="U295" s="7">
        <f t="shared" si="30"/>
        <v>0.26205000000000001</v>
      </c>
      <c r="V295" s="6">
        <f t="shared" si="31"/>
        <v>-0.78400000000000003</v>
      </c>
      <c r="W295" s="6">
        <f t="shared" si="32"/>
        <v>-1.3500000000000012E-2</v>
      </c>
      <c r="X295" s="6">
        <f t="shared" si="33"/>
        <v>-7.3000000000000287E-3</v>
      </c>
      <c r="Y295" s="6">
        <f t="shared" si="34"/>
        <v>-1.7000000000000348E-3</v>
      </c>
    </row>
    <row r="296" spans="1:25" x14ac:dyDescent="0.2">
      <c r="A296">
        <v>1980</v>
      </c>
      <c r="B296">
        <v>11</v>
      </c>
      <c r="C296">
        <v>1980.8742999999999</v>
      </c>
      <c r="D296">
        <f>monthly_in_situ_co2_mlo!J348</f>
        <v>339.11</v>
      </c>
      <c r="E296">
        <f>monthly_merge_co2_spo!J347</f>
        <v>337.62</v>
      </c>
      <c r="F296">
        <f>(monthly_in_situ_co2_mlo!J349-monthly_in_situ_co2_mlo!J348)*2.12</f>
        <v>-0.16960000000008676</v>
      </c>
      <c r="G296">
        <f>(monthly_merge_co2_spo!J348-monthly_merge_co2_spo!J347)*2.12</f>
        <v>0.5723999999999615</v>
      </c>
      <c r="I296" s="5">
        <v>1980.874</v>
      </c>
      <c r="J296" s="3">
        <v>-0.17</v>
      </c>
      <c r="K296" s="3">
        <v>0.22159999999999999</v>
      </c>
      <c r="L296" s="3">
        <v>0.24970000000000001</v>
      </c>
      <c r="M296" s="3">
        <v>0.26100000000000001</v>
      </c>
      <c r="N296" s="4">
        <v>0.57199999999999995</v>
      </c>
      <c r="O296" s="4">
        <v>0.23669999999999999</v>
      </c>
      <c r="P296" s="4">
        <v>0.25719999999999998</v>
      </c>
      <c r="Q296" s="4">
        <v>0.2626</v>
      </c>
      <c r="R296" s="7">
        <f t="shared" si="27"/>
        <v>0.20099999999999996</v>
      </c>
      <c r="S296" s="7">
        <f t="shared" si="28"/>
        <v>0.22914999999999999</v>
      </c>
      <c r="T296" s="7">
        <f t="shared" si="29"/>
        <v>0.25345000000000001</v>
      </c>
      <c r="U296" s="7">
        <f t="shared" si="30"/>
        <v>0.26180000000000003</v>
      </c>
      <c r="V296" s="6">
        <f t="shared" si="31"/>
        <v>-0.74199999999999999</v>
      </c>
      <c r="W296" s="6">
        <f t="shared" si="32"/>
        <v>-1.5100000000000002E-2</v>
      </c>
      <c r="X296" s="6">
        <f t="shared" si="33"/>
        <v>-7.4999999999999789E-3</v>
      </c>
      <c r="Y296" s="6">
        <f t="shared" si="34"/>
        <v>-1.5999999999999903E-3</v>
      </c>
    </row>
    <row r="297" spans="1:25" x14ac:dyDescent="0.2">
      <c r="A297">
        <v>1980</v>
      </c>
      <c r="B297">
        <v>12</v>
      </c>
      <c r="C297">
        <v>1980.9563000000001</v>
      </c>
      <c r="D297">
        <f>monthly_in_situ_co2_mlo!J349</f>
        <v>339.03</v>
      </c>
      <c r="E297">
        <f>monthly_merge_co2_spo!J348</f>
        <v>337.89</v>
      </c>
      <c r="F297">
        <f>(monthly_in_situ_co2_mlo!J350-monthly_in_situ_co2_mlo!J349)*2.12</f>
        <v>0.33920000000005301</v>
      </c>
      <c r="G297">
        <f>(monthly_merge_co2_spo!J349-monthly_merge_co2_spo!J348)*2.12</f>
        <v>-8.4799999999922882E-2</v>
      </c>
      <c r="I297" s="5">
        <v>1980.9559999999999</v>
      </c>
      <c r="J297" s="3">
        <v>0.33900000000000002</v>
      </c>
      <c r="K297" s="3">
        <v>0.2099</v>
      </c>
      <c r="L297" s="3">
        <v>0.24879999999999999</v>
      </c>
      <c r="M297" s="3">
        <v>0.26079999999999998</v>
      </c>
      <c r="N297" s="4">
        <v>-8.5000000000000006E-2</v>
      </c>
      <c r="O297" s="4">
        <v>0.224</v>
      </c>
      <c r="P297" s="4">
        <v>0.25640000000000002</v>
      </c>
      <c r="Q297" s="4">
        <v>0.26229999999999998</v>
      </c>
      <c r="R297" s="7">
        <f t="shared" si="27"/>
        <v>0.127</v>
      </c>
      <c r="S297" s="7">
        <f t="shared" si="28"/>
        <v>0.21695</v>
      </c>
      <c r="T297" s="7">
        <f t="shared" si="29"/>
        <v>0.25259999999999999</v>
      </c>
      <c r="U297" s="7">
        <f t="shared" si="30"/>
        <v>0.26154999999999995</v>
      </c>
      <c r="V297" s="6">
        <f t="shared" si="31"/>
        <v>0.42400000000000004</v>
      </c>
      <c r="W297" s="6">
        <f t="shared" si="32"/>
        <v>-1.4100000000000001E-2</v>
      </c>
      <c r="X297" s="6">
        <f t="shared" si="33"/>
        <v>-7.6000000000000234E-3</v>
      </c>
      <c r="Y297" s="6">
        <f t="shared" si="34"/>
        <v>-1.5000000000000013E-3</v>
      </c>
    </row>
    <row r="298" spans="1:25" x14ac:dyDescent="0.2">
      <c r="A298">
        <v>1981</v>
      </c>
      <c r="B298">
        <v>1</v>
      </c>
      <c r="C298">
        <v>1981.0410999999999</v>
      </c>
      <c r="D298">
        <f>monthly_in_situ_co2_mlo!J350</f>
        <v>339.19</v>
      </c>
      <c r="E298">
        <f>monthly_merge_co2_spo!J349</f>
        <v>337.85</v>
      </c>
      <c r="F298">
        <f>(monthly_in_situ_co2_mlo!J351-monthly_in_situ_co2_mlo!J350)*2.12</f>
        <v>1.293200000000029</v>
      </c>
      <c r="G298">
        <f>(monthly_merge_co2_spo!J350-monthly_merge_co2_spo!J349)*2.12</f>
        <v>-2.1200000000101228E-2</v>
      </c>
      <c r="I298" s="5">
        <v>1981.0409999999999</v>
      </c>
      <c r="J298" s="3">
        <v>1.2929999999999999</v>
      </c>
      <c r="K298" s="3">
        <v>0.2021</v>
      </c>
      <c r="L298" s="3">
        <v>0.24809999999999999</v>
      </c>
      <c r="M298" s="3">
        <v>0.2606</v>
      </c>
      <c r="N298" s="4">
        <v>-2.1000000000000001E-2</v>
      </c>
      <c r="O298" s="4">
        <v>0.21229999999999999</v>
      </c>
      <c r="P298" s="4">
        <v>0.25569999999999998</v>
      </c>
      <c r="Q298" s="4">
        <v>0.26190000000000002</v>
      </c>
      <c r="R298" s="7">
        <f t="shared" si="27"/>
        <v>0.63600000000000001</v>
      </c>
      <c r="S298" s="7">
        <f t="shared" si="28"/>
        <v>0.2072</v>
      </c>
      <c r="T298" s="7">
        <f t="shared" si="29"/>
        <v>0.25190000000000001</v>
      </c>
      <c r="U298" s="7">
        <f t="shared" si="30"/>
        <v>0.26124999999999998</v>
      </c>
      <c r="V298" s="6">
        <f t="shared" si="31"/>
        <v>1.3139999999999998</v>
      </c>
      <c r="W298" s="6">
        <f t="shared" si="32"/>
        <v>-1.0199999999999987E-2</v>
      </c>
      <c r="X298" s="6">
        <f t="shared" si="33"/>
        <v>-7.5999999999999956E-3</v>
      </c>
      <c r="Y298" s="6">
        <f t="shared" si="34"/>
        <v>-1.3000000000000234E-3</v>
      </c>
    </row>
    <row r="299" spans="1:25" x14ac:dyDescent="0.2">
      <c r="A299">
        <v>1981</v>
      </c>
      <c r="B299">
        <v>2</v>
      </c>
      <c r="C299">
        <v>1981.126</v>
      </c>
      <c r="D299">
        <f>monthly_in_situ_co2_mlo!J351</f>
        <v>339.8</v>
      </c>
      <c r="E299">
        <f>monthly_merge_co2_spo!J350</f>
        <v>337.84</v>
      </c>
      <c r="F299">
        <f>(monthly_in_situ_co2_mlo!J352-monthly_in_situ_co2_mlo!J351)*2.12</f>
        <v>0.44519999999995663</v>
      </c>
      <c r="G299">
        <f>(monthly_merge_co2_spo!J351-monthly_merge_co2_spo!J350)*2.12</f>
        <v>0.23320000000002894</v>
      </c>
      <c r="I299" s="5">
        <v>1981.126</v>
      </c>
      <c r="J299" s="3">
        <v>0.44500000000000001</v>
      </c>
      <c r="K299" s="3">
        <v>0.1986</v>
      </c>
      <c r="L299" s="3">
        <v>0.24740000000000001</v>
      </c>
      <c r="M299" s="3">
        <v>0.26040000000000002</v>
      </c>
      <c r="N299" s="4">
        <v>0.23300000000000001</v>
      </c>
      <c r="O299" s="4">
        <v>0.20200000000000001</v>
      </c>
      <c r="P299" s="4">
        <v>0.25509999999999999</v>
      </c>
      <c r="Q299" s="4">
        <v>0.26150000000000001</v>
      </c>
      <c r="R299" s="7">
        <f t="shared" si="27"/>
        <v>0.33900000000000002</v>
      </c>
      <c r="S299" s="7">
        <f t="shared" si="28"/>
        <v>0.20030000000000001</v>
      </c>
      <c r="T299" s="7">
        <f t="shared" si="29"/>
        <v>0.25124999999999997</v>
      </c>
      <c r="U299" s="7">
        <f t="shared" si="30"/>
        <v>0.26095000000000002</v>
      </c>
      <c r="V299" s="6">
        <f t="shared" si="31"/>
        <v>0.21199999999999999</v>
      </c>
      <c r="W299" s="6">
        <f t="shared" si="32"/>
        <v>-3.4000000000000141E-3</v>
      </c>
      <c r="X299" s="6">
        <f t="shared" si="33"/>
        <v>-7.6999999999999846E-3</v>
      </c>
      <c r="Y299" s="6">
        <f t="shared" si="34"/>
        <v>-1.0999999999999899E-3</v>
      </c>
    </row>
    <row r="300" spans="1:25" x14ac:dyDescent="0.2">
      <c r="A300">
        <v>1981</v>
      </c>
      <c r="B300">
        <v>3</v>
      </c>
      <c r="C300">
        <v>1981.2027</v>
      </c>
      <c r="D300">
        <f>monthly_in_situ_co2_mlo!J352</f>
        <v>340.01</v>
      </c>
      <c r="E300">
        <f>monthly_merge_co2_spo!J351</f>
        <v>337.95</v>
      </c>
      <c r="F300">
        <f>(monthly_in_situ_co2_mlo!J353-monthly_in_situ_co2_mlo!J352)*2.12</f>
        <v>2.119999999998072E-2</v>
      </c>
      <c r="G300">
        <f>(monthly_merge_co2_spo!J352-monthly_merge_co2_spo!J351)*2.12</f>
        <v>0.1060000000000241</v>
      </c>
      <c r="I300" s="5">
        <v>1981.203</v>
      </c>
      <c r="J300" s="3">
        <v>2.1000000000000001E-2</v>
      </c>
      <c r="K300" s="3">
        <v>0.19939999999999999</v>
      </c>
      <c r="L300" s="3">
        <v>0.24690000000000001</v>
      </c>
      <c r="M300" s="3">
        <v>0.2601</v>
      </c>
      <c r="N300" s="4">
        <v>0.106</v>
      </c>
      <c r="O300" s="4">
        <v>0.1938</v>
      </c>
      <c r="P300" s="4">
        <v>0.2545</v>
      </c>
      <c r="Q300" s="4">
        <v>0.2611</v>
      </c>
      <c r="R300" s="7">
        <f t="shared" si="27"/>
        <v>6.3500000000000001E-2</v>
      </c>
      <c r="S300" s="7">
        <f t="shared" si="28"/>
        <v>0.1966</v>
      </c>
      <c r="T300" s="7">
        <f t="shared" si="29"/>
        <v>0.25070000000000003</v>
      </c>
      <c r="U300" s="7">
        <f t="shared" si="30"/>
        <v>0.2606</v>
      </c>
      <c r="V300" s="6">
        <f t="shared" si="31"/>
        <v>-8.4999999999999992E-2</v>
      </c>
      <c r="W300" s="6">
        <f t="shared" si="32"/>
        <v>5.5999999999999939E-3</v>
      </c>
      <c r="X300" s="6">
        <f t="shared" si="33"/>
        <v>-7.5999999999999956E-3</v>
      </c>
      <c r="Y300" s="6">
        <f t="shared" si="34"/>
        <v>-1.0000000000000009E-3</v>
      </c>
    </row>
    <row r="301" spans="1:25" x14ac:dyDescent="0.2">
      <c r="A301">
        <v>1981</v>
      </c>
      <c r="B301">
        <v>4</v>
      </c>
      <c r="C301">
        <v>1981.2877000000001</v>
      </c>
      <c r="D301">
        <f>monthly_in_situ_co2_mlo!J353</f>
        <v>340.02</v>
      </c>
      <c r="E301">
        <f>monthly_merge_co2_spo!J352</f>
        <v>338</v>
      </c>
      <c r="F301">
        <f>(monthly_in_situ_co2_mlo!J354-monthly_in_situ_co2_mlo!J353)*2.12</f>
        <v>-0.29679999999997109</v>
      </c>
      <c r="G301">
        <f>(monthly_merge_co2_spo!J353-monthly_merge_co2_spo!J352)*2.12</f>
        <v>8.4800000000043382E-2</v>
      </c>
      <c r="I301" s="5">
        <v>1981.288</v>
      </c>
      <c r="J301" s="3">
        <v>-0.29699999999999999</v>
      </c>
      <c r="K301" s="3">
        <v>0.2024</v>
      </c>
      <c r="L301" s="3">
        <v>0.2465</v>
      </c>
      <c r="M301" s="3">
        <v>0.25990000000000002</v>
      </c>
      <c r="N301" s="4">
        <v>8.5000000000000006E-2</v>
      </c>
      <c r="O301" s="4">
        <v>0.18859999999999999</v>
      </c>
      <c r="P301" s="4">
        <v>0.254</v>
      </c>
      <c r="Q301" s="4">
        <v>0.26069999999999999</v>
      </c>
      <c r="R301" s="7">
        <f t="shared" si="27"/>
        <v>-0.10599999999999998</v>
      </c>
      <c r="S301" s="7">
        <f t="shared" si="28"/>
        <v>0.19550000000000001</v>
      </c>
      <c r="T301" s="7">
        <f t="shared" si="29"/>
        <v>0.25024999999999997</v>
      </c>
      <c r="U301" s="7">
        <f t="shared" si="30"/>
        <v>0.26029999999999998</v>
      </c>
      <c r="V301" s="6">
        <f t="shared" si="31"/>
        <v>-0.38200000000000001</v>
      </c>
      <c r="W301" s="6">
        <f t="shared" si="32"/>
        <v>1.3800000000000007E-2</v>
      </c>
      <c r="X301" s="6">
        <f t="shared" si="33"/>
        <v>-7.5000000000000067E-3</v>
      </c>
      <c r="Y301" s="6">
        <f t="shared" si="34"/>
        <v>-7.999999999999674E-4</v>
      </c>
    </row>
    <row r="302" spans="1:25" x14ac:dyDescent="0.2">
      <c r="A302">
        <v>1981</v>
      </c>
      <c r="B302">
        <v>5</v>
      </c>
      <c r="C302">
        <v>1981.3698999999999</v>
      </c>
      <c r="D302">
        <f>monthly_in_situ_co2_mlo!J354</f>
        <v>339.88</v>
      </c>
      <c r="E302">
        <f>monthly_merge_co2_spo!J353</f>
        <v>338.04</v>
      </c>
      <c r="F302">
        <f>(monthly_in_situ_co2_mlo!J355-monthly_in_situ_co2_mlo!J354)*2.12</f>
        <v>0.16959999999996628</v>
      </c>
      <c r="G302">
        <f>(monthly_merge_co2_spo!J354-monthly_merge_co2_spo!J353)*2.12</f>
        <v>0.76319999999990851</v>
      </c>
      <c r="I302" s="5">
        <v>1981.37</v>
      </c>
      <c r="J302" s="3">
        <v>0.17</v>
      </c>
      <c r="K302" s="3">
        <v>0.20599999999999999</v>
      </c>
      <c r="L302" s="3">
        <v>0.24629999999999999</v>
      </c>
      <c r="M302" s="3">
        <v>0.25969999999999999</v>
      </c>
      <c r="N302" s="4">
        <v>0.76300000000000001</v>
      </c>
      <c r="O302" s="4">
        <v>0.1862</v>
      </c>
      <c r="P302" s="4">
        <v>0.2535</v>
      </c>
      <c r="Q302" s="4">
        <v>0.26029999999999998</v>
      </c>
      <c r="R302" s="7">
        <f t="shared" si="27"/>
        <v>0.46650000000000003</v>
      </c>
      <c r="S302" s="7">
        <f t="shared" si="28"/>
        <v>0.1961</v>
      </c>
      <c r="T302" s="7">
        <f t="shared" si="29"/>
        <v>0.24990000000000001</v>
      </c>
      <c r="U302" s="7">
        <f t="shared" si="30"/>
        <v>0.26</v>
      </c>
      <c r="V302" s="6">
        <f t="shared" si="31"/>
        <v>-0.59299999999999997</v>
      </c>
      <c r="W302" s="6">
        <f t="shared" si="32"/>
        <v>1.9799999999999984E-2</v>
      </c>
      <c r="X302" s="6">
        <f t="shared" si="33"/>
        <v>-7.2000000000000119E-3</v>
      </c>
      <c r="Y302" s="6">
        <f t="shared" si="34"/>
        <v>-5.9999999999998943E-4</v>
      </c>
    </row>
    <row r="303" spans="1:25" x14ac:dyDescent="0.2">
      <c r="A303">
        <v>1981</v>
      </c>
      <c r="B303">
        <v>6</v>
      </c>
      <c r="C303">
        <v>1981.4548</v>
      </c>
      <c r="D303">
        <f>monthly_in_situ_co2_mlo!J355</f>
        <v>339.96</v>
      </c>
      <c r="E303">
        <f>monthly_merge_co2_spo!J354</f>
        <v>338.4</v>
      </c>
      <c r="F303">
        <f>(monthly_in_situ_co2_mlo!J356-monthly_in_situ_co2_mlo!J355)*2.12</f>
        <v>-0.4239999999999759</v>
      </c>
      <c r="G303">
        <f>(monthly_merge_co2_spo!J355-monthly_merge_co2_spo!J354)*2.12</f>
        <v>-0.14839999999998554</v>
      </c>
      <c r="I303" s="5">
        <v>1981.4549999999999</v>
      </c>
      <c r="J303" s="3">
        <v>-0.42399999999999999</v>
      </c>
      <c r="K303" s="3">
        <v>0.21099999999999999</v>
      </c>
      <c r="L303" s="3">
        <v>0.2462</v>
      </c>
      <c r="M303" s="3">
        <v>0.25950000000000001</v>
      </c>
      <c r="N303" s="4">
        <v>-0.14799999999999999</v>
      </c>
      <c r="O303" s="4">
        <v>0.18609999999999999</v>
      </c>
      <c r="P303" s="4">
        <v>0.253</v>
      </c>
      <c r="Q303" s="4">
        <v>0.25990000000000002</v>
      </c>
      <c r="R303" s="7">
        <f t="shared" si="27"/>
        <v>-0.28599999999999998</v>
      </c>
      <c r="S303" s="7">
        <f t="shared" si="28"/>
        <v>0.19855</v>
      </c>
      <c r="T303" s="7">
        <f t="shared" si="29"/>
        <v>0.24959999999999999</v>
      </c>
      <c r="U303" s="7">
        <f t="shared" si="30"/>
        <v>0.25970000000000004</v>
      </c>
      <c r="V303" s="6">
        <f t="shared" si="31"/>
        <v>-0.27600000000000002</v>
      </c>
      <c r="W303" s="6">
        <f t="shared" si="32"/>
        <v>2.4900000000000005E-2</v>
      </c>
      <c r="X303" s="6">
        <f t="shared" si="33"/>
        <v>-6.8000000000000005E-3</v>
      </c>
      <c r="Y303" s="6">
        <f t="shared" si="34"/>
        <v>-4.0000000000001146E-4</v>
      </c>
    </row>
    <row r="304" spans="1:25" x14ac:dyDescent="0.2">
      <c r="A304">
        <v>1981</v>
      </c>
      <c r="B304">
        <v>7</v>
      </c>
      <c r="C304">
        <v>1981.537</v>
      </c>
      <c r="D304">
        <f>monthly_in_situ_co2_mlo!J356</f>
        <v>339.76</v>
      </c>
      <c r="E304">
        <f>monthly_merge_co2_spo!J355</f>
        <v>338.33</v>
      </c>
      <c r="F304">
        <f>(monthly_in_situ_co2_mlo!J357-monthly_in_situ_co2_mlo!J356)*2.12</f>
        <v>8.4800000000043382E-2</v>
      </c>
      <c r="G304">
        <f>(monthly_merge_co2_spo!J356-monthly_merge_co2_spo!J355)*2.12</f>
        <v>0.1060000000000241</v>
      </c>
      <c r="I304" s="5">
        <v>1981.537</v>
      </c>
      <c r="J304" s="3">
        <v>8.5000000000000006E-2</v>
      </c>
      <c r="K304" s="3">
        <v>0.216</v>
      </c>
      <c r="L304" s="3">
        <v>0.24640000000000001</v>
      </c>
      <c r="M304" s="3">
        <v>0.25929999999999997</v>
      </c>
      <c r="N304" s="4">
        <v>0.106</v>
      </c>
      <c r="O304" s="4">
        <v>0.18779999999999999</v>
      </c>
      <c r="P304" s="4">
        <v>0.25259999999999999</v>
      </c>
      <c r="Q304" s="4">
        <v>0.25950000000000001</v>
      </c>
      <c r="R304" s="7">
        <f t="shared" si="27"/>
        <v>9.5500000000000002E-2</v>
      </c>
      <c r="S304" s="7">
        <f t="shared" si="28"/>
        <v>0.2019</v>
      </c>
      <c r="T304" s="7">
        <f t="shared" si="29"/>
        <v>0.2495</v>
      </c>
      <c r="U304" s="7">
        <f t="shared" si="30"/>
        <v>0.25939999999999996</v>
      </c>
      <c r="V304" s="6">
        <f t="shared" si="31"/>
        <v>-2.0999999999999991E-2</v>
      </c>
      <c r="W304" s="6">
        <f t="shared" si="32"/>
        <v>2.8200000000000003E-2</v>
      </c>
      <c r="X304" s="6">
        <f t="shared" si="33"/>
        <v>-6.1999999999999833E-3</v>
      </c>
      <c r="Y304" s="6">
        <f t="shared" si="34"/>
        <v>-2.0000000000003348E-4</v>
      </c>
    </row>
    <row r="305" spans="1:25" x14ac:dyDescent="0.2">
      <c r="A305">
        <v>1981</v>
      </c>
      <c r="B305">
        <v>8</v>
      </c>
      <c r="C305">
        <v>1981.6219000000001</v>
      </c>
      <c r="D305">
        <f>monthly_in_situ_co2_mlo!J357</f>
        <v>339.8</v>
      </c>
      <c r="E305">
        <f>monthly_merge_co2_spo!J356</f>
        <v>338.38</v>
      </c>
      <c r="F305">
        <f>(monthly_in_situ_co2_mlo!J358-monthly_in_situ_co2_mlo!J357)*2.12</f>
        <v>2.119999999998072E-2</v>
      </c>
      <c r="G305">
        <f>(monthly_merge_co2_spo!J357-monthly_merge_co2_spo!J356)*2.12</f>
        <v>-0.23320000000002894</v>
      </c>
      <c r="I305" s="5">
        <v>1981.6220000000001</v>
      </c>
      <c r="J305" s="3">
        <v>2.1000000000000001E-2</v>
      </c>
      <c r="K305" s="3">
        <v>0.219</v>
      </c>
      <c r="L305" s="3">
        <v>0.2465</v>
      </c>
      <c r="M305" s="3">
        <v>0.2591</v>
      </c>
      <c r="N305" s="4">
        <v>-0.23300000000000001</v>
      </c>
      <c r="O305" s="4">
        <v>0.19040000000000001</v>
      </c>
      <c r="P305" s="4">
        <v>0.25219999999999998</v>
      </c>
      <c r="Q305" s="4">
        <v>0.2591</v>
      </c>
      <c r="R305" s="7">
        <f t="shared" si="27"/>
        <v>-0.10600000000000001</v>
      </c>
      <c r="S305" s="7">
        <f t="shared" si="28"/>
        <v>0.20469999999999999</v>
      </c>
      <c r="T305" s="7">
        <f t="shared" si="29"/>
        <v>0.24934999999999999</v>
      </c>
      <c r="U305" s="7">
        <f t="shared" si="30"/>
        <v>0.2591</v>
      </c>
      <c r="V305" s="6">
        <f t="shared" si="31"/>
        <v>0.254</v>
      </c>
      <c r="W305" s="6">
        <f t="shared" si="32"/>
        <v>2.8599999999999987E-2</v>
      </c>
      <c r="X305" s="6">
        <f t="shared" si="33"/>
        <v>-5.6999999999999829E-3</v>
      </c>
      <c r="Y305" s="6">
        <f t="shared" si="34"/>
        <v>0</v>
      </c>
    </row>
    <row r="306" spans="1:25" x14ac:dyDescent="0.2">
      <c r="A306">
        <v>1981</v>
      </c>
      <c r="B306">
        <v>9</v>
      </c>
      <c r="C306">
        <v>1981.7067999999999</v>
      </c>
      <c r="D306">
        <f>monthly_in_situ_co2_mlo!J358</f>
        <v>339.81</v>
      </c>
      <c r="E306">
        <f>monthly_merge_co2_spo!J357</f>
        <v>338.27</v>
      </c>
      <c r="F306">
        <f>(monthly_in_situ_co2_mlo!J359-monthly_in_situ_co2_mlo!J358)*2.12</f>
        <v>0.5723999999999615</v>
      </c>
      <c r="G306">
        <f>(monthly_merge_co2_spo!J358-monthly_merge_co2_spo!J357)*2.12</f>
        <v>0.76320000000002897</v>
      </c>
      <c r="I306" s="5">
        <v>1981.7070000000001</v>
      </c>
      <c r="J306" s="3">
        <v>0.57199999999999995</v>
      </c>
      <c r="K306" s="3">
        <v>0.21959999999999999</v>
      </c>
      <c r="L306" s="3">
        <v>0.24660000000000001</v>
      </c>
      <c r="M306" s="3">
        <v>0.25900000000000001</v>
      </c>
      <c r="N306" s="4">
        <v>0.76300000000000001</v>
      </c>
      <c r="O306" s="4">
        <v>0.19370000000000001</v>
      </c>
      <c r="P306" s="4">
        <v>0.252</v>
      </c>
      <c r="Q306" s="4">
        <v>0.25879999999999997</v>
      </c>
      <c r="R306" s="7">
        <f t="shared" si="27"/>
        <v>0.66749999999999998</v>
      </c>
      <c r="S306" s="7">
        <f t="shared" si="28"/>
        <v>0.20665</v>
      </c>
      <c r="T306" s="7">
        <f t="shared" si="29"/>
        <v>0.24930000000000002</v>
      </c>
      <c r="U306" s="7">
        <f t="shared" si="30"/>
        <v>0.25890000000000002</v>
      </c>
      <c r="V306" s="6">
        <f t="shared" si="31"/>
        <v>-0.19100000000000006</v>
      </c>
      <c r="W306" s="6">
        <f t="shared" si="32"/>
        <v>2.5899999999999979E-2</v>
      </c>
      <c r="X306" s="6">
        <f t="shared" si="33"/>
        <v>-5.3999999999999881E-3</v>
      </c>
      <c r="Y306" s="6">
        <f t="shared" si="34"/>
        <v>2.0000000000003348E-4</v>
      </c>
    </row>
    <row r="307" spans="1:25" x14ac:dyDescent="0.2">
      <c r="A307">
        <v>1981</v>
      </c>
      <c r="B307">
        <v>10</v>
      </c>
      <c r="C307">
        <v>1981.789</v>
      </c>
      <c r="D307">
        <f>monthly_in_situ_co2_mlo!J359</f>
        <v>340.08</v>
      </c>
      <c r="E307">
        <f>monthly_merge_co2_spo!J358</f>
        <v>338.63</v>
      </c>
      <c r="F307">
        <f>(monthly_in_situ_co2_mlo!J360-monthly_in_situ_co2_mlo!J359)*2.12</f>
        <v>0.6360000000000241</v>
      </c>
      <c r="G307">
        <f>(monthly_merge_co2_spo!J359-monthly_merge_co2_spo!J358)*2.12</f>
        <v>-0.23320000000002894</v>
      </c>
      <c r="I307" s="5">
        <v>1981.789</v>
      </c>
      <c r="J307" s="3">
        <v>0.63600000000000001</v>
      </c>
      <c r="K307" s="3">
        <v>0.21790000000000001</v>
      </c>
      <c r="L307" s="3">
        <v>0.2467</v>
      </c>
      <c r="M307" s="3">
        <v>0.25879999999999997</v>
      </c>
      <c r="N307" s="4">
        <v>-0.23300000000000001</v>
      </c>
      <c r="O307" s="4">
        <v>0.1978</v>
      </c>
      <c r="P307" s="4">
        <v>0.25169999999999998</v>
      </c>
      <c r="Q307" s="4">
        <v>0.25840000000000002</v>
      </c>
      <c r="R307" s="7">
        <f t="shared" si="27"/>
        <v>0.20150000000000001</v>
      </c>
      <c r="S307" s="7">
        <f t="shared" si="28"/>
        <v>0.20785000000000001</v>
      </c>
      <c r="T307" s="7">
        <f t="shared" si="29"/>
        <v>0.24919999999999998</v>
      </c>
      <c r="U307" s="7">
        <f t="shared" si="30"/>
        <v>0.2586</v>
      </c>
      <c r="V307" s="6">
        <f t="shared" si="31"/>
        <v>0.86899999999999999</v>
      </c>
      <c r="W307" s="6">
        <f t="shared" si="32"/>
        <v>2.0100000000000007E-2</v>
      </c>
      <c r="X307" s="6">
        <f t="shared" si="33"/>
        <v>-4.9999999999999767E-3</v>
      </c>
      <c r="Y307" s="6">
        <f t="shared" si="34"/>
        <v>3.9999999999995595E-4</v>
      </c>
    </row>
    <row r="308" spans="1:25" x14ac:dyDescent="0.2">
      <c r="A308">
        <v>1981</v>
      </c>
      <c r="B308">
        <v>11</v>
      </c>
      <c r="C308">
        <v>1981.874</v>
      </c>
      <c r="D308">
        <f>monthly_in_situ_co2_mlo!J360</f>
        <v>340.38</v>
      </c>
      <c r="E308">
        <f>monthly_merge_co2_spo!J359</f>
        <v>338.52</v>
      </c>
      <c r="F308">
        <f>(monthly_in_situ_co2_mlo!J361-monthly_in_situ_co2_mlo!J360)*2.12</f>
        <v>0.12720000000000484</v>
      </c>
      <c r="G308">
        <f>(monthly_merge_co2_spo!J360-monthly_merge_co2_spo!J359)*2.12</f>
        <v>0.48760000000003861</v>
      </c>
      <c r="I308" s="5">
        <v>1981.874</v>
      </c>
      <c r="J308" s="3">
        <v>0.127</v>
      </c>
      <c r="K308" s="3">
        <v>0.21390000000000001</v>
      </c>
      <c r="L308" s="3">
        <v>0.247</v>
      </c>
      <c r="M308" s="3">
        <v>0.25869999999999999</v>
      </c>
      <c r="N308" s="4">
        <v>0.48799999999999999</v>
      </c>
      <c r="O308" s="4">
        <v>0.20180000000000001</v>
      </c>
      <c r="P308" s="4">
        <v>0.2515</v>
      </c>
      <c r="Q308" s="4">
        <v>0.25800000000000001</v>
      </c>
      <c r="R308" s="7">
        <f t="shared" si="27"/>
        <v>0.3075</v>
      </c>
      <c r="S308" s="7">
        <f t="shared" si="28"/>
        <v>0.20785000000000001</v>
      </c>
      <c r="T308" s="7">
        <f t="shared" si="29"/>
        <v>0.24925</v>
      </c>
      <c r="U308" s="7">
        <f t="shared" si="30"/>
        <v>0.25834999999999997</v>
      </c>
      <c r="V308" s="6">
        <f t="shared" si="31"/>
        <v>-0.36099999999999999</v>
      </c>
      <c r="W308" s="6">
        <f t="shared" si="32"/>
        <v>1.21E-2</v>
      </c>
      <c r="X308" s="6">
        <f t="shared" si="33"/>
        <v>-4.500000000000004E-3</v>
      </c>
      <c r="Y308" s="6">
        <f t="shared" si="34"/>
        <v>6.9999999999997842E-4</v>
      </c>
    </row>
    <row r="309" spans="1:25" x14ac:dyDescent="0.2">
      <c r="A309">
        <v>1981</v>
      </c>
      <c r="B309">
        <v>12</v>
      </c>
      <c r="C309">
        <v>1981.9562000000001</v>
      </c>
      <c r="D309">
        <f>monthly_in_situ_co2_mlo!J361</f>
        <v>340.44</v>
      </c>
      <c r="E309">
        <f>monthly_merge_co2_spo!J360</f>
        <v>338.75</v>
      </c>
      <c r="F309">
        <f>(monthly_in_situ_co2_mlo!J362-monthly_in_situ_co2_mlo!J361)*2.12</f>
        <v>0.5723999999999615</v>
      </c>
      <c r="G309">
        <f>(monthly_merge_co2_spo!J361-monthly_merge_co2_spo!J360)*2.12</f>
        <v>0.16959999999996628</v>
      </c>
      <c r="I309" s="5">
        <v>1981.9559999999999</v>
      </c>
      <c r="J309" s="3">
        <v>0.57199999999999995</v>
      </c>
      <c r="K309" s="3">
        <v>0.20760000000000001</v>
      </c>
      <c r="L309" s="3">
        <v>0.24740000000000001</v>
      </c>
      <c r="M309" s="3">
        <v>0.25869999999999999</v>
      </c>
      <c r="N309" s="4">
        <v>0.17</v>
      </c>
      <c r="O309" s="4">
        <v>0.2054</v>
      </c>
      <c r="P309" s="4">
        <v>0.25119999999999998</v>
      </c>
      <c r="Q309" s="4">
        <v>0.25769999999999998</v>
      </c>
      <c r="R309" s="7">
        <f t="shared" si="27"/>
        <v>0.371</v>
      </c>
      <c r="S309" s="7">
        <f t="shared" si="28"/>
        <v>0.20650000000000002</v>
      </c>
      <c r="T309" s="7">
        <f t="shared" si="29"/>
        <v>0.24929999999999999</v>
      </c>
      <c r="U309" s="7">
        <f t="shared" si="30"/>
        <v>0.25819999999999999</v>
      </c>
      <c r="V309" s="6">
        <f t="shared" si="31"/>
        <v>0.40199999999999991</v>
      </c>
      <c r="W309" s="6">
        <f t="shared" si="32"/>
        <v>2.2000000000000075E-3</v>
      </c>
      <c r="X309" s="6">
        <f t="shared" si="33"/>
        <v>-3.7999999999999701E-3</v>
      </c>
      <c r="Y309" s="6">
        <f t="shared" si="34"/>
        <v>1.0000000000000009E-3</v>
      </c>
    </row>
    <row r="310" spans="1:25" x14ac:dyDescent="0.2">
      <c r="A310">
        <v>1982</v>
      </c>
      <c r="B310">
        <v>1</v>
      </c>
      <c r="C310">
        <v>1982.0410999999999</v>
      </c>
      <c r="D310">
        <f>monthly_in_situ_co2_mlo!J362</f>
        <v>340.71</v>
      </c>
      <c r="E310">
        <f>monthly_merge_co2_spo!J361</f>
        <v>338.83</v>
      </c>
      <c r="F310">
        <f>(monthly_in_situ_co2_mlo!J363-monthly_in_situ_co2_mlo!J362)*2.12</f>
        <v>0.48760000000003861</v>
      </c>
      <c r="G310">
        <f>(monthly_merge_co2_spo!J362-monthly_merge_co2_spo!J361)*2.12</f>
        <v>0.2968000000000916</v>
      </c>
      <c r="I310" s="5">
        <v>1982.0409999999999</v>
      </c>
      <c r="J310" s="3">
        <v>0.48799999999999999</v>
      </c>
      <c r="K310" s="3">
        <v>0.20119999999999999</v>
      </c>
      <c r="L310" s="3">
        <v>0.248</v>
      </c>
      <c r="M310" s="3">
        <v>0.2586</v>
      </c>
      <c r="N310" s="4">
        <v>0.29699999999999999</v>
      </c>
      <c r="O310" s="4">
        <v>0.20799999999999999</v>
      </c>
      <c r="P310" s="4">
        <v>0.251</v>
      </c>
      <c r="Q310" s="4">
        <v>0.25729999999999997</v>
      </c>
      <c r="R310" s="7">
        <f t="shared" si="27"/>
        <v>0.39249999999999996</v>
      </c>
      <c r="S310" s="7">
        <f t="shared" si="28"/>
        <v>0.2046</v>
      </c>
      <c r="T310" s="7">
        <f t="shared" si="29"/>
        <v>0.2495</v>
      </c>
      <c r="U310" s="7">
        <f t="shared" si="30"/>
        <v>0.25795000000000001</v>
      </c>
      <c r="V310" s="6">
        <f t="shared" si="31"/>
        <v>0.191</v>
      </c>
      <c r="W310" s="6">
        <f t="shared" si="32"/>
        <v>-6.8000000000000005E-3</v>
      </c>
      <c r="X310" s="6">
        <f t="shared" si="33"/>
        <v>-3.0000000000000027E-3</v>
      </c>
      <c r="Y310" s="6">
        <f t="shared" si="34"/>
        <v>1.3000000000000234E-3</v>
      </c>
    </row>
    <row r="311" spans="1:25" x14ac:dyDescent="0.2">
      <c r="A311">
        <v>1982</v>
      </c>
      <c r="B311">
        <v>2</v>
      </c>
      <c r="C311">
        <v>1982.126</v>
      </c>
      <c r="D311">
        <f>monthly_in_situ_co2_mlo!J363</f>
        <v>340.94</v>
      </c>
      <c r="E311">
        <f>monthly_merge_co2_spo!J362</f>
        <v>338.97</v>
      </c>
      <c r="F311">
        <f>(monthly_in_situ_co2_mlo!J364-monthly_in_situ_co2_mlo!J363)*2.12</f>
        <v>0.80559999999999043</v>
      </c>
      <c r="G311">
        <f>(monthly_merge_co2_spo!J363-monthly_merge_co2_spo!J362)*2.12</f>
        <v>-0.16960000000008676</v>
      </c>
      <c r="I311" s="5">
        <v>1982.126</v>
      </c>
      <c r="J311" s="3">
        <v>0.80600000000000005</v>
      </c>
      <c r="K311" s="3">
        <v>0.1958</v>
      </c>
      <c r="L311" s="3">
        <v>0.2487</v>
      </c>
      <c r="M311" s="3">
        <v>0.2586</v>
      </c>
      <c r="N311" s="4">
        <v>-0.17</v>
      </c>
      <c r="O311" s="4">
        <v>0.20979999999999999</v>
      </c>
      <c r="P311" s="4">
        <v>0.25080000000000002</v>
      </c>
      <c r="Q311" s="4">
        <v>0.25690000000000002</v>
      </c>
      <c r="R311" s="7">
        <f t="shared" si="27"/>
        <v>0.318</v>
      </c>
      <c r="S311" s="7">
        <f t="shared" si="28"/>
        <v>0.20279999999999998</v>
      </c>
      <c r="T311" s="7">
        <f t="shared" si="29"/>
        <v>0.24975000000000003</v>
      </c>
      <c r="U311" s="7">
        <f t="shared" si="30"/>
        <v>0.25775000000000003</v>
      </c>
      <c r="V311" s="6">
        <f t="shared" si="31"/>
        <v>0.97600000000000009</v>
      </c>
      <c r="W311" s="6">
        <f t="shared" si="32"/>
        <v>-1.3999999999999985E-2</v>
      </c>
      <c r="X311" s="6">
        <f t="shared" si="33"/>
        <v>-2.1000000000000185E-3</v>
      </c>
      <c r="Y311" s="6">
        <f t="shared" si="34"/>
        <v>1.6999999999999793E-3</v>
      </c>
    </row>
    <row r="312" spans="1:25" x14ac:dyDescent="0.2">
      <c r="A312">
        <v>1982</v>
      </c>
      <c r="B312">
        <v>3</v>
      </c>
      <c r="C312">
        <v>1982.2027</v>
      </c>
      <c r="D312">
        <f>monthly_in_situ_co2_mlo!J364</f>
        <v>341.32</v>
      </c>
      <c r="E312">
        <f>monthly_merge_co2_spo!J363</f>
        <v>338.89</v>
      </c>
      <c r="F312">
        <f>(monthly_in_situ_co2_mlo!J365-monthly_in_situ_co2_mlo!J364)*2.12</f>
        <v>-0.53</v>
      </c>
      <c r="G312">
        <f>(monthly_merge_co2_spo!J364-monthly_merge_co2_spo!J363)*2.12</f>
        <v>0.61480000000004342</v>
      </c>
      <c r="I312" s="5">
        <v>1982.203</v>
      </c>
      <c r="J312" s="3">
        <v>-0.53</v>
      </c>
      <c r="K312" s="3">
        <v>0.19120000000000001</v>
      </c>
      <c r="L312" s="3">
        <v>0.24970000000000001</v>
      </c>
      <c r="M312" s="3">
        <v>0.2586</v>
      </c>
      <c r="N312" s="4">
        <v>0.61499999999999999</v>
      </c>
      <c r="O312" s="4">
        <v>0.21229999999999999</v>
      </c>
      <c r="P312" s="4">
        <v>0.25069999999999998</v>
      </c>
      <c r="Q312" s="4">
        <v>0.25650000000000001</v>
      </c>
      <c r="R312" s="7">
        <f t="shared" si="27"/>
        <v>4.2499999999999982E-2</v>
      </c>
      <c r="S312" s="7">
        <f t="shared" si="28"/>
        <v>0.20174999999999998</v>
      </c>
      <c r="T312" s="7">
        <f t="shared" si="29"/>
        <v>0.25019999999999998</v>
      </c>
      <c r="U312" s="7">
        <f t="shared" si="30"/>
        <v>0.25755</v>
      </c>
      <c r="V312" s="6">
        <f t="shared" si="31"/>
        <v>-1.145</v>
      </c>
      <c r="W312" s="6">
        <f t="shared" si="32"/>
        <v>-2.109999999999998E-2</v>
      </c>
      <c r="X312" s="6">
        <f t="shared" si="33"/>
        <v>-9.9999999999997313E-4</v>
      </c>
      <c r="Y312" s="6">
        <f t="shared" si="34"/>
        <v>2.0999999999999908E-3</v>
      </c>
    </row>
    <row r="313" spans="1:25" x14ac:dyDescent="0.2">
      <c r="A313">
        <v>1982</v>
      </c>
      <c r="B313">
        <v>4</v>
      </c>
      <c r="C313">
        <v>1982.2877000000001</v>
      </c>
      <c r="D313">
        <f>monthly_in_situ_co2_mlo!J365</f>
        <v>341.07</v>
      </c>
      <c r="E313">
        <f>monthly_merge_co2_spo!J364</f>
        <v>339.18</v>
      </c>
      <c r="F313">
        <f>(monthly_in_situ_co2_mlo!J366-monthly_in_situ_co2_mlo!J365)*2.12</f>
        <v>6.3600000000062662E-2</v>
      </c>
      <c r="G313">
        <f>(monthly_merge_co2_spo!J365-monthly_merge_co2_spo!J364)*2.12</f>
        <v>0.38160000000001448</v>
      </c>
      <c r="I313" s="5">
        <v>1982.288</v>
      </c>
      <c r="J313" s="3">
        <v>6.4000000000000001E-2</v>
      </c>
      <c r="K313" s="3">
        <v>0.18820000000000001</v>
      </c>
      <c r="L313" s="3">
        <v>0.25080000000000002</v>
      </c>
      <c r="M313" s="3">
        <v>0.2586</v>
      </c>
      <c r="N313" s="4">
        <v>0.38200000000000001</v>
      </c>
      <c r="O313" s="4">
        <v>0.2167</v>
      </c>
      <c r="P313" s="4">
        <v>0.25069999999999998</v>
      </c>
      <c r="Q313" s="4">
        <v>0.25619999999999998</v>
      </c>
      <c r="R313" s="7">
        <f t="shared" si="27"/>
        <v>0.223</v>
      </c>
      <c r="S313" s="7">
        <f t="shared" si="28"/>
        <v>0.20245000000000002</v>
      </c>
      <c r="T313" s="7">
        <f t="shared" si="29"/>
        <v>0.25075000000000003</v>
      </c>
      <c r="U313" s="7">
        <f t="shared" si="30"/>
        <v>0.25739999999999996</v>
      </c>
      <c r="V313" s="6">
        <f t="shared" si="31"/>
        <v>-0.318</v>
      </c>
      <c r="W313" s="6">
        <f t="shared" si="32"/>
        <v>-2.8499999999999998E-2</v>
      </c>
      <c r="X313" s="6">
        <f t="shared" si="33"/>
        <v>1.000000000000445E-4</v>
      </c>
      <c r="Y313" s="6">
        <f t="shared" si="34"/>
        <v>2.4000000000000132E-3</v>
      </c>
    </row>
    <row r="314" spans="1:25" x14ac:dyDescent="0.2">
      <c r="A314">
        <v>1982</v>
      </c>
      <c r="B314">
        <v>5</v>
      </c>
      <c r="C314">
        <v>1982.3698999999999</v>
      </c>
      <c r="D314">
        <f>monthly_in_situ_co2_mlo!J366</f>
        <v>341.1</v>
      </c>
      <c r="E314">
        <f>monthly_merge_co2_spo!J365</f>
        <v>339.36</v>
      </c>
      <c r="F314">
        <f>(monthly_in_situ_co2_mlo!J367-monthly_in_situ_co2_mlo!J366)*2.12</f>
        <v>-0.1060000000000241</v>
      </c>
      <c r="G314">
        <f>(monthly_merge_co2_spo!J366-monthly_merge_co2_spo!J365)*2.12</f>
        <v>0.16959999999996628</v>
      </c>
      <c r="I314" s="5">
        <v>1982.37</v>
      </c>
      <c r="J314" s="3">
        <v>-0.106</v>
      </c>
      <c r="K314" s="3">
        <v>0.18770000000000001</v>
      </c>
      <c r="L314" s="3">
        <v>0.25209999999999999</v>
      </c>
      <c r="M314" s="3">
        <v>0.25869999999999999</v>
      </c>
      <c r="N314" s="4">
        <v>0.17</v>
      </c>
      <c r="O314" s="4">
        <v>0.22339999999999999</v>
      </c>
      <c r="P314" s="4">
        <v>0.25069999999999998</v>
      </c>
      <c r="Q314" s="4">
        <v>0.25590000000000002</v>
      </c>
      <c r="R314" s="7">
        <f t="shared" si="27"/>
        <v>3.2000000000000008E-2</v>
      </c>
      <c r="S314" s="7">
        <f t="shared" si="28"/>
        <v>0.20555000000000001</v>
      </c>
      <c r="T314" s="7">
        <f t="shared" si="29"/>
        <v>0.25139999999999996</v>
      </c>
      <c r="U314" s="7">
        <f t="shared" si="30"/>
        <v>0.25729999999999997</v>
      </c>
      <c r="V314" s="6">
        <f t="shared" si="31"/>
        <v>-0.27600000000000002</v>
      </c>
      <c r="W314" s="6">
        <f t="shared" si="32"/>
        <v>-3.5699999999999982E-2</v>
      </c>
      <c r="X314" s="6">
        <f t="shared" si="33"/>
        <v>1.4000000000000123E-3</v>
      </c>
      <c r="Y314" s="6">
        <f t="shared" si="34"/>
        <v>2.7999999999999692E-3</v>
      </c>
    </row>
    <row r="315" spans="1:25" x14ac:dyDescent="0.2">
      <c r="A315">
        <v>1982</v>
      </c>
      <c r="B315">
        <v>6</v>
      </c>
      <c r="C315">
        <v>1982.4548</v>
      </c>
      <c r="D315">
        <f>monthly_in_situ_co2_mlo!J367</f>
        <v>341.05</v>
      </c>
      <c r="E315">
        <f>monthly_merge_co2_spo!J366</f>
        <v>339.44</v>
      </c>
      <c r="F315">
        <f>(monthly_in_situ_co2_mlo!J368-monthly_in_situ_co2_mlo!J367)*2.12</f>
        <v>0.59359999999994217</v>
      </c>
      <c r="G315">
        <f>(monthly_merge_co2_spo!J367-monthly_merge_co2_spo!J366)*2.12</f>
        <v>-0.31799999999995182</v>
      </c>
      <c r="I315" s="5">
        <v>1982.4549999999999</v>
      </c>
      <c r="J315" s="3">
        <v>0.59399999999999997</v>
      </c>
      <c r="K315" s="3">
        <v>0.19139999999999999</v>
      </c>
      <c r="L315" s="3">
        <v>0.2535</v>
      </c>
      <c r="M315" s="3">
        <v>0.25869999999999999</v>
      </c>
      <c r="N315" s="4">
        <v>-0.318</v>
      </c>
      <c r="O315" s="4">
        <v>0.2326</v>
      </c>
      <c r="P315" s="4">
        <v>0.25080000000000002</v>
      </c>
      <c r="Q315" s="4">
        <v>0.25559999999999999</v>
      </c>
      <c r="R315" s="7">
        <f t="shared" si="27"/>
        <v>0.13799999999999998</v>
      </c>
      <c r="S315" s="7">
        <f t="shared" si="28"/>
        <v>0.21199999999999999</v>
      </c>
      <c r="T315" s="7">
        <f t="shared" si="29"/>
        <v>0.25214999999999999</v>
      </c>
      <c r="U315" s="7">
        <f t="shared" si="30"/>
        <v>0.25714999999999999</v>
      </c>
      <c r="V315" s="6">
        <f t="shared" si="31"/>
        <v>0.91199999999999992</v>
      </c>
      <c r="W315" s="6">
        <f t="shared" si="32"/>
        <v>-4.1200000000000014E-2</v>
      </c>
      <c r="X315" s="6">
        <f t="shared" si="33"/>
        <v>2.6999999999999802E-3</v>
      </c>
      <c r="Y315" s="6">
        <f t="shared" si="34"/>
        <v>3.0999999999999917E-3</v>
      </c>
    </row>
    <row r="316" spans="1:25" x14ac:dyDescent="0.2">
      <c r="A316">
        <v>1982</v>
      </c>
      <c r="B316">
        <v>7</v>
      </c>
      <c r="C316">
        <v>1982.537</v>
      </c>
      <c r="D316">
        <f>monthly_in_situ_co2_mlo!J368</f>
        <v>341.33</v>
      </c>
      <c r="E316">
        <f>monthly_merge_co2_spo!J367</f>
        <v>339.29</v>
      </c>
      <c r="F316">
        <f>(monthly_in_situ_co2_mlo!J369-monthly_in_situ_co2_mlo!J368)*2.12</f>
        <v>-0.31799999999995182</v>
      </c>
      <c r="G316">
        <f>(monthly_merge_co2_spo!J368-monthly_merge_co2_spo!J367)*2.12</f>
        <v>0.95399999999997598</v>
      </c>
      <c r="I316" s="5">
        <v>1982.537</v>
      </c>
      <c r="J316" s="3">
        <v>-0.318</v>
      </c>
      <c r="K316" s="3">
        <v>0.2009</v>
      </c>
      <c r="L316" s="3">
        <v>0.255</v>
      </c>
      <c r="M316" s="3">
        <v>0.25879999999999997</v>
      </c>
      <c r="N316" s="4">
        <v>0.95399999999999996</v>
      </c>
      <c r="O316" s="4">
        <v>0.24340000000000001</v>
      </c>
      <c r="P316" s="4">
        <v>0.251</v>
      </c>
      <c r="Q316" s="4">
        <v>0.25530000000000003</v>
      </c>
      <c r="R316" s="7">
        <f t="shared" si="27"/>
        <v>0.31799999999999995</v>
      </c>
      <c r="S316" s="7">
        <f t="shared" si="28"/>
        <v>0.22215000000000001</v>
      </c>
      <c r="T316" s="7">
        <f t="shared" si="29"/>
        <v>0.253</v>
      </c>
      <c r="U316" s="7">
        <f t="shared" si="30"/>
        <v>0.25705</v>
      </c>
      <c r="V316" s="6">
        <f t="shared" si="31"/>
        <v>-1.272</v>
      </c>
      <c r="W316" s="6">
        <f t="shared" si="32"/>
        <v>-4.250000000000001E-2</v>
      </c>
      <c r="X316" s="6">
        <f t="shared" si="33"/>
        <v>4.0000000000000036E-3</v>
      </c>
      <c r="Y316" s="6">
        <f t="shared" si="34"/>
        <v>3.4999999999999476E-3</v>
      </c>
    </row>
    <row r="317" spans="1:25" x14ac:dyDescent="0.2">
      <c r="A317">
        <v>1982</v>
      </c>
      <c r="B317">
        <v>8</v>
      </c>
      <c r="C317">
        <v>1982.6219000000001</v>
      </c>
      <c r="D317">
        <f>monthly_in_situ_co2_mlo!J369</f>
        <v>341.18</v>
      </c>
      <c r="E317">
        <f>monthly_merge_co2_spo!J368</f>
        <v>339.74</v>
      </c>
      <c r="F317">
        <f>(monthly_in_situ_co2_mlo!J370-monthly_in_situ_co2_mlo!J369)*2.12</f>
        <v>-0.16959999999996628</v>
      </c>
      <c r="G317">
        <f>(monthly_merge_co2_spo!J369-monthly_merge_co2_spo!J368)*2.12</f>
        <v>4.2399999999961441E-2</v>
      </c>
      <c r="I317" s="5">
        <v>1982.6220000000001</v>
      </c>
      <c r="J317" s="3">
        <v>-0.17</v>
      </c>
      <c r="K317" s="3">
        <v>0.2155</v>
      </c>
      <c r="L317" s="3">
        <v>0.25650000000000001</v>
      </c>
      <c r="M317" s="3">
        <v>0.25890000000000002</v>
      </c>
      <c r="N317" s="4">
        <v>4.2000000000000003E-2</v>
      </c>
      <c r="O317" s="4">
        <v>0.25559999999999999</v>
      </c>
      <c r="P317" s="4">
        <v>0.25130000000000002</v>
      </c>
      <c r="Q317" s="4">
        <v>0.25509999999999999</v>
      </c>
      <c r="R317" s="7">
        <f t="shared" si="27"/>
        <v>-6.4000000000000001E-2</v>
      </c>
      <c r="S317" s="7">
        <f t="shared" si="28"/>
        <v>0.23554999999999998</v>
      </c>
      <c r="T317" s="7">
        <f t="shared" si="29"/>
        <v>0.25390000000000001</v>
      </c>
      <c r="U317" s="7">
        <f t="shared" si="30"/>
        <v>0.25700000000000001</v>
      </c>
      <c r="V317" s="6">
        <f t="shared" si="31"/>
        <v>-0.21200000000000002</v>
      </c>
      <c r="W317" s="6">
        <f t="shared" si="32"/>
        <v>-4.0099999999999997E-2</v>
      </c>
      <c r="X317" s="6">
        <f t="shared" si="33"/>
        <v>5.1999999999999824E-3</v>
      </c>
      <c r="Y317" s="6">
        <f t="shared" si="34"/>
        <v>3.8000000000000256E-3</v>
      </c>
    </row>
    <row r="318" spans="1:25" x14ac:dyDescent="0.2">
      <c r="A318">
        <v>1982</v>
      </c>
      <c r="B318">
        <v>9</v>
      </c>
      <c r="C318">
        <v>1982.7067999999999</v>
      </c>
      <c r="D318">
        <f>monthly_in_situ_co2_mlo!J370</f>
        <v>341.1</v>
      </c>
      <c r="E318">
        <f>monthly_merge_co2_spo!J369</f>
        <v>339.76</v>
      </c>
      <c r="F318">
        <f>(monthly_in_situ_co2_mlo!J371-monthly_in_situ_co2_mlo!J370)*2.12</f>
        <v>0</v>
      </c>
      <c r="G318">
        <f>(monthly_merge_co2_spo!J370-monthly_merge_co2_spo!J369)*2.12</f>
        <v>0.12720000000000484</v>
      </c>
      <c r="I318" s="5">
        <v>1982.7070000000001</v>
      </c>
      <c r="J318" s="3">
        <v>0</v>
      </c>
      <c r="K318" s="3">
        <v>0.23330000000000001</v>
      </c>
      <c r="L318" s="3">
        <v>0.25800000000000001</v>
      </c>
      <c r="M318" s="3">
        <v>0.25900000000000001</v>
      </c>
      <c r="N318" s="4">
        <v>0.127</v>
      </c>
      <c r="O318" s="4">
        <v>0.26919999999999999</v>
      </c>
      <c r="P318" s="4">
        <v>0.25169999999999998</v>
      </c>
      <c r="Q318" s="4">
        <v>0.25490000000000002</v>
      </c>
      <c r="R318" s="7">
        <f t="shared" si="27"/>
        <v>6.3500000000000001E-2</v>
      </c>
      <c r="S318" s="7">
        <f t="shared" si="28"/>
        <v>0.25124999999999997</v>
      </c>
      <c r="T318" s="7">
        <f t="shared" si="29"/>
        <v>0.25485000000000002</v>
      </c>
      <c r="U318" s="7">
        <f t="shared" si="30"/>
        <v>0.25695000000000001</v>
      </c>
      <c r="V318" s="6">
        <f t="shared" si="31"/>
        <v>-0.127</v>
      </c>
      <c r="W318" s="6">
        <f t="shared" si="32"/>
        <v>-3.5899999999999987E-2</v>
      </c>
      <c r="X318" s="6">
        <f t="shared" si="33"/>
        <v>6.3000000000000278E-3</v>
      </c>
      <c r="Y318" s="6">
        <f t="shared" si="34"/>
        <v>4.0999999999999925E-3</v>
      </c>
    </row>
    <row r="319" spans="1:25" x14ac:dyDescent="0.2">
      <c r="A319">
        <v>1982</v>
      </c>
      <c r="B319">
        <v>10</v>
      </c>
      <c r="C319">
        <v>1982.789</v>
      </c>
      <c r="D319">
        <f>monthly_in_situ_co2_mlo!J371</f>
        <v>341.1</v>
      </c>
      <c r="E319">
        <f>monthly_merge_co2_spo!J370</f>
        <v>339.82</v>
      </c>
      <c r="F319">
        <f>(monthly_in_situ_co2_mlo!J372-monthly_in_situ_co2_mlo!J371)*2.12</f>
        <v>0.40279999999999522</v>
      </c>
      <c r="G319">
        <f>(monthly_merge_co2_spo!J371-monthly_merge_co2_spo!J370)*2.12</f>
        <v>-0.23320000000002894</v>
      </c>
      <c r="I319" s="5">
        <v>1982.789</v>
      </c>
      <c r="J319" s="3">
        <v>0.40300000000000002</v>
      </c>
      <c r="K319" s="3">
        <v>0.25380000000000003</v>
      </c>
      <c r="L319" s="3">
        <v>0.25950000000000001</v>
      </c>
      <c r="M319" s="3">
        <v>0.25919999999999999</v>
      </c>
      <c r="N319" s="4">
        <v>-0.23300000000000001</v>
      </c>
      <c r="O319" s="4">
        <v>0.28439999999999999</v>
      </c>
      <c r="P319" s="4">
        <v>0.25219999999999998</v>
      </c>
      <c r="Q319" s="4">
        <v>0.25469999999999998</v>
      </c>
      <c r="R319" s="7">
        <f t="shared" si="27"/>
        <v>8.5000000000000006E-2</v>
      </c>
      <c r="S319" s="7">
        <f t="shared" si="28"/>
        <v>0.26910000000000001</v>
      </c>
      <c r="T319" s="7">
        <f t="shared" si="29"/>
        <v>0.25585000000000002</v>
      </c>
      <c r="U319" s="7">
        <f t="shared" si="30"/>
        <v>0.25695000000000001</v>
      </c>
      <c r="V319" s="6">
        <f t="shared" si="31"/>
        <v>0.63600000000000001</v>
      </c>
      <c r="W319" s="6">
        <f t="shared" si="32"/>
        <v>-3.0599999999999961E-2</v>
      </c>
      <c r="X319" s="6">
        <f t="shared" si="33"/>
        <v>7.3000000000000287E-3</v>
      </c>
      <c r="Y319" s="6">
        <f t="shared" si="34"/>
        <v>4.500000000000004E-3</v>
      </c>
    </row>
    <row r="320" spans="1:25" x14ac:dyDescent="0.2">
      <c r="A320">
        <v>1982</v>
      </c>
      <c r="B320">
        <v>11</v>
      </c>
      <c r="C320">
        <v>1982.874</v>
      </c>
      <c r="D320">
        <f>monthly_in_situ_co2_mlo!J372</f>
        <v>341.29</v>
      </c>
      <c r="E320">
        <f>monthly_merge_co2_spo!J371</f>
        <v>339.71</v>
      </c>
      <c r="F320">
        <f>(monthly_in_situ_co2_mlo!J373-monthly_in_situ_co2_mlo!J372)*2.12</f>
        <v>4.2399999999961441E-2</v>
      </c>
      <c r="G320">
        <f>(monthly_merge_co2_spo!J372-monthly_merge_co2_spo!J371)*2.12</f>
        <v>0.21200000000004821</v>
      </c>
      <c r="I320" s="5">
        <v>1982.874</v>
      </c>
      <c r="J320" s="3">
        <v>4.2000000000000003E-2</v>
      </c>
      <c r="K320" s="3">
        <v>0.27639999999999998</v>
      </c>
      <c r="L320" s="3">
        <v>0.2611</v>
      </c>
      <c r="M320" s="3">
        <v>0.25940000000000002</v>
      </c>
      <c r="N320" s="4">
        <v>0.21199999999999999</v>
      </c>
      <c r="O320" s="4">
        <v>0.30080000000000001</v>
      </c>
      <c r="P320" s="4">
        <v>0.25269999999999998</v>
      </c>
      <c r="Q320" s="4">
        <v>0.25459999999999999</v>
      </c>
      <c r="R320" s="7">
        <f t="shared" si="27"/>
        <v>0.127</v>
      </c>
      <c r="S320" s="7">
        <f t="shared" si="28"/>
        <v>0.28859999999999997</v>
      </c>
      <c r="T320" s="7">
        <f t="shared" si="29"/>
        <v>0.25690000000000002</v>
      </c>
      <c r="U320" s="7">
        <f t="shared" si="30"/>
        <v>0.25700000000000001</v>
      </c>
      <c r="V320" s="6">
        <f t="shared" si="31"/>
        <v>-0.16999999999999998</v>
      </c>
      <c r="W320" s="6">
        <f t="shared" si="32"/>
        <v>-2.4400000000000033E-2</v>
      </c>
      <c r="X320" s="6">
        <f t="shared" si="33"/>
        <v>8.4000000000000186E-3</v>
      </c>
      <c r="Y320" s="6">
        <f t="shared" si="34"/>
        <v>4.8000000000000265E-3</v>
      </c>
    </row>
    <row r="321" spans="1:25" x14ac:dyDescent="0.2">
      <c r="A321">
        <v>1982</v>
      </c>
      <c r="B321">
        <v>12</v>
      </c>
      <c r="C321">
        <v>1982.9562000000001</v>
      </c>
      <c r="D321">
        <f>monthly_in_situ_co2_mlo!J373</f>
        <v>341.31</v>
      </c>
      <c r="E321">
        <f>monthly_merge_co2_spo!J372</f>
        <v>339.81</v>
      </c>
      <c r="F321">
        <f>(monthly_in_situ_co2_mlo!J374-monthly_in_situ_co2_mlo!J373)*2.12</f>
        <v>4.2399999999961441E-2</v>
      </c>
      <c r="G321">
        <f>(monthly_merge_co2_spo!J373-monthly_merge_co2_spo!J372)*2.12</f>
        <v>0.29679999999997109</v>
      </c>
      <c r="I321" s="5">
        <v>1982.9559999999999</v>
      </c>
      <c r="J321" s="3">
        <v>4.2000000000000003E-2</v>
      </c>
      <c r="K321" s="3">
        <v>0.29949999999999999</v>
      </c>
      <c r="L321" s="3">
        <v>0.26269999999999999</v>
      </c>
      <c r="M321" s="3">
        <v>0.2596</v>
      </c>
      <c r="N321" s="4">
        <v>0.29699999999999999</v>
      </c>
      <c r="O321" s="4">
        <v>0.31680000000000003</v>
      </c>
      <c r="P321" s="4">
        <v>0.25319999999999998</v>
      </c>
      <c r="Q321" s="4">
        <v>0.2545</v>
      </c>
      <c r="R321" s="7">
        <f t="shared" si="27"/>
        <v>0.16949999999999998</v>
      </c>
      <c r="S321" s="7">
        <f t="shared" si="28"/>
        <v>0.30815000000000003</v>
      </c>
      <c r="T321" s="7">
        <f t="shared" si="29"/>
        <v>0.25795000000000001</v>
      </c>
      <c r="U321" s="7">
        <f t="shared" si="30"/>
        <v>0.25705</v>
      </c>
      <c r="V321" s="6">
        <f t="shared" si="31"/>
        <v>-0.255</v>
      </c>
      <c r="W321" s="6">
        <f t="shared" si="32"/>
        <v>-1.7300000000000038E-2</v>
      </c>
      <c r="X321" s="6">
        <f t="shared" si="33"/>
        <v>9.5000000000000084E-3</v>
      </c>
      <c r="Y321" s="6">
        <f t="shared" si="34"/>
        <v>5.0999999999999934E-3</v>
      </c>
    </row>
    <row r="322" spans="1:25" x14ac:dyDescent="0.2">
      <c r="A322">
        <v>1983</v>
      </c>
      <c r="B322">
        <v>1</v>
      </c>
      <c r="C322">
        <v>1983.0410999999999</v>
      </c>
      <c r="D322">
        <f>monthly_in_situ_co2_mlo!J374</f>
        <v>341.33</v>
      </c>
      <c r="E322">
        <f>monthly_merge_co2_spo!J373</f>
        <v>339.95</v>
      </c>
      <c r="F322">
        <f>(monthly_in_situ_co2_mlo!J375-monthly_in_situ_co2_mlo!J374)*2.12</f>
        <v>1.0811999999999808</v>
      </c>
      <c r="G322">
        <f>(monthly_merge_co2_spo!J374-monthly_merge_co2_spo!J373)*2.12</f>
        <v>0.48760000000003861</v>
      </c>
      <c r="I322" s="5">
        <v>1983.0409999999999</v>
      </c>
      <c r="J322" s="3">
        <v>1.081</v>
      </c>
      <c r="K322" s="3">
        <v>0.32090000000000002</v>
      </c>
      <c r="L322" s="3">
        <v>0.26419999999999999</v>
      </c>
      <c r="M322" s="3">
        <v>0.25979999999999998</v>
      </c>
      <c r="N322" s="4">
        <v>0.48799999999999999</v>
      </c>
      <c r="O322" s="4">
        <v>0.33110000000000001</v>
      </c>
      <c r="P322" s="4">
        <v>0.25369999999999998</v>
      </c>
      <c r="Q322" s="4">
        <v>0.2545</v>
      </c>
      <c r="R322" s="7">
        <f t="shared" si="27"/>
        <v>0.78449999999999998</v>
      </c>
      <c r="S322" s="7">
        <f t="shared" si="28"/>
        <v>0.32600000000000001</v>
      </c>
      <c r="T322" s="7">
        <f t="shared" si="29"/>
        <v>0.25895000000000001</v>
      </c>
      <c r="U322" s="7">
        <f t="shared" si="30"/>
        <v>0.25714999999999999</v>
      </c>
      <c r="V322" s="6">
        <f t="shared" si="31"/>
        <v>0.59299999999999997</v>
      </c>
      <c r="W322" s="6">
        <f t="shared" si="32"/>
        <v>-1.0199999999999987E-2</v>
      </c>
      <c r="X322" s="6">
        <f t="shared" si="33"/>
        <v>1.0500000000000009E-2</v>
      </c>
      <c r="Y322" s="6">
        <f t="shared" si="34"/>
        <v>5.2999999999999714E-3</v>
      </c>
    </row>
    <row r="323" spans="1:25" x14ac:dyDescent="0.2">
      <c r="A323">
        <v>1983</v>
      </c>
      <c r="B323">
        <v>2</v>
      </c>
      <c r="C323">
        <v>1983.126</v>
      </c>
      <c r="D323">
        <f>monthly_in_situ_co2_mlo!J375</f>
        <v>341.84</v>
      </c>
      <c r="E323">
        <f>monthly_merge_co2_spo!J374</f>
        <v>340.18</v>
      </c>
      <c r="F323">
        <f>(monthly_in_situ_co2_mlo!J376-monthly_in_situ_co2_mlo!J375)*2.12</f>
        <v>-0.25439999999988916</v>
      </c>
      <c r="G323">
        <f>(monthly_merge_co2_spo!J375-monthly_merge_co2_spo!J374)*2.12</f>
        <v>0.33919999999993256</v>
      </c>
      <c r="I323" s="5">
        <v>1983.126</v>
      </c>
      <c r="J323" s="3">
        <v>-0.254</v>
      </c>
      <c r="K323" s="3">
        <v>0.33929999999999999</v>
      </c>
      <c r="L323" s="3">
        <v>0.26550000000000001</v>
      </c>
      <c r="M323" s="3">
        <v>0.26019999999999999</v>
      </c>
      <c r="N323" s="4">
        <v>0.33900000000000002</v>
      </c>
      <c r="O323" s="4">
        <v>0.34229999999999999</v>
      </c>
      <c r="P323" s="4">
        <v>0.25430000000000003</v>
      </c>
      <c r="Q323" s="4">
        <v>0.2545</v>
      </c>
      <c r="R323" s="7">
        <f t="shared" si="27"/>
        <v>4.250000000000001E-2</v>
      </c>
      <c r="S323" s="7">
        <f t="shared" si="28"/>
        <v>0.34079999999999999</v>
      </c>
      <c r="T323" s="7">
        <f t="shared" si="29"/>
        <v>0.25990000000000002</v>
      </c>
      <c r="U323" s="7">
        <f t="shared" si="30"/>
        <v>0.25734999999999997</v>
      </c>
      <c r="V323" s="6">
        <f t="shared" si="31"/>
        <v>-0.59299999999999997</v>
      </c>
      <c r="W323" s="6">
        <f t="shared" si="32"/>
        <v>-3.0000000000000027E-3</v>
      </c>
      <c r="X323" s="6">
        <f t="shared" si="33"/>
        <v>1.1199999999999988E-2</v>
      </c>
      <c r="Y323" s="6">
        <f t="shared" si="34"/>
        <v>5.6999999999999829E-3</v>
      </c>
    </row>
    <row r="324" spans="1:25" x14ac:dyDescent="0.2">
      <c r="A324">
        <v>1983</v>
      </c>
      <c r="B324">
        <v>3</v>
      </c>
      <c r="C324">
        <v>1983.2027</v>
      </c>
      <c r="D324">
        <f>monthly_in_situ_co2_mlo!J376</f>
        <v>341.72</v>
      </c>
      <c r="E324">
        <f>monthly_merge_co2_spo!J375</f>
        <v>340.34</v>
      </c>
      <c r="F324">
        <f>(monthly_in_situ_co2_mlo!J377-monthly_in_situ_co2_mlo!J376)*2.12</f>
        <v>1.5263999999999374</v>
      </c>
      <c r="G324">
        <f>(monthly_merge_co2_spo!J376-monthly_merge_co2_spo!J375)*2.12</f>
        <v>0.95400000000009644</v>
      </c>
      <c r="I324" s="5">
        <v>1983.203</v>
      </c>
      <c r="J324" s="3">
        <v>1.526</v>
      </c>
      <c r="K324" s="3">
        <v>0.3538</v>
      </c>
      <c r="L324" s="3">
        <v>0.26679999999999998</v>
      </c>
      <c r="M324" s="3">
        <v>0.26050000000000001</v>
      </c>
      <c r="N324" s="4">
        <v>0.95399999999999996</v>
      </c>
      <c r="O324" s="4">
        <v>0.34960000000000002</v>
      </c>
      <c r="P324" s="4">
        <v>0.25480000000000003</v>
      </c>
      <c r="Q324" s="4">
        <v>0.2545</v>
      </c>
      <c r="R324" s="7">
        <f t="shared" si="27"/>
        <v>1.24</v>
      </c>
      <c r="S324" s="7">
        <f t="shared" si="28"/>
        <v>0.35170000000000001</v>
      </c>
      <c r="T324" s="7">
        <f t="shared" si="29"/>
        <v>0.26080000000000003</v>
      </c>
      <c r="U324" s="7">
        <f t="shared" si="30"/>
        <v>0.25750000000000001</v>
      </c>
      <c r="V324" s="6">
        <f t="shared" si="31"/>
        <v>0.57200000000000006</v>
      </c>
      <c r="W324" s="6">
        <f t="shared" si="32"/>
        <v>4.1999999999999815E-3</v>
      </c>
      <c r="X324" s="6">
        <f t="shared" si="33"/>
        <v>1.1999999999999955E-2</v>
      </c>
      <c r="Y324" s="6">
        <f t="shared" si="34"/>
        <v>6.0000000000000053E-3</v>
      </c>
    </row>
    <row r="325" spans="1:25" x14ac:dyDescent="0.2">
      <c r="A325">
        <v>1983</v>
      </c>
      <c r="B325">
        <v>4</v>
      </c>
      <c r="C325">
        <v>1983.2877000000001</v>
      </c>
      <c r="D325">
        <f>monthly_in_situ_co2_mlo!J377</f>
        <v>342.44</v>
      </c>
      <c r="E325">
        <f>monthly_merge_co2_spo!J376</f>
        <v>340.79</v>
      </c>
      <c r="F325">
        <f>(monthly_in_situ_co2_mlo!J378-monthly_in_situ_co2_mlo!J377)*2.12</f>
        <v>0.5723999999999615</v>
      </c>
      <c r="G325">
        <f>(monthly_merge_co2_spo!J377-monthly_merge_co2_spo!J376)*2.12</f>
        <v>0.4239999999999759</v>
      </c>
      <c r="I325" s="5">
        <v>1983.288</v>
      </c>
      <c r="J325" s="3">
        <v>0.57199999999999995</v>
      </c>
      <c r="K325" s="3">
        <v>0.36359999999999998</v>
      </c>
      <c r="L325" s="3">
        <v>0.26800000000000002</v>
      </c>
      <c r="M325" s="3">
        <v>0.26100000000000001</v>
      </c>
      <c r="N325" s="4">
        <v>0.42399999999999999</v>
      </c>
      <c r="O325" s="4">
        <v>0.35239999999999999</v>
      </c>
      <c r="P325" s="4">
        <v>0.25530000000000003</v>
      </c>
      <c r="Q325" s="4">
        <v>0.25459999999999999</v>
      </c>
      <c r="R325" s="7">
        <f t="shared" si="27"/>
        <v>0.498</v>
      </c>
      <c r="S325" s="7">
        <f t="shared" si="28"/>
        <v>0.35799999999999998</v>
      </c>
      <c r="T325" s="7">
        <f t="shared" si="29"/>
        <v>0.26165000000000005</v>
      </c>
      <c r="U325" s="7">
        <f t="shared" si="30"/>
        <v>0.25780000000000003</v>
      </c>
      <c r="V325" s="6">
        <f t="shared" si="31"/>
        <v>0.14799999999999996</v>
      </c>
      <c r="W325" s="6">
        <f t="shared" si="32"/>
        <v>1.1199999999999988E-2</v>
      </c>
      <c r="X325" s="6">
        <f t="shared" si="33"/>
        <v>1.2699999999999989E-2</v>
      </c>
      <c r="Y325" s="6">
        <f t="shared" si="34"/>
        <v>6.4000000000000168E-3</v>
      </c>
    </row>
    <row r="326" spans="1:25" x14ac:dyDescent="0.2">
      <c r="A326">
        <v>1983</v>
      </c>
      <c r="B326">
        <v>5</v>
      </c>
      <c r="C326">
        <v>1983.3698999999999</v>
      </c>
      <c r="D326">
        <f>monthly_in_situ_co2_mlo!J378</f>
        <v>342.71</v>
      </c>
      <c r="E326">
        <f>monthly_merge_co2_spo!J377</f>
        <v>340.99</v>
      </c>
      <c r="F326">
        <f>(monthly_in_situ_co2_mlo!J379-monthly_in_situ_co2_mlo!J378)*2.12</f>
        <v>0.6360000000000241</v>
      </c>
      <c r="G326">
        <f>(monthly_merge_co2_spo!J378-monthly_merge_co2_spo!J377)*2.12</f>
        <v>0.53</v>
      </c>
      <c r="I326" s="5">
        <v>1983.37</v>
      </c>
      <c r="J326" s="3">
        <v>0.63600000000000001</v>
      </c>
      <c r="K326" s="3">
        <v>0.36759999999999998</v>
      </c>
      <c r="L326" s="3">
        <v>0.26910000000000001</v>
      </c>
      <c r="M326" s="3">
        <v>0.26140000000000002</v>
      </c>
      <c r="N326" s="4">
        <v>0.53</v>
      </c>
      <c r="O326" s="4">
        <v>0.35</v>
      </c>
      <c r="P326" s="4">
        <v>0.25580000000000003</v>
      </c>
      <c r="Q326" s="4">
        <v>0.25469999999999998</v>
      </c>
      <c r="R326" s="7">
        <f t="shared" si="27"/>
        <v>0.58299999999999996</v>
      </c>
      <c r="S326" s="7">
        <f t="shared" si="28"/>
        <v>0.35880000000000001</v>
      </c>
      <c r="T326" s="7">
        <f t="shared" si="29"/>
        <v>0.26245000000000002</v>
      </c>
      <c r="U326" s="7">
        <f t="shared" si="30"/>
        <v>0.25805</v>
      </c>
      <c r="V326" s="6">
        <f t="shared" si="31"/>
        <v>0.10599999999999998</v>
      </c>
      <c r="W326" s="6">
        <f t="shared" si="32"/>
        <v>1.7600000000000005E-2</v>
      </c>
      <c r="X326" s="6">
        <f t="shared" si="33"/>
        <v>1.3299999999999979E-2</v>
      </c>
      <c r="Y326" s="6">
        <f t="shared" si="34"/>
        <v>6.7000000000000393E-3</v>
      </c>
    </row>
    <row r="327" spans="1:25" x14ac:dyDescent="0.2">
      <c r="A327">
        <v>1983</v>
      </c>
      <c r="B327">
        <v>6</v>
      </c>
      <c r="C327">
        <v>1983.4548</v>
      </c>
      <c r="D327">
        <f>monthly_in_situ_co2_mlo!J379</f>
        <v>343.01</v>
      </c>
      <c r="E327">
        <f>monthly_merge_co2_spo!J378</f>
        <v>341.24</v>
      </c>
      <c r="F327">
        <f>(monthly_in_situ_co2_mlo!J380-monthly_in_situ_co2_mlo!J379)*2.12</f>
        <v>0.50880000000001935</v>
      </c>
      <c r="G327">
        <f>(monthly_merge_co2_spo!J379-monthly_merge_co2_spo!J378)*2.12</f>
        <v>0.23320000000002894</v>
      </c>
      <c r="I327" s="5">
        <v>1983.4549999999999</v>
      </c>
      <c r="J327" s="3">
        <v>0.50900000000000001</v>
      </c>
      <c r="K327" s="3">
        <v>0.3669</v>
      </c>
      <c r="L327" s="3">
        <v>0.27010000000000001</v>
      </c>
      <c r="M327" s="3">
        <v>0.26200000000000001</v>
      </c>
      <c r="N327" s="4">
        <v>0.23300000000000001</v>
      </c>
      <c r="O327" s="4">
        <v>0.34260000000000002</v>
      </c>
      <c r="P327" s="4">
        <v>0.25629999999999997</v>
      </c>
      <c r="Q327" s="4">
        <v>0.25490000000000002</v>
      </c>
      <c r="R327" s="7">
        <f t="shared" si="27"/>
        <v>0.371</v>
      </c>
      <c r="S327" s="7">
        <f t="shared" si="28"/>
        <v>0.35475000000000001</v>
      </c>
      <c r="T327" s="7">
        <f t="shared" si="29"/>
        <v>0.26319999999999999</v>
      </c>
      <c r="U327" s="7">
        <f t="shared" si="30"/>
        <v>0.25845000000000001</v>
      </c>
      <c r="V327" s="6">
        <f t="shared" si="31"/>
        <v>0.27600000000000002</v>
      </c>
      <c r="W327" s="6">
        <f t="shared" si="32"/>
        <v>2.4299999999999988E-2</v>
      </c>
      <c r="X327" s="6">
        <f t="shared" si="33"/>
        <v>1.3800000000000034E-2</v>
      </c>
      <c r="Y327" s="6">
        <f t="shared" si="34"/>
        <v>7.0999999999999952E-3</v>
      </c>
    </row>
    <row r="328" spans="1:25" x14ac:dyDescent="0.2">
      <c r="A328">
        <v>1983</v>
      </c>
      <c r="B328">
        <v>7</v>
      </c>
      <c r="C328">
        <v>1983.537</v>
      </c>
      <c r="D328">
        <f>monthly_in_situ_co2_mlo!J380</f>
        <v>343.25</v>
      </c>
      <c r="E328">
        <f>monthly_merge_co2_spo!J379</f>
        <v>341.35</v>
      </c>
      <c r="F328">
        <f>(monthly_in_situ_co2_mlo!J381-monthly_in_situ_co2_mlo!J380)*2.12</f>
        <v>1.0811999999999808</v>
      </c>
      <c r="G328">
        <f>(monthly_merge_co2_spo!J380-monthly_merge_co2_spo!J379)*2.12</f>
        <v>0.29679999999997109</v>
      </c>
      <c r="I328" s="5">
        <v>1983.537</v>
      </c>
      <c r="J328" s="3">
        <v>1.081</v>
      </c>
      <c r="K328" s="3">
        <v>0.36199999999999999</v>
      </c>
      <c r="L328" s="3">
        <v>0.27089999999999997</v>
      </c>
      <c r="M328" s="3">
        <v>0.26250000000000001</v>
      </c>
      <c r="N328" s="4">
        <v>0.29699999999999999</v>
      </c>
      <c r="O328" s="4">
        <v>0.33129999999999998</v>
      </c>
      <c r="P328" s="4">
        <v>0.25669999999999998</v>
      </c>
      <c r="Q328" s="4">
        <v>0.255</v>
      </c>
      <c r="R328" s="7">
        <f t="shared" si="27"/>
        <v>0.68899999999999995</v>
      </c>
      <c r="S328" s="7">
        <f t="shared" si="28"/>
        <v>0.34665000000000001</v>
      </c>
      <c r="T328" s="7">
        <f t="shared" si="29"/>
        <v>0.26379999999999998</v>
      </c>
      <c r="U328" s="7">
        <f t="shared" si="30"/>
        <v>0.25875000000000004</v>
      </c>
      <c r="V328" s="6">
        <f t="shared" si="31"/>
        <v>0.78400000000000003</v>
      </c>
      <c r="W328" s="6">
        <f t="shared" si="32"/>
        <v>3.0700000000000005E-2</v>
      </c>
      <c r="X328" s="6">
        <f t="shared" si="33"/>
        <v>1.419999999999999E-2</v>
      </c>
      <c r="Y328" s="6">
        <f t="shared" si="34"/>
        <v>7.5000000000000067E-3</v>
      </c>
    </row>
    <row r="329" spans="1:25" x14ac:dyDescent="0.2">
      <c r="A329">
        <v>1983</v>
      </c>
      <c r="B329">
        <v>8</v>
      </c>
      <c r="C329">
        <v>1983.6219000000001</v>
      </c>
      <c r="D329">
        <f>monthly_in_situ_co2_mlo!J381</f>
        <v>343.76</v>
      </c>
      <c r="E329">
        <f>monthly_merge_co2_spo!J380</f>
        <v>341.49</v>
      </c>
      <c r="F329">
        <f>(monthly_in_situ_co2_mlo!J382-monthly_in_situ_co2_mlo!J381)*2.12</f>
        <v>-1.6111999999999809</v>
      </c>
      <c r="G329">
        <f>(monthly_merge_co2_spo!J381-monthly_merge_co2_spo!J380)*2.12</f>
        <v>0.61479999999992285</v>
      </c>
      <c r="I329" s="5">
        <v>1983.6220000000001</v>
      </c>
      <c r="J329" s="3">
        <v>-1.611</v>
      </c>
      <c r="K329" s="3">
        <v>0.35149999999999998</v>
      </c>
      <c r="L329" s="3">
        <v>0.27150000000000002</v>
      </c>
      <c r="M329" s="3">
        <v>0.26319999999999999</v>
      </c>
      <c r="N329" s="4">
        <v>0.61499999999999999</v>
      </c>
      <c r="O329" s="4">
        <v>0.31730000000000003</v>
      </c>
      <c r="P329" s="4">
        <v>0.25690000000000002</v>
      </c>
      <c r="Q329" s="4">
        <v>0.25530000000000003</v>
      </c>
      <c r="R329" s="7">
        <f t="shared" si="27"/>
        <v>-0.498</v>
      </c>
      <c r="S329" s="7">
        <f t="shared" si="28"/>
        <v>0.33440000000000003</v>
      </c>
      <c r="T329" s="7">
        <f t="shared" si="29"/>
        <v>0.26419999999999999</v>
      </c>
      <c r="U329" s="7">
        <f t="shared" si="30"/>
        <v>0.25924999999999998</v>
      </c>
      <c r="V329" s="6">
        <f t="shared" si="31"/>
        <v>-2.226</v>
      </c>
      <c r="W329" s="6">
        <f t="shared" si="32"/>
        <v>3.4199999999999953E-2</v>
      </c>
      <c r="X329" s="6">
        <f t="shared" si="33"/>
        <v>1.4600000000000002E-2</v>
      </c>
      <c r="Y329" s="6">
        <f t="shared" si="34"/>
        <v>7.8999999999999626E-3</v>
      </c>
    </row>
    <row r="330" spans="1:25" x14ac:dyDescent="0.2">
      <c r="A330">
        <v>1983</v>
      </c>
      <c r="B330">
        <v>9</v>
      </c>
      <c r="C330">
        <v>1983.7067999999999</v>
      </c>
      <c r="D330">
        <f>monthly_in_situ_co2_mlo!J382</f>
        <v>343</v>
      </c>
      <c r="E330">
        <f>monthly_merge_co2_spo!J381</f>
        <v>341.78</v>
      </c>
      <c r="F330">
        <f>(monthly_in_situ_co2_mlo!J383-monthly_in_situ_co2_mlo!J382)*2.12</f>
        <v>0.50880000000001935</v>
      </c>
      <c r="G330">
        <f>(monthly_merge_co2_spo!J382-monthly_merge_co2_spo!J381)*2.12</f>
        <v>-2.119999999998072E-2</v>
      </c>
      <c r="I330" s="5">
        <v>1983.7070000000001</v>
      </c>
      <c r="J330" s="3">
        <v>0.50900000000000001</v>
      </c>
      <c r="K330" s="3">
        <v>0.3357</v>
      </c>
      <c r="L330" s="3">
        <v>0.27200000000000002</v>
      </c>
      <c r="M330" s="3">
        <v>0.26390000000000002</v>
      </c>
      <c r="N330" s="4">
        <v>-2.1000000000000001E-2</v>
      </c>
      <c r="O330" s="4">
        <v>0.30120000000000002</v>
      </c>
      <c r="P330" s="4">
        <v>0.2571</v>
      </c>
      <c r="Q330" s="4">
        <v>0.2555</v>
      </c>
      <c r="R330" s="7">
        <f t="shared" si="27"/>
        <v>0.24399999999999999</v>
      </c>
      <c r="S330" s="7">
        <f t="shared" si="28"/>
        <v>0.31845000000000001</v>
      </c>
      <c r="T330" s="7">
        <f t="shared" si="29"/>
        <v>0.26455000000000001</v>
      </c>
      <c r="U330" s="7">
        <f t="shared" si="30"/>
        <v>0.25970000000000004</v>
      </c>
      <c r="V330" s="6">
        <f t="shared" si="31"/>
        <v>0.53</v>
      </c>
      <c r="W330" s="6">
        <f t="shared" si="32"/>
        <v>3.4499999999999975E-2</v>
      </c>
      <c r="X330" s="6">
        <f t="shared" si="33"/>
        <v>1.4900000000000024E-2</v>
      </c>
      <c r="Y330" s="6">
        <f t="shared" si="34"/>
        <v>8.4000000000000186E-3</v>
      </c>
    </row>
    <row r="331" spans="1:25" x14ac:dyDescent="0.2">
      <c r="A331">
        <v>1983</v>
      </c>
      <c r="B331">
        <v>10</v>
      </c>
      <c r="C331">
        <v>1983.789</v>
      </c>
      <c r="D331">
        <f>monthly_in_situ_co2_mlo!J383</f>
        <v>343.24</v>
      </c>
      <c r="E331">
        <f>monthly_merge_co2_spo!J382</f>
        <v>341.77</v>
      </c>
      <c r="F331">
        <f>(monthly_in_situ_co2_mlo!J384-monthly_in_situ_co2_mlo!J383)*2.12</f>
        <v>-0.1060000000000241</v>
      </c>
      <c r="G331">
        <f>(monthly_merge_co2_spo!J383-monthly_merge_co2_spo!J382)*2.12</f>
        <v>0.89040000000003383</v>
      </c>
      <c r="I331" s="5">
        <v>1983.789</v>
      </c>
      <c r="J331" s="3">
        <v>-0.106</v>
      </c>
      <c r="K331" s="3">
        <v>0.31759999999999999</v>
      </c>
      <c r="L331" s="3">
        <v>0.27229999999999999</v>
      </c>
      <c r="M331" s="3">
        <v>0.2646</v>
      </c>
      <c r="N331" s="4">
        <v>0.89</v>
      </c>
      <c r="O331" s="4">
        <v>0.28289999999999998</v>
      </c>
      <c r="P331" s="4">
        <v>0.2571</v>
      </c>
      <c r="Q331" s="4">
        <v>0.25580000000000003</v>
      </c>
      <c r="R331" s="7">
        <f t="shared" si="27"/>
        <v>0.39200000000000002</v>
      </c>
      <c r="S331" s="7">
        <f t="shared" si="28"/>
        <v>0.30025000000000002</v>
      </c>
      <c r="T331" s="7">
        <f t="shared" si="29"/>
        <v>0.26469999999999999</v>
      </c>
      <c r="U331" s="7">
        <f t="shared" si="30"/>
        <v>0.26019999999999999</v>
      </c>
      <c r="V331" s="6">
        <f t="shared" si="31"/>
        <v>-0.996</v>
      </c>
      <c r="W331" s="6">
        <f t="shared" si="32"/>
        <v>3.4700000000000009E-2</v>
      </c>
      <c r="X331" s="6">
        <f t="shared" si="33"/>
        <v>1.5199999999999991E-2</v>
      </c>
      <c r="Y331" s="6">
        <f t="shared" si="34"/>
        <v>8.7999999999999745E-3</v>
      </c>
    </row>
    <row r="332" spans="1:25" x14ac:dyDescent="0.2">
      <c r="A332">
        <v>1983</v>
      </c>
      <c r="B332">
        <v>11</v>
      </c>
      <c r="C332">
        <v>1983.874</v>
      </c>
      <c r="D332">
        <f>monthly_in_situ_co2_mlo!J384</f>
        <v>343.19</v>
      </c>
      <c r="E332">
        <f>monthly_merge_co2_spo!J383</f>
        <v>342.19</v>
      </c>
      <c r="F332">
        <f>(monthly_in_situ_co2_mlo!J385-monthly_in_situ_co2_mlo!J384)*2.12</f>
        <v>1.3355999999999904</v>
      </c>
      <c r="G332">
        <f>(monthly_merge_co2_spo!J384-monthly_merge_co2_spo!J383)*2.12</f>
        <v>2.119999999998072E-2</v>
      </c>
      <c r="I332" s="5">
        <v>1983.874</v>
      </c>
      <c r="J332" s="3">
        <v>1.3360000000000001</v>
      </c>
      <c r="K332" s="3">
        <v>0.29980000000000001</v>
      </c>
      <c r="L332" s="3">
        <v>0.27250000000000002</v>
      </c>
      <c r="M332" s="3">
        <v>0.26540000000000002</v>
      </c>
      <c r="N332" s="4">
        <v>2.1000000000000001E-2</v>
      </c>
      <c r="O332" s="4">
        <v>0.26340000000000002</v>
      </c>
      <c r="P332" s="4">
        <v>0.2571</v>
      </c>
      <c r="Q332" s="4">
        <v>0.25609999999999999</v>
      </c>
      <c r="R332" s="7">
        <f t="shared" si="27"/>
        <v>0.67849999999999999</v>
      </c>
      <c r="S332" s="7">
        <f t="shared" si="28"/>
        <v>0.28160000000000002</v>
      </c>
      <c r="T332" s="7">
        <f t="shared" si="29"/>
        <v>0.26480000000000004</v>
      </c>
      <c r="U332" s="7">
        <f t="shared" si="30"/>
        <v>0.26075000000000004</v>
      </c>
      <c r="V332" s="6">
        <f t="shared" si="31"/>
        <v>1.3150000000000002</v>
      </c>
      <c r="W332" s="6">
        <f t="shared" si="32"/>
        <v>3.6399999999999988E-2</v>
      </c>
      <c r="X332" s="6">
        <f t="shared" si="33"/>
        <v>1.5400000000000025E-2</v>
      </c>
      <c r="Y332" s="6">
        <f t="shared" si="34"/>
        <v>9.3000000000000305E-3</v>
      </c>
    </row>
    <row r="333" spans="1:25" x14ac:dyDescent="0.2">
      <c r="A333">
        <v>1983</v>
      </c>
      <c r="B333">
        <v>12</v>
      </c>
      <c r="C333">
        <v>1983.9562000000001</v>
      </c>
      <c r="D333">
        <f>monthly_in_situ_co2_mlo!J385</f>
        <v>343.82</v>
      </c>
      <c r="E333">
        <f>monthly_merge_co2_spo!J384</f>
        <v>342.2</v>
      </c>
      <c r="F333">
        <f>(monthly_in_situ_co2_mlo!J386-monthly_in_situ_co2_mlo!J385)*2.12</f>
        <v>-0.36040000000003375</v>
      </c>
      <c r="G333">
        <f>(monthly_merge_co2_spo!J385-monthly_merge_co2_spo!J384)*2.12</f>
        <v>-0.12720000000000484</v>
      </c>
      <c r="I333" s="5">
        <v>1983.9559999999999</v>
      </c>
      <c r="J333" s="3">
        <v>-0.36</v>
      </c>
      <c r="K333" s="3">
        <v>0.28239999999999998</v>
      </c>
      <c r="L333" s="3">
        <v>0.27239999999999998</v>
      </c>
      <c r="M333" s="3">
        <v>0.26619999999999999</v>
      </c>
      <c r="N333" s="4">
        <v>-0.127</v>
      </c>
      <c r="O333" s="4">
        <v>0.24399999999999999</v>
      </c>
      <c r="P333" s="4">
        <v>0.25690000000000002</v>
      </c>
      <c r="Q333" s="4">
        <v>0.25650000000000001</v>
      </c>
      <c r="R333" s="7">
        <f t="shared" si="27"/>
        <v>-0.24349999999999999</v>
      </c>
      <c r="S333" s="7">
        <f t="shared" si="28"/>
        <v>0.26319999999999999</v>
      </c>
      <c r="T333" s="7">
        <f t="shared" si="29"/>
        <v>0.26465</v>
      </c>
      <c r="U333" s="7">
        <f t="shared" si="30"/>
        <v>0.26134999999999997</v>
      </c>
      <c r="V333" s="6">
        <f t="shared" si="31"/>
        <v>-0.23299999999999998</v>
      </c>
      <c r="W333" s="6">
        <f t="shared" si="32"/>
        <v>3.839999999999999E-2</v>
      </c>
      <c r="X333" s="6">
        <f t="shared" si="33"/>
        <v>1.5499999999999958E-2</v>
      </c>
      <c r="Y333" s="6">
        <f t="shared" si="34"/>
        <v>9.6999999999999864E-3</v>
      </c>
    </row>
    <row r="334" spans="1:25" x14ac:dyDescent="0.2">
      <c r="A334">
        <v>1984</v>
      </c>
      <c r="B334">
        <v>1</v>
      </c>
      <c r="C334">
        <v>1984.0409999999999</v>
      </c>
      <c r="D334">
        <f>monthly_in_situ_co2_mlo!J386</f>
        <v>343.65</v>
      </c>
      <c r="E334">
        <f>monthly_merge_co2_spo!J385</f>
        <v>342.14</v>
      </c>
      <c r="F334">
        <f>(monthly_in_situ_co2_mlo!J387-monthly_in_situ_co2_mlo!J386)*2.12</f>
        <v>0.36040000000003375</v>
      </c>
      <c r="G334">
        <f>(monthly_merge_co2_spo!J386-monthly_merge_co2_spo!J385)*2.12</f>
        <v>6.3600000000062662E-2</v>
      </c>
      <c r="I334" s="5">
        <v>1984.0409999999999</v>
      </c>
      <c r="J334" s="3">
        <v>0.36</v>
      </c>
      <c r="K334" s="3">
        <v>0.26679999999999998</v>
      </c>
      <c r="L334" s="3">
        <v>0.2722</v>
      </c>
      <c r="M334" s="3">
        <v>0.26719999999999999</v>
      </c>
      <c r="N334" s="4">
        <v>6.4000000000000001E-2</v>
      </c>
      <c r="O334" s="4">
        <v>0.2266</v>
      </c>
      <c r="P334" s="4">
        <v>0.25659999999999999</v>
      </c>
      <c r="Q334" s="4">
        <v>0.25690000000000002</v>
      </c>
      <c r="R334" s="7">
        <f t="shared" si="27"/>
        <v>0.21199999999999999</v>
      </c>
      <c r="S334" s="7">
        <f t="shared" si="28"/>
        <v>0.24669999999999997</v>
      </c>
      <c r="T334" s="7">
        <f t="shared" si="29"/>
        <v>0.26439999999999997</v>
      </c>
      <c r="U334" s="7">
        <f t="shared" si="30"/>
        <v>0.26205000000000001</v>
      </c>
      <c r="V334" s="6">
        <f t="shared" si="31"/>
        <v>0.29599999999999999</v>
      </c>
      <c r="W334" s="6">
        <f t="shared" si="32"/>
        <v>4.0199999999999986E-2</v>
      </c>
      <c r="X334" s="6">
        <f t="shared" si="33"/>
        <v>1.5600000000000003E-2</v>
      </c>
      <c r="Y334" s="6">
        <f t="shared" si="34"/>
        <v>1.0299999999999976E-2</v>
      </c>
    </row>
    <row r="335" spans="1:25" x14ac:dyDescent="0.2">
      <c r="A335">
        <v>1984</v>
      </c>
      <c r="B335">
        <v>2</v>
      </c>
      <c r="C335">
        <v>1984.1257000000001</v>
      </c>
      <c r="D335">
        <f>monthly_in_situ_co2_mlo!J387</f>
        <v>343.82</v>
      </c>
      <c r="E335">
        <f>monthly_merge_co2_spo!J386</f>
        <v>342.17</v>
      </c>
      <c r="F335">
        <f>(monthly_in_situ_co2_mlo!J388-monthly_in_situ_co2_mlo!J387)*2.12</f>
        <v>0.1060000000000241</v>
      </c>
      <c r="G335">
        <f>(monthly_merge_co2_spo!J387-monthly_merge_co2_spo!J386)*2.12</f>
        <v>0.12720000000000484</v>
      </c>
      <c r="I335" s="5">
        <v>1984.126</v>
      </c>
      <c r="J335" s="3">
        <v>0.106</v>
      </c>
      <c r="K335" s="3">
        <v>0.25619999999999998</v>
      </c>
      <c r="L335" s="3">
        <v>0.27189999999999998</v>
      </c>
      <c r="M335" s="3">
        <v>0.2681</v>
      </c>
      <c r="N335" s="4">
        <v>0.127</v>
      </c>
      <c r="O335" s="4">
        <v>0.2117</v>
      </c>
      <c r="P335" s="4">
        <v>0.25609999999999999</v>
      </c>
      <c r="Q335" s="4">
        <v>0.25729999999999997</v>
      </c>
      <c r="R335" s="7">
        <f t="shared" si="27"/>
        <v>0.11649999999999999</v>
      </c>
      <c r="S335" s="7">
        <f t="shared" si="28"/>
        <v>0.23394999999999999</v>
      </c>
      <c r="T335" s="7">
        <f t="shared" si="29"/>
        <v>0.26400000000000001</v>
      </c>
      <c r="U335" s="7">
        <f t="shared" si="30"/>
        <v>0.26269999999999999</v>
      </c>
      <c r="V335" s="6">
        <f t="shared" si="31"/>
        <v>-2.1000000000000005E-2</v>
      </c>
      <c r="W335" s="6">
        <f t="shared" si="32"/>
        <v>4.4499999999999984E-2</v>
      </c>
      <c r="X335" s="6">
        <f t="shared" si="33"/>
        <v>1.5799999999999981E-2</v>
      </c>
      <c r="Y335" s="6">
        <f t="shared" si="34"/>
        <v>1.0800000000000032E-2</v>
      </c>
    </row>
    <row r="336" spans="1:25" x14ac:dyDescent="0.2">
      <c r="A336">
        <v>1984</v>
      </c>
      <c r="B336">
        <v>3</v>
      </c>
      <c r="C336">
        <v>1984.2049</v>
      </c>
      <c r="D336">
        <f>monthly_in_situ_co2_mlo!J388</f>
        <v>343.87</v>
      </c>
      <c r="E336">
        <f>monthly_merge_co2_spo!J387</f>
        <v>342.23</v>
      </c>
      <c r="F336">
        <f>(monthly_in_situ_co2_mlo!J389-monthly_in_situ_co2_mlo!J388)*2.12</f>
        <v>1.3779999999999519</v>
      </c>
      <c r="G336">
        <f>(monthly_merge_co2_spo!J388-monthly_merge_co2_spo!J387)*2.12</f>
        <v>0.19079999999994698</v>
      </c>
      <c r="I336" s="5">
        <v>1984.2049999999999</v>
      </c>
      <c r="J336" s="3">
        <v>1.3779999999999999</v>
      </c>
      <c r="K336" s="3">
        <v>0.25140000000000001</v>
      </c>
      <c r="L336" s="3">
        <v>0.27139999999999997</v>
      </c>
      <c r="M336" s="3">
        <v>0.26910000000000001</v>
      </c>
      <c r="N336" s="4">
        <v>0.191</v>
      </c>
      <c r="O336" s="4">
        <v>0.1996</v>
      </c>
      <c r="P336" s="4">
        <v>0.25559999999999999</v>
      </c>
      <c r="Q336" s="4">
        <v>0.25779999999999997</v>
      </c>
      <c r="R336" s="7">
        <f t="shared" si="27"/>
        <v>0.78449999999999998</v>
      </c>
      <c r="S336" s="7">
        <f t="shared" si="28"/>
        <v>0.22550000000000001</v>
      </c>
      <c r="T336" s="7">
        <f t="shared" si="29"/>
        <v>0.26349999999999996</v>
      </c>
      <c r="U336" s="7">
        <f t="shared" si="30"/>
        <v>0.26344999999999996</v>
      </c>
      <c r="V336" s="6">
        <f t="shared" si="31"/>
        <v>1.1869999999999998</v>
      </c>
      <c r="W336" s="6">
        <f t="shared" si="32"/>
        <v>5.1800000000000013E-2</v>
      </c>
      <c r="X336" s="6">
        <f t="shared" si="33"/>
        <v>1.5799999999999981E-2</v>
      </c>
      <c r="Y336" s="6">
        <f t="shared" si="34"/>
        <v>1.1300000000000032E-2</v>
      </c>
    </row>
    <row r="337" spans="1:25" x14ac:dyDescent="0.2">
      <c r="A337">
        <v>1984</v>
      </c>
      <c r="B337">
        <v>4</v>
      </c>
      <c r="C337">
        <v>1984.2896000000001</v>
      </c>
      <c r="D337">
        <f>monthly_in_situ_co2_mlo!J389</f>
        <v>344.52</v>
      </c>
      <c r="E337">
        <f>monthly_merge_co2_spo!J388</f>
        <v>342.32</v>
      </c>
      <c r="F337">
        <f>(monthly_in_situ_co2_mlo!J390-monthly_in_situ_co2_mlo!J389)*2.12</f>
        <v>-0.29679999999997109</v>
      </c>
      <c r="G337">
        <f>(monthly_merge_co2_spo!J389-monthly_merge_co2_spo!J388)*2.12</f>
        <v>-0.16959999999996628</v>
      </c>
      <c r="I337" s="5">
        <v>1984.29</v>
      </c>
      <c r="J337" s="3">
        <v>-0.29699999999999999</v>
      </c>
      <c r="K337" s="3">
        <v>0.25119999999999998</v>
      </c>
      <c r="L337" s="3">
        <v>0.27079999999999999</v>
      </c>
      <c r="M337" s="3">
        <v>0.2702</v>
      </c>
      <c r="N337" s="4">
        <v>-0.17</v>
      </c>
      <c r="O337" s="4">
        <v>0.19059999999999999</v>
      </c>
      <c r="P337" s="4">
        <v>0.25509999999999999</v>
      </c>
      <c r="Q337" s="4">
        <v>0.25840000000000002</v>
      </c>
      <c r="R337" s="7">
        <f t="shared" si="27"/>
        <v>-0.23349999999999999</v>
      </c>
      <c r="S337" s="7">
        <f t="shared" si="28"/>
        <v>0.22089999999999999</v>
      </c>
      <c r="T337" s="7">
        <f t="shared" si="29"/>
        <v>0.26295000000000002</v>
      </c>
      <c r="U337" s="7">
        <f t="shared" si="30"/>
        <v>0.26429999999999998</v>
      </c>
      <c r="V337" s="6">
        <f t="shared" si="31"/>
        <v>-0.12699999999999997</v>
      </c>
      <c r="W337" s="6">
        <f t="shared" si="32"/>
        <v>6.0599999999999987E-2</v>
      </c>
      <c r="X337" s="6">
        <f t="shared" si="33"/>
        <v>1.5699999999999992E-2</v>
      </c>
      <c r="Y337" s="6">
        <f t="shared" si="34"/>
        <v>1.1799999999999977E-2</v>
      </c>
    </row>
    <row r="338" spans="1:25" x14ac:dyDescent="0.2">
      <c r="A338">
        <v>1984</v>
      </c>
      <c r="B338">
        <v>5</v>
      </c>
      <c r="C338">
        <v>1984.3715999999999</v>
      </c>
      <c r="D338">
        <f>monthly_in_situ_co2_mlo!J390</f>
        <v>344.38</v>
      </c>
      <c r="E338">
        <f>monthly_merge_co2_spo!J389</f>
        <v>342.24</v>
      </c>
      <c r="F338">
        <f>(monthly_in_situ_co2_mlo!J391-monthly_in_situ_co2_mlo!J390)*2.12</f>
        <v>0.27559999999999035</v>
      </c>
      <c r="G338">
        <f>(monthly_merge_co2_spo!J390-monthly_merge_co2_spo!J389)*2.12</f>
        <v>4.2399999999961441E-2</v>
      </c>
      <c r="I338" s="5">
        <v>1984.3720000000001</v>
      </c>
      <c r="J338" s="3">
        <v>0.27600000000000002</v>
      </c>
      <c r="K338" s="3">
        <v>0.2545</v>
      </c>
      <c r="L338" s="3">
        <v>0.27</v>
      </c>
      <c r="M338" s="3">
        <v>0.2712</v>
      </c>
      <c r="N338" s="4">
        <v>4.2000000000000003E-2</v>
      </c>
      <c r="O338" s="4">
        <v>0.18479999999999999</v>
      </c>
      <c r="P338" s="4">
        <v>0.2545</v>
      </c>
      <c r="Q338" s="4">
        <v>0.25900000000000001</v>
      </c>
      <c r="R338" s="7">
        <f t="shared" si="27"/>
        <v>0.159</v>
      </c>
      <c r="S338" s="7">
        <f t="shared" si="28"/>
        <v>0.21965000000000001</v>
      </c>
      <c r="T338" s="7">
        <f t="shared" si="29"/>
        <v>0.26224999999999998</v>
      </c>
      <c r="U338" s="7">
        <f t="shared" si="30"/>
        <v>0.2651</v>
      </c>
      <c r="V338" s="6">
        <f t="shared" si="31"/>
        <v>0.23400000000000001</v>
      </c>
      <c r="W338" s="6">
        <f t="shared" si="32"/>
        <v>6.9700000000000012E-2</v>
      </c>
      <c r="X338" s="6">
        <f t="shared" si="33"/>
        <v>1.5500000000000014E-2</v>
      </c>
      <c r="Y338" s="6">
        <f t="shared" si="34"/>
        <v>1.2199999999999989E-2</v>
      </c>
    </row>
    <row r="339" spans="1:25" x14ac:dyDescent="0.2">
      <c r="A339">
        <v>1984</v>
      </c>
      <c r="B339">
        <v>6</v>
      </c>
      <c r="C339">
        <v>1984.4563000000001</v>
      </c>
      <c r="D339">
        <f>monthly_in_situ_co2_mlo!J391</f>
        <v>344.51</v>
      </c>
      <c r="E339">
        <f>monthly_merge_co2_spo!J390</f>
        <v>342.26</v>
      </c>
      <c r="F339">
        <f>(monthly_in_situ_co2_mlo!J392-monthly_in_situ_co2_mlo!J391)*2.12</f>
        <v>0.38160000000001448</v>
      </c>
      <c r="G339">
        <f>(monthly_merge_co2_spo!J391-monthly_merge_co2_spo!J390)*2.12</f>
        <v>1.0388000000000193</v>
      </c>
      <c r="I339" s="5">
        <v>1984.4559999999999</v>
      </c>
      <c r="J339" s="3">
        <v>0.38200000000000001</v>
      </c>
      <c r="K339" s="3">
        <v>0.25869999999999999</v>
      </c>
      <c r="L339" s="3">
        <v>0.26919999999999999</v>
      </c>
      <c r="M339" s="3">
        <v>0.27229999999999999</v>
      </c>
      <c r="N339" s="4">
        <v>1.0389999999999999</v>
      </c>
      <c r="O339" s="4">
        <v>0.182</v>
      </c>
      <c r="P339" s="4">
        <v>0.25390000000000001</v>
      </c>
      <c r="Q339" s="4">
        <v>0.25969999999999999</v>
      </c>
      <c r="R339" s="7">
        <f t="shared" si="27"/>
        <v>0.71049999999999991</v>
      </c>
      <c r="S339" s="7">
        <f t="shared" si="28"/>
        <v>0.22034999999999999</v>
      </c>
      <c r="T339" s="7">
        <f t="shared" si="29"/>
        <v>0.26155</v>
      </c>
      <c r="U339" s="7">
        <f t="shared" si="30"/>
        <v>0.26600000000000001</v>
      </c>
      <c r="V339" s="6">
        <f t="shared" si="31"/>
        <v>-0.65699999999999992</v>
      </c>
      <c r="W339" s="6">
        <f t="shared" si="32"/>
        <v>7.669999999999999E-2</v>
      </c>
      <c r="X339" s="6">
        <f t="shared" si="33"/>
        <v>1.529999999999998E-2</v>
      </c>
      <c r="Y339" s="6">
        <f t="shared" si="34"/>
        <v>1.26E-2</v>
      </c>
    </row>
    <row r="340" spans="1:25" x14ac:dyDescent="0.2">
      <c r="A340">
        <v>1984</v>
      </c>
      <c r="B340">
        <v>7</v>
      </c>
      <c r="C340">
        <v>1984.5382999999999</v>
      </c>
      <c r="D340">
        <f>monthly_in_situ_co2_mlo!J392</f>
        <v>344.69</v>
      </c>
      <c r="E340">
        <f>monthly_merge_co2_spo!J391</f>
        <v>342.75</v>
      </c>
      <c r="F340">
        <f>(monthly_in_situ_co2_mlo!J393-monthly_in_situ_co2_mlo!J392)*2.12</f>
        <v>0</v>
      </c>
      <c r="G340">
        <f>(monthly_merge_co2_spo!J392-monthly_merge_co2_spo!J391)*2.12</f>
        <v>0.14839999999998554</v>
      </c>
      <c r="I340" s="5">
        <v>1984.538</v>
      </c>
      <c r="J340" s="3">
        <v>0</v>
      </c>
      <c r="K340" s="3">
        <v>0.26250000000000001</v>
      </c>
      <c r="L340" s="3">
        <v>0.26819999999999999</v>
      </c>
      <c r="M340" s="3">
        <v>0.27350000000000002</v>
      </c>
      <c r="N340" s="4">
        <v>0.14799999999999999</v>
      </c>
      <c r="O340" s="4">
        <v>0.1822</v>
      </c>
      <c r="P340" s="4">
        <v>0.25330000000000003</v>
      </c>
      <c r="Q340" s="4">
        <v>0.26029999999999998</v>
      </c>
      <c r="R340" s="7">
        <f t="shared" si="27"/>
        <v>7.3999999999999996E-2</v>
      </c>
      <c r="S340" s="7">
        <f t="shared" si="28"/>
        <v>0.22234999999999999</v>
      </c>
      <c r="T340" s="7">
        <f t="shared" si="29"/>
        <v>0.26075000000000004</v>
      </c>
      <c r="U340" s="7">
        <f t="shared" si="30"/>
        <v>0.26690000000000003</v>
      </c>
      <c r="V340" s="6">
        <f t="shared" si="31"/>
        <v>-0.14799999999999999</v>
      </c>
      <c r="W340" s="6">
        <f t="shared" si="32"/>
        <v>8.030000000000001E-2</v>
      </c>
      <c r="X340" s="6">
        <f t="shared" si="33"/>
        <v>1.4899999999999969E-2</v>
      </c>
      <c r="Y340" s="6">
        <f t="shared" si="34"/>
        <v>1.3200000000000045E-2</v>
      </c>
    </row>
    <row r="341" spans="1:25" x14ac:dyDescent="0.2">
      <c r="A341">
        <v>1984</v>
      </c>
      <c r="B341">
        <v>8</v>
      </c>
      <c r="C341">
        <v>1984.623</v>
      </c>
      <c r="D341">
        <f>monthly_in_situ_co2_mlo!J393</f>
        <v>344.69</v>
      </c>
      <c r="E341">
        <f>monthly_merge_co2_spo!J392</f>
        <v>342.82</v>
      </c>
      <c r="F341">
        <f>(monthly_in_situ_co2_mlo!J394-monthly_in_situ_co2_mlo!J393)*2.12</f>
        <v>-0.97519999999995666</v>
      </c>
      <c r="G341">
        <f>(monthly_merge_co2_spo!J393-monthly_merge_co2_spo!J392)*2.12</f>
        <v>0.1908000000000675</v>
      </c>
      <c r="I341" s="5">
        <v>1984.623</v>
      </c>
      <c r="J341" s="3">
        <v>-0.97499999999999998</v>
      </c>
      <c r="K341" s="3">
        <v>0.26529999999999998</v>
      </c>
      <c r="L341" s="3">
        <v>0.26740000000000003</v>
      </c>
      <c r="M341" s="3">
        <v>0.2747</v>
      </c>
      <c r="N341" s="4">
        <v>0.191</v>
      </c>
      <c r="O341" s="4">
        <v>0.1857</v>
      </c>
      <c r="P341" s="4">
        <v>0.25280000000000002</v>
      </c>
      <c r="Q341" s="4">
        <v>0.2611</v>
      </c>
      <c r="R341" s="7">
        <f t="shared" ref="R341:R404" si="35">AVERAGE(J341,N341)</f>
        <v>-0.39200000000000002</v>
      </c>
      <c r="S341" s="7">
        <f t="shared" ref="S341:S404" si="36">AVERAGE(K341,O341)</f>
        <v>0.22549999999999998</v>
      </c>
      <c r="T341" s="7">
        <f t="shared" ref="T341:T404" si="37">AVERAGE(L341,P341)</f>
        <v>0.2601</v>
      </c>
      <c r="U341" s="7">
        <f t="shared" ref="U341:U404" si="38">AVERAGE(M341,Q341)</f>
        <v>0.26790000000000003</v>
      </c>
      <c r="V341" s="6">
        <f t="shared" ref="V341:V404" si="39">J341-N341</f>
        <v>-1.1659999999999999</v>
      </c>
      <c r="W341" s="6">
        <f t="shared" ref="W341:W404" si="40">K341-O341</f>
        <v>7.9599999999999976E-2</v>
      </c>
      <c r="X341" s="6">
        <f t="shared" ref="X341:X404" si="41">L341-P341</f>
        <v>1.4600000000000002E-2</v>
      </c>
      <c r="Y341" s="6">
        <f t="shared" ref="Y341:Y404" si="42">M341-Q341</f>
        <v>1.3600000000000001E-2</v>
      </c>
    </row>
    <row r="342" spans="1:25" x14ac:dyDescent="0.2">
      <c r="A342">
        <v>1984</v>
      </c>
      <c r="B342">
        <v>9</v>
      </c>
      <c r="C342">
        <v>1984.7076999999999</v>
      </c>
      <c r="D342">
        <f>monthly_in_situ_co2_mlo!J394</f>
        <v>344.23</v>
      </c>
      <c r="E342">
        <f>monthly_merge_co2_spo!J393</f>
        <v>342.91</v>
      </c>
      <c r="F342">
        <f>(monthly_in_situ_co2_mlo!J395-monthly_in_situ_co2_mlo!J394)*2.12</f>
        <v>0.78440000000000965</v>
      </c>
      <c r="G342">
        <f>(monthly_merge_co2_spo!J394-monthly_merge_co2_spo!J393)*2.12</f>
        <v>0.16959999999996628</v>
      </c>
      <c r="I342" s="5">
        <v>1984.7080000000001</v>
      </c>
      <c r="J342" s="3">
        <v>0.78400000000000003</v>
      </c>
      <c r="K342" s="3">
        <v>0.26529999999999998</v>
      </c>
      <c r="L342" s="3">
        <v>0.2666</v>
      </c>
      <c r="M342" s="3">
        <v>0.27579999999999999</v>
      </c>
      <c r="N342" s="4">
        <v>0.17</v>
      </c>
      <c r="O342" s="4">
        <v>0.19239999999999999</v>
      </c>
      <c r="P342" s="4">
        <v>0.25240000000000001</v>
      </c>
      <c r="Q342" s="4">
        <v>0.26179999999999998</v>
      </c>
      <c r="R342" s="7">
        <f t="shared" si="35"/>
        <v>0.47700000000000004</v>
      </c>
      <c r="S342" s="7">
        <f t="shared" si="36"/>
        <v>0.22885</v>
      </c>
      <c r="T342" s="7">
        <f t="shared" si="37"/>
        <v>0.25950000000000001</v>
      </c>
      <c r="U342" s="7">
        <f t="shared" si="38"/>
        <v>0.26879999999999998</v>
      </c>
      <c r="V342" s="6">
        <f t="shared" si="39"/>
        <v>0.61399999999999999</v>
      </c>
      <c r="W342" s="6">
        <f t="shared" si="40"/>
        <v>7.2899999999999993E-2</v>
      </c>
      <c r="X342" s="6">
        <f t="shared" si="41"/>
        <v>1.419999999999999E-2</v>
      </c>
      <c r="Y342" s="6">
        <f t="shared" si="42"/>
        <v>1.4000000000000012E-2</v>
      </c>
    </row>
    <row r="343" spans="1:25" x14ac:dyDescent="0.2">
      <c r="A343">
        <v>1984</v>
      </c>
      <c r="B343">
        <v>10</v>
      </c>
      <c r="C343">
        <v>1984.7896000000001</v>
      </c>
      <c r="D343">
        <f>monthly_in_situ_co2_mlo!J395</f>
        <v>344.6</v>
      </c>
      <c r="E343">
        <f>monthly_merge_co2_spo!J394</f>
        <v>342.99</v>
      </c>
      <c r="F343">
        <f>(monthly_in_situ_co2_mlo!J396-monthly_in_situ_co2_mlo!J395)*2.12</f>
        <v>0.86919999999993258</v>
      </c>
      <c r="G343">
        <f>(monthly_merge_co2_spo!J395-monthly_merge_co2_spo!J394)*2.12</f>
        <v>-2.119999999998072E-2</v>
      </c>
      <c r="I343" s="5">
        <v>1984.79</v>
      </c>
      <c r="J343" s="3">
        <v>0.86899999999999999</v>
      </c>
      <c r="K343" s="3">
        <v>0.2631</v>
      </c>
      <c r="L343" s="3">
        <v>0.26600000000000001</v>
      </c>
      <c r="M343" s="3">
        <v>0.27700000000000002</v>
      </c>
      <c r="N343" s="4">
        <v>-2.1000000000000001E-2</v>
      </c>
      <c r="O343" s="4">
        <v>0.20119999999999999</v>
      </c>
      <c r="P343" s="4">
        <v>0.252</v>
      </c>
      <c r="Q343" s="4">
        <v>0.2626</v>
      </c>
      <c r="R343" s="7">
        <f t="shared" si="35"/>
        <v>0.42399999999999999</v>
      </c>
      <c r="S343" s="7">
        <f t="shared" si="36"/>
        <v>0.23215</v>
      </c>
      <c r="T343" s="7">
        <f t="shared" si="37"/>
        <v>0.25900000000000001</v>
      </c>
      <c r="U343" s="7">
        <f t="shared" si="38"/>
        <v>0.26980000000000004</v>
      </c>
      <c r="V343" s="6">
        <f t="shared" si="39"/>
        <v>0.89</v>
      </c>
      <c r="W343" s="6">
        <f t="shared" si="40"/>
        <v>6.1900000000000011E-2</v>
      </c>
      <c r="X343" s="6">
        <f t="shared" si="41"/>
        <v>1.4000000000000012E-2</v>
      </c>
      <c r="Y343" s="6">
        <f t="shared" si="42"/>
        <v>1.4400000000000024E-2</v>
      </c>
    </row>
    <row r="344" spans="1:25" x14ac:dyDescent="0.2">
      <c r="A344">
        <v>1984</v>
      </c>
      <c r="B344">
        <v>11</v>
      </c>
      <c r="C344">
        <v>1984.8742999999999</v>
      </c>
      <c r="D344">
        <f>monthly_in_situ_co2_mlo!J396</f>
        <v>345.01</v>
      </c>
      <c r="E344">
        <f>monthly_merge_co2_spo!J395</f>
        <v>342.98</v>
      </c>
      <c r="F344">
        <f>(monthly_in_situ_co2_mlo!J397-monthly_in_situ_co2_mlo!J396)*2.12</f>
        <v>8.4800000000043382E-2</v>
      </c>
      <c r="G344">
        <f>(monthly_merge_co2_spo!J396-monthly_merge_co2_spo!J395)*2.12</f>
        <v>4.2399999999961441E-2</v>
      </c>
      <c r="I344" s="5">
        <v>1984.874</v>
      </c>
      <c r="J344" s="3">
        <v>8.5000000000000006E-2</v>
      </c>
      <c r="K344" s="3">
        <v>0.26079999999999998</v>
      </c>
      <c r="L344" s="3">
        <v>0.2656</v>
      </c>
      <c r="M344" s="3">
        <v>0.2782</v>
      </c>
      <c r="N344" s="4">
        <v>4.2000000000000003E-2</v>
      </c>
      <c r="O344" s="4">
        <v>0.21099999999999999</v>
      </c>
      <c r="P344" s="4">
        <v>0.25190000000000001</v>
      </c>
      <c r="Q344" s="4">
        <v>0.26340000000000002</v>
      </c>
      <c r="R344" s="7">
        <f t="shared" si="35"/>
        <v>6.3500000000000001E-2</v>
      </c>
      <c r="S344" s="7">
        <f t="shared" si="36"/>
        <v>0.2359</v>
      </c>
      <c r="T344" s="7">
        <f t="shared" si="37"/>
        <v>0.25875000000000004</v>
      </c>
      <c r="U344" s="7">
        <f t="shared" si="38"/>
        <v>0.27080000000000004</v>
      </c>
      <c r="V344" s="6">
        <f t="shared" si="39"/>
        <v>4.3000000000000003E-2</v>
      </c>
      <c r="W344" s="6">
        <f t="shared" si="40"/>
        <v>4.9799999999999983E-2</v>
      </c>
      <c r="X344" s="6">
        <f t="shared" si="41"/>
        <v>1.369999999999999E-2</v>
      </c>
      <c r="Y344" s="6">
        <f t="shared" si="42"/>
        <v>1.479999999999998E-2</v>
      </c>
    </row>
    <row r="345" spans="1:25" x14ac:dyDescent="0.2">
      <c r="A345">
        <v>1984</v>
      </c>
      <c r="B345">
        <v>12</v>
      </c>
      <c r="C345">
        <v>1984.9563000000001</v>
      </c>
      <c r="D345">
        <f>monthly_in_situ_co2_mlo!J397</f>
        <v>345.05</v>
      </c>
      <c r="E345">
        <f>monthly_merge_co2_spo!J396</f>
        <v>343</v>
      </c>
      <c r="F345">
        <f>(monthly_in_situ_co2_mlo!J398-monthly_in_situ_co2_mlo!J397)*2.12</f>
        <v>-0.27559999999999035</v>
      </c>
      <c r="G345">
        <f>(monthly_merge_co2_spo!J397-monthly_merge_co2_spo!J396)*2.12</f>
        <v>0.21200000000004821</v>
      </c>
      <c r="I345" s="5">
        <v>1984.9559999999999</v>
      </c>
      <c r="J345" s="3">
        <v>-0.27600000000000002</v>
      </c>
      <c r="K345" s="3">
        <v>0.25819999999999999</v>
      </c>
      <c r="L345" s="3">
        <v>0.26519999999999999</v>
      </c>
      <c r="M345" s="3">
        <v>0.27939999999999998</v>
      </c>
      <c r="N345" s="4">
        <v>0.21199999999999999</v>
      </c>
      <c r="O345" s="4">
        <v>0.22090000000000001</v>
      </c>
      <c r="P345" s="4">
        <v>0.25190000000000001</v>
      </c>
      <c r="Q345" s="4">
        <v>0.26419999999999999</v>
      </c>
      <c r="R345" s="7">
        <f t="shared" si="35"/>
        <v>-3.2000000000000015E-2</v>
      </c>
      <c r="S345" s="7">
        <f t="shared" si="36"/>
        <v>0.23954999999999999</v>
      </c>
      <c r="T345" s="7">
        <f t="shared" si="37"/>
        <v>0.25855</v>
      </c>
      <c r="U345" s="7">
        <f t="shared" si="38"/>
        <v>0.27179999999999999</v>
      </c>
      <c r="V345" s="6">
        <f t="shared" si="39"/>
        <v>-0.48799999999999999</v>
      </c>
      <c r="W345" s="6">
        <f t="shared" si="40"/>
        <v>3.7299999999999972E-2</v>
      </c>
      <c r="X345" s="6">
        <f t="shared" si="41"/>
        <v>1.3299999999999979E-2</v>
      </c>
      <c r="Y345" s="6">
        <f t="shared" si="42"/>
        <v>1.5199999999999991E-2</v>
      </c>
    </row>
    <row r="346" spans="1:25" x14ac:dyDescent="0.2">
      <c r="A346">
        <v>1985</v>
      </c>
      <c r="B346">
        <v>1</v>
      </c>
      <c r="C346">
        <v>1985.0410999999999</v>
      </c>
      <c r="D346">
        <f>monthly_in_situ_co2_mlo!J398</f>
        <v>344.92</v>
      </c>
      <c r="E346">
        <f>monthly_merge_co2_spo!J397</f>
        <v>343.1</v>
      </c>
      <c r="F346">
        <f>(monthly_in_situ_co2_mlo!J399-monthly_in_situ_co2_mlo!J398)*2.12</f>
        <v>0.82679999999997111</v>
      </c>
      <c r="G346">
        <f>(monthly_merge_co2_spo!J398-monthly_merge_co2_spo!J397)*2.12</f>
        <v>0.19079999999994698</v>
      </c>
      <c r="I346" s="5">
        <v>1985.0409999999999</v>
      </c>
      <c r="J346" s="3">
        <v>0.82699999999999996</v>
      </c>
      <c r="K346" s="3">
        <v>0.2535</v>
      </c>
      <c r="L346" s="3">
        <v>0.2651</v>
      </c>
      <c r="M346" s="3">
        <v>0.28060000000000002</v>
      </c>
      <c r="N346" s="4">
        <v>0.191</v>
      </c>
      <c r="O346" s="4">
        <v>0.23050000000000001</v>
      </c>
      <c r="P346" s="4">
        <v>0.25209999999999999</v>
      </c>
      <c r="Q346" s="4">
        <v>0.26500000000000001</v>
      </c>
      <c r="R346" s="7">
        <f t="shared" si="35"/>
        <v>0.50900000000000001</v>
      </c>
      <c r="S346" s="7">
        <f t="shared" si="36"/>
        <v>0.24199999999999999</v>
      </c>
      <c r="T346" s="7">
        <f t="shared" si="37"/>
        <v>0.2586</v>
      </c>
      <c r="U346" s="7">
        <f t="shared" si="38"/>
        <v>0.27280000000000004</v>
      </c>
      <c r="V346" s="6">
        <f t="shared" si="39"/>
        <v>0.6359999999999999</v>
      </c>
      <c r="W346" s="6">
        <f t="shared" si="40"/>
        <v>2.2999999999999993E-2</v>
      </c>
      <c r="X346" s="6">
        <f t="shared" si="41"/>
        <v>1.3000000000000012E-2</v>
      </c>
      <c r="Y346" s="6">
        <f t="shared" si="42"/>
        <v>1.5600000000000003E-2</v>
      </c>
    </row>
    <row r="347" spans="1:25" x14ac:dyDescent="0.2">
      <c r="A347">
        <v>1985</v>
      </c>
      <c r="B347">
        <v>2</v>
      </c>
      <c r="C347">
        <v>1985.126</v>
      </c>
      <c r="D347">
        <f>monthly_in_situ_co2_mlo!J399</f>
        <v>345.31</v>
      </c>
      <c r="E347">
        <f>monthly_merge_co2_spo!J398</f>
        <v>343.19</v>
      </c>
      <c r="F347">
        <f>(monthly_in_situ_co2_mlo!J400-monthly_in_situ_co2_mlo!J399)*2.12</f>
        <v>1.5263999999999374</v>
      </c>
      <c r="G347">
        <f>(monthly_merge_co2_spo!J399-monthly_merge_co2_spo!J398)*2.12</f>
        <v>8.4800000000043382E-2</v>
      </c>
      <c r="I347" s="5">
        <v>1985.126</v>
      </c>
      <c r="J347" s="3">
        <v>1.526</v>
      </c>
      <c r="K347" s="3">
        <v>0.2465</v>
      </c>
      <c r="L347" s="3">
        <v>0.2651</v>
      </c>
      <c r="M347" s="3">
        <v>0.28189999999999998</v>
      </c>
      <c r="N347" s="4">
        <v>8.5000000000000006E-2</v>
      </c>
      <c r="O347" s="4">
        <v>0.2399</v>
      </c>
      <c r="P347" s="4">
        <v>0.2525</v>
      </c>
      <c r="Q347" s="4">
        <v>0.26579999999999998</v>
      </c>
      <c r="R347" s="7">
        <f t="shared" si="35"/>
        <v>0.80549999999999999</v>
      </c>
      <c r="S347" s="7">
        <f t="shared" si="36"/>
        <v>0.2432</v>
      </c>
      <c r="T347" s="7">
        <f t="shared" si="37"/>
        <v>0.25880000000000003</v>
      </c>
      <c r="U347" s="7">
        <f t="shared" si="38"/>
        <v>0.27384999999999998</v>
      </c>
      <c r="V347" s="6">
        <f t="shared" si="39"/>
        <v>1.4410000000000001</v>
      </c>
      <c r="W347" s="6">
        <f t="shared" si="40"/>
        <v>6.5999999999999948E-3</v>
      </c>
      <c r="X347" s="6">
        <f t="shared" si="41"/>
        <v>1.26E-2</v>
      </c>
      <c r="Y347" s="6">
        <f t="shared" si="42"/>
        <v>1.6100000000000003E-2</v>
      </c>
    </row>
    <row r="348" spans="1:25" x14ac:dyDescent="0.2">
      <c r="A348">
        <v>1985</v>
      </c>
      <c r="B348">
        <v>3</v>
      </c>
      <c r="C348">
        <v>1985.2027</v>
      </c>
      <c r="D348">
        <f>monthly_in_situ_co2_mlo!J400</f>
        <v>346.03</v>
      </c>
      <c r="E348">
        <f>monthly_merge_co2_spo!J399</f>
        <v>343.23</v>
      </c>
      <c r="F348">
        <f>(monthly_in_situ_co2_mlo!J401-monthly_in_situ_co2_mlo!J400)*2.12</f>
        <v>-0.4239999999999759</v>
      </c>
      <c r="G348">
        <f>(monthly_merge_co2_spo!J400-monthly_merge_co2_spo!J399)*2.12</f>
        <v>2.119999999998072E-2</v>
      </c>
      <c r="I348" s="5">
        <v>1985.203</v>
      </c>
      <c r="J348" s="3">
        <v>-0.42399999999999999</v>
      </c>
      <c r="K348" s="3">
        <v>0.23949999999999999</v>
      </c>
      <c r="L348" s="3">
        <v>0.26540000000000002</v>
      </c>
      <c r="M348" s="3">
        <v>0.28310000000000002</v>
      </c>
      <c r="N348" s="4">
        <v>2.1000000000000001E-2</v>
      </c>
      <c r="O348" s="4">
        <v>0.2492</v>
      </c>
      <c r="P348" s="4">
        <v>0.253</v>
      </c>
      <c r="Q348" s="4">
        <v>0.26650000000000001</v>
      </c>
      <c r="R348" s="7">
        <f t="shared" si="35"/>
        <v>-0.20149999999999998</v>
      </c>
      <c r="S348" s="7">
        <f t="shared" si="36"/>
        <v>0.24435000000000001</v>
      </c>
      <c r="T348" s="7">
        <f t="shared" si="37"/>
        <v>0.25919999999999999</v>
      </c>
      <c r="U348" s="7">
        <f t="shared" si="38"/>
        <v>0.27480000000000004</v>
      </c>
      <c r="V348" s="6">
        <f t="shared" si="39"/>
        <v>-0.44500000000000001</v>
      </c>
      <c r="W348" s="6">
        <f t="shared" si="40"/>
        <v>-9.7000000000000142E-3</v>
      </c>
      <c r="X348" s="6">
        <f t="shared" si="41"/>
        <v>1.2400000000000022E-2</v>
      </c>
      <c r="Y348" s="6">
        <f t="shared" si="42"/>
        <v>1.6600000000000004E-2</v>
      </c>
    </row>
    <row r="349" spans="1:25" x14ac:dyDescent="0.2">
      <c r="A349">
        <v>1985</v>
      </c>
      <c r="B349">
        <v>4</v>
      </c>
      <c r="C349">
        <v>1985.2877000000001</v>
      </c>
      <c r="D349">
        <f>monthly_in_situ_co2_mlo!J401</f>
        <v>345.83</v>
      </c>
      <c r="E349">
        <f>monthly_merge_co2_spo!J400</f>
        <v>343.24</v>
      </c>
      <c r="F349">
        <f>(monthly_in_situ_co2_mlo!J402-monthly_in_situ_co2_mlo!J401)*2.12</f>
        <v>6.3600000000062662E-2</v>
      </c>
      <c r="G349">
        <f>(monthly_merge_co2_spo!J401-monthly_merge_co2_spo!J400)*2.12</f>
        <v>0.53</v>
      </c>
      <c r="I349" s="5">
        <v>1985.288</v>
      </c>
      <c r="J349" s="3">
        <v>6.4000000000000001E-2</v>
      </c>
      <c r="K349" s="3">
        <v>0.2339</v>
      </c>
      <c r="L349" s="3">
        <v>0.26579999999999998</v>
      </c>
      <c r="M349" s="3">
        <v>0.2843</v>
      </c>
      <c r="N349" s="4">
        <v>0.53</v>
      </c>
      <c r="O349" s="4">
        <v>0.2576</v>
      </c>
      <c r="P349" s="4">
        <v>0.25380000000000003</v>
      </c>
      <c r="Q349" s="4">
        <v>0.26729999999999998</v>
      </c>
      <c r="R349" s="7">
        <f t="shared" si="35"/>
        <v>0.29700000000000004</v>
      </c>
      <c r="S349" s="7">
        <f t="shared" si="36"/>
        <v>0.24575</v>
      </c>
      <c r="T349" s="7">
        <f t="shared" si="37"/>
        <v>0.25980000000000003</v>
      </c>
      <c r="U349" s="7">
        <f t="shared" si="38"/>
        <v>0.27579999999999999</v>
      </c>
      <c r="V349" s="6">
        <f t="shared" si="39"/>
        <v>-0.46600000000000003</v>
      </c>
      <c r="W349" s="6">
        <f t="shared" si="40"/>
        <v>-2.3699999999999999E-2</v>
      </c>
      <c r="X349" s="6">
        <f t="shared" si="41"/>
        <v>1.1999999999999955E-2</v>
      </c>
      <c r="Y349" s="6">
        <f t="shared" si="42"/>
        <v>1.7000000000000015E-2</v>
      </c>
    </row>
    <row r="350" spans="1:25" x14ac:dyDescent="0.2">
      <c r="A350">
        <v>1985</v>
      </c>
      <c r="B350">
        <v>5</v>
      </c>
      <c r="C350">
        <v>1985.3698999999999</v>
      </c>
      <c r="D350">
        <f>monthly_in_situ_co2_mlo!J402</f>
        <v>345.86</v>
      </c>
      <c r="E350">
        <f>monthly_merge_co2_spo!J401</f>
        <v>343.49</v>
      </c>
      <c r="F350">
        <f>(monthly_in_situ_co2_mlo!J403-monthly_in_situ_co2_mlo!J402)*2.12</f>
        <v>0.16959999999996628</v>
      </c>
      <c r="G350">
        <f>(monthly_merge_co2_spo!J402-monthly_merge_co2_spo!J401)*2.12</f>
        <v>0.40279999999999522</v>
      </c>
      <c r="I350" s="5">
        <v>1985.37</v>
      </c>
      <c r="J350" s="3">
        <v>0.17</v>
      </c>
      <c r="K350" s="3">
        <v>0.22889999999999999</v>
      </c>
      <c r="L350" s="3">
        <v>0.26629999999999998</v>
      </c>
      <c r="M350" s="3">
        <v>0.28539999999999999</v>
      </c>
      <c r="N350" s="4">
        <v>0.40300000000000002</v>
      </c>
      <c r="O350" s="4">
        <v>0.26479999999999998</v>
      </c>
      <c r="P350" s="4">
        <v>0.25469999999999998</v>
      </c>
      <c r="Q350" s="4">
        <v>0.26800000000000002</v>
      </c>
      <c r="R350" s="7">
        <f t="shared" si="35"/>
        <v>0.28650000000000003</v>
      </c>
      <c r="S350" s="7">
        <f t="shared" si="36"/>
        <v>0.24684999999999999</v>
      </c>
      <c r="T350" s="7">
        <f t="shared" si="37"/>
        <v>0.26049999999999995</v>
      </c>
      <c r="U350" s="7">
        <f t="shared" si="38"/>
        <v>0.2767</v>
      </c>
      <c r="V350" s="6">
        <f t="shared" si="39"/>
        <v>-0.23300000000000001</v>
      </c>
      <c r="W350" s="6">
        <f t="shared" si="40"/>
        <v>-3.5899999999999987E-2</v>
      </c>
      <c r="X350" s="6">
        <f t="shared" si="41"/>
        <v>1.1599999999999999E-2</v>
      </c>
      <c r="Y350" s="6">
        <f t="shared" si="42"/>
        <v>1.7399999999999971E-2</v>
      </c>
    </row>
    <row r="351" spans="1:25" x14ac:dyDescent="0.2">
      <c r="A351">
        <v>1985</v>
      </c>
      <c r="B351">
        <v>6</v>
      </c>
      <c r="C351">
        <v>1985.4548</v>
      </c>
      <c r="D351">
        <f>monthly_in_situ_co2_mlo!J403</f>
        <v>345.94</v>
      </c>
      <c r="E351">
        <f>monthly_merge_co2_spo!J402</f>
        <v>343.68</v>
      </c>
      <c r="F351">
        <f>(monthly_in_situ_co2_mlo!J404-monthly_in_situ_co2_mlo!J403)*2.12</f>
        <v>-0.23320000000002894</v>
      </c>
      <c r="G351">
        <f>(monthly_merge_co2_spo!J403-monthly_merge_co2_spo!J402)*2.12</f>
        <v>0.40279999999999522</v>
      </c>
      <c r="I351" s="5">
        <v>1985.4549999999999</v>
      </c>
      <c r="J351" s="3">
        <v>-0.23300000000000001</v>
      </c>
      <c r="K351" s="3">
        <v>0.22370000000000001</v>
      </c>
      <c r="L351" s="3">
        <v>0.26719999999999999</v>
      </c>
      <c r="M351" s="3">
        <v>0.28649999999999998</v>
      </c>
      <c r="N351" s="4">
        <v>0.40300000000000002</v>
      </c>
      <c r="O351" s="4">
        <v>0.27129999999999999</v>
      </c>
      <c r="P351" s="4">
        <v>0.25580000000000003</v>
      </c>
      <c r="Q351" s="4">
        <v>0.26879999999999998</v>
      </c>
      <c r="R351" s="7">
        <f t="shared" si="35"/>
        <v>8.5000000000000006E-2</v>
      </c>
      <c r="S351" s="7">
        <f t="shared" si="36"/>
        <v>0.2475</v>
      </c>
      <c r="T351" s="7">
        <f t="shared" si="37"/>
        <v>0.26150000000000001</v>
      </c>
      <c r="U351" s="7">
        <f t="shared" si="38"/>
        <v>0.27764999999999995</v>
      </c>
      <c r="V351" s="6">
        <f t="shared" si="39"/>
        <v>-0.63600000000000001</v>
      </c>
      <c r="W351" s="6">
        <f t="shared" si="40"/>
        <v>-4.7599999999999976E-2</v>
      </c>
      <c r="X351" s="6">
        <f t="shared" si="41"/>
        <v>1.1399999999999966E-2</v>
      </c>
      <c r="Y351" s="6">
        <f t="shared" si="42"/>
        <v>1.7699999999999994E-2</v>
      </c>
    </row>
    <row r="352" spans="1:25" x14ac:dyDescent="0.2">
      <c r="A352">
        <v>1985</v>
      </c>
      <c r="B352">
        <v>7</v>
      </c>
      <c r="C352">
        <v>1985.537</v>
      </c>
      <c r="D352">
        <f>monthly_in_situ_co2_mlo!J404</f>
        <v>345.83</v>
      </c>
      <c r="E352">
        <f>monthly_merge_co2_spo!J403</f>
        <v>343.87</v>
      </c>
      <c r="F352">
        <f>(monthly_in_situ_co2_mlo!J405-monthly_in_situ_co2_mlo!J404)*2.12</f>
        <v>0.48760000000003861</v>
      </c>
      <c r="G352">
        <f>(monthly_merge_co2_spo!J404-monthly_merge_co2_spo!J403)*2.12</f>
        <v>0.55119999999998071</v>
      </c>
      <c r="I352" s="5">
        <v>1985.537</v>
      </c>
      <c r="J352" s="3">
        <v>0.48799999999999999</v>
      </c>
      <c r="K352" s="3">
        <v>0.21870000000000001</v>
      </c>
      <c r="L352" s="3">
        <v>0.26819999999999999</v>
      </c>
      <c r="M352" s="3">
        <v>0.28760000000000002</v>
      </c>
      <c r="N352" s="4">
        <v>0.55100000000000005</v>
      </c>
      <c r="O352" s="4">
        <v>0.27739999999999998</v>
      </c>
      <c r="P352" s="4">
        <v>0.25700000000000001</v>
      </c>
      <c r="Q352" s="4">
        <v>0.26950000000000002</v>
      </c>
      <c r="R352" s="7">
        <f t="shared" si="35"/>
        <v>0.51950000000000007</v>
      </c>
      <c r="S352" s="7">
        <f t="shared" si="36"/>
        <v>0.24804999999999999</v>
      </c>
      <c r="T352" s="7">
        <f t="shared" si="37"/>
        <v>0.2626</v>
      </c>
      <c r="U352" s="7">
        <f t="shared" si="38"/>
        <v>0.27855000000000002</v>
      </c>
      <c r="V352" s="6">
        <f t="shared" si="39"/>
        <v>-6.3000000000000056E-2</v>
      </c>
      <c r="W352" s="6">
        <f t="shared" si="40"/>
        <v>-5.8699999999999974E-2</v>
      </c>
      <c r="X352" s="6">
        <f t="shared" si="41"/>
        <v>1.1199999999999988E-2</v>
      </c>
      <c r="Y352" s="6">
        <f t="shared" si="42"/>
        <v>1.8100000000000005E-2</v>
      </c>
    </row>
    <row r="353" spans="1:25" x14ac:dyDescent="0.2">
      <c r="A353">
        <v>1985</v>
      </c>
      <c r="B353">
        <v>8</v>
      </c>
      <c r="C353">
        <v>1985.6219000000001</v>
      </c>
      <c r="D353">
        <f>monthly_in_situ_co2_mlo!J405</f>
        <v>346.06</v>
      </c>
      <c r="E353">
        <f>monthly_merge_co2_spo!J404</f>
        <v>344.13</v>
      </c>
      <c r="F353">
        <f>(monthly_in_situ_co2_mlo!J406-monthly_in_situ_co2_mlo!J405)*2.12</f>
        <v>0.38160000000001448</v>
      </c>
      <c r="G353">
        <f>(monthly_merge_co2_spo!J405-monthly_merge_co2_spo!J404)*2.12</f>
        <v>0.38160000000001448</v>
      </c>
      <c r="I353" s="5">
        <v>1985.6220000000001</v>
      </c>
      <c r="J353" s="3">
        <v>0.38200000000000001</v>
      </c>
      <c r="K353" s="3">
        <v>0.21560000000000001</v>
      </c>
      <c r="L353" s="3">
        <v>0.26960000000000001</v>
      </c>
      <c r="M353" s="3">
        <v>0.28860000000000002</v>
      </c>
      <c r="N353" s="4">
        <v>0.38200000000000001</v>
      </c>
      <c r="O353" s="4">
        <v>0.28210000000000002</v>
      </c>
      <c r="P353" s="4">
        <v>0.25840000000000002</v>
      </c>
      <c r="Q353" s="4">
        <v>0.27029999999999998</v>
      </c>
      <c r="R353" s="7">
        <f t="shared" si="35"/>
        <v>0.38200000000000001</v>
      </c>
      <c r="S353" s="7">
        <f t="shared" si="36"/>
        <v>0.24885000000000002</v>
      </c>
      <c r="T353" s="7">
        <f t="shared" si="37"/>
        <v>0.26400000000000001</v>
      </c>
      <c r="U353" s="7">
        <f t="shared" si="38"/>
        <v>0.27944999999999998</v>
      </c>
      <c r="V353" s="6">
        <f t="shared" si="39"/>
        <v>0</v>
      </c>
      <c r="W353" s="6">
        <f t="shared" si="40"/>
        <v>-6.6500000000000004E-2</v>
      </c>
      <c r="X353" s="6">
        <f t="shared" si="41"/>
        <v>1.1199999999999988E-2</v>
      </c>
      <c r="Y353" s="6">
        <f t="shared" si="42"/>
        <v>1.8300000000000038E-2</v>
      </c>
    </row>
    <row r="354" spans="1:25" x14ac:dyDescent="0.2">
      <c r="A354">
        <v>1985</v>
      </c>
      <c r="B354">
        <v>9</v>
      </c>
      <c r="C354">
        <v>1985.7067999999999</v>
      </c>
      <c r="D354">
        <f>monthly_in_situ_co2_mlo!J406</f>
        <v>346.24</v>
      </c>
      <c r="E354">
        <f>monthly_merge_co2_spo!J405</f>
        <v>344.31</v>
      </c>
      <c r="F354">
        <f>(monthly_in_situ_co2_mlo!J407-monthly_in_situ_co2_mlo!J406)*2.12</f>
        <v>-0.36040000000003375</v>
      </c>
      <c r="G354">
        <f>(monthly_merge_co2_spo!J406-monthly_merge_co2_spo!J405)*2.12</f>
        <v>0.25440000000000967</v>
      </c>
      <c r="I354" s="5">
        <v>1985.7070000000001</v>
      </c>
      <c r="J354" s="3">
        <v>-0.36</v>
      </c>
      <c r="K354" s="3">
        <v>0.21429999999999999</v>
      </c>
      <c r="L354" s="3">
        <v>0.27129999999999999</v>
      </c>
      <c r="M354" s="3">
        <v>0.28949999999999998</v>
      </c>
      <c r="N354" s="4">
        <v>0.254</v>
      </c>
      <c r="O354" s="4">
        <v>0.28399999999999997</v>
      </c>
      <c r="P354" s="4">
        <v>0.26</v>
      </c>
      <c r="Q354" s="4">
        <v>0.27089999999999997</v>
      </c>
      <c r="R354" s="7">
        <f t="shared" si="35"/>
        <v>-5.2999999999999992E-2</v>
      </c>
      <c r="S354" s="7">
        <f t="shared" si="36"/>
        <v>0.24914999999999998</v>
      </c>
      <c r="T354" s="7">
        <f t="shared" si="37"/>
        <v>0.26565</v>
      </c>
      <c r="U354" s="7">
        <f t="shared" si="38"/>
        <v>0.2802</v>
      </c>
      <c r="V354" s="6">
        <f t="shared" si="39"/>
        <v>-0.61399999999999999</v>
      </c>
      <c r="W354" s="6">
        <f t="shared" si="40"/>
        <v>-6.9699999999999984E-2</v>
      </c>
      <c r="X354" s="6">
        <f t="shared" si="41"/>
        <v>1.1299999999999977E-2</v>
      </c>
      <c r="Y354" s="6">
        <f t="shared" si="42"/>
        <v>1.8600000000000005E-2</v>
      </c>
    </row>
    <row r="355" spans="1:25" x14ac:dyDescent="0.2">
      <c r="A355">
        <v>1985</v>
      </c>
      <c r="B355">
        <v>10</v>
      </c>
      <c r="C355">
        <v>1985.789</v>
      </c>
      <c r="D355">
        <f>monthly_in_situ_co2_mlo!J407</f>
        <v>346.07</v>
      </c>
      <c r="E355">
        <f>monthly_merge_co2_spo!J406</f>
        <v>344.43</v>
      </c>
      <c r="F355">
        <f>(monthly_in_situ_co2_mlo!J408-monthly_in_situ_co2_mlo!J407)*2.12</f>
        <v>0.44519999999995663</v>
      </c>
      <c r="G355">
        <f>(monthly_merge_co2_spo!J407-monthly_merge_co2_spo!J406)*2.12</f>
        <v>0</v>
      </c>
      <c r="I355" s="5">
        <v>1985.789</v>
      </c>
      <c r="J355" s="3">
        <v>0.44500000000000001</v>
      </c>
      <c r="K355" s="3">
        <v>0.21529999999999999</v>
      </c>
      <c r="L355" s="3">
        <v>0.2732</v>
      </c>
      <c r="M355" s="3">
        <v>0.29039999999999999</v>
      </c>
      <c r="N355" s="4">
        <v>0</v>
      </c>
      <c r="O355" s="4">
        <v>0.2828</v>
      </c>
      <c r="P355" s="4">
        <v>0.26169999999999999</v>
      </c>
      <c r="Q355" s="4">
        <v>0.27160000000000001</v>
      </c>
      <c r="R355" s="7">
        <f t="shared" si="35"/>
        <v>0.2225</v>
      </c>
      <c r="S355" s="7">
        <f t="shared" si="36"/>
        <v>0.24904999999999999</v>
      </c>
      <c r="T355" s="7">
        <f t="shared" si="37"/>
        <v>0.26744999999999997</v>
      </c>
      <c r="U355" s="7">
        <f t="shared" si="38"/>
        <v>0.28100000000000003</v>
      </c>
      <c r="V355" s="6">
        <f t="shared" si="39"/>
        <v>0.44500000000000001</v>
      </c>
      <c r="W355" s="6">
        <f t="shared" si="40"/>
        <v>-6.7500000000000004E-2</v>
      </c>
      <c r="X355" s="6">
        <f t="shared" si="41"/>
        <v>1.150000000000001E-2</v>
      </c>
      <c r="Y355" s="6">
        <f t="shared" si="42"/>
        <v>1.8799999999999983E-2</v>
      </c>
    </row>
    <row r="356" spans="1:25" x14ac:dyDescent="0.2">
      <c r="A356">
        <v>1985</v>
      </c>
      <c r="B356">
        <v>11</v>
      </c>
      <c r="C356">
        <v>1985.874</v>
      </c>
      <c r="D356">
        <f>monthly_in_situ_co2_mlo!J408</f>
        <v>346.28</v>
      </c>
      <c r="E356">
        <f>monthly_merge_co2_spo!J407</f>
        <v>344.43</v>
      </c>
      <c r="F356">
        <f>(monthly_in_situ_co2_mlo!J409-monthly_in_situ_co2_mlo!J408)*2.12</f>
        <v>0.23320000000002894</v>
      </c>
      <c r="G356">
        <f>(monthly_merge_co2_spo!J408-monthly_merge_co2_spo!J407)*2.12</f>
        <v>0.12720000000000484</v>
      </c>
      <c r="I356" s="5">
        <v>1985.874</v>
      </c>
      <c r="J356" s="3">
        <v>0.23300000000000001</v>
      </c>
      <c r="K356" s="3">
        <v>0.21959999999999999</v>
      </c>
      <c r="L356" s="3">
        <v>0.27550000000000002</v>
      </c>
      <c r="M356" s="3">
        <v>0.2913</v>
      </c>
      <c r="N356" s="4">
        <v>0.127</v>
      </c>
      <c r="O356" s="4">
        <v>0.27900000000000003</v>
      </c>
      <c r="P356" s="4">
        <v>0.26350000000000001</v>
      </c>
      <c r="Q356" s="4">
        <v>0.2722</v>
      </c>
      <c r="R356" s="7">
        <f t="shared" si="35"/>
        <v>0.18</v>
      </c>
      <c r="S356" s="7">
        <f t="shared" si="36"/>
        <v>0.24930000000000002</v>
      </c>
      <c r="T356" s="7">
        <f t="shared" si="37"/>
        <v>0.26950000000000002</v>
      </c>
      <c r="U356" s="7">
        <f t="shared" si="38"/>
        <v>0.28175</v>
      </c>
      <c r="V356" s="6">
        <f t="shared" si="39"/>
        <v>0.10600000000000001</v>
      </c>
      <c r="W356" s="6">
        <f t="shared" si="40"/>
        <v>-5.9400000000000036E-2</v>
      </c>
      <c r="X356" s="6">
        <f t="shared" si="41"/>
        <v>1.2000000000000011E-2</v>
      </c>
      <c r="Y356" s="6">
        <f t="shared" si="42"/>
        <v>1.9100000000000006E-2</v>
      </c>
    </row>
    <row r="357" spans="1:25" x14ac:dyDescent="0.2">
      <c r="A357">
        <v>1985</v>
      </c>
      <c r="B357">
        <v>12</v>
      </c>
      <c r="C357">
        <v>1985.9562000000001</v>
      </c>
      <c r="D357">
        <f>monthly_in_situ_co2_mlo!J409</f>
        <v>346.39</v>
      </c>
      <c r="E357">
        <f>monthly_merge_co2_spo!J408</f>
        <v>344.49</v>
      </c>
      <c r="F357">
        <f>(monthly_in_situ_co2_mlo!J410-monthly_in_situ_co2_mlo!J409)*2.12</f>
        <v>-0.29679999999997109</v>
      </c>
      <c r="G357">
        <f>(monthly_merge_co2_spo!J409-monthly_merge_co2_spo!J408)*2.12</f>
        <v>0.46639999999993736</v>
      </c>
      <c r="I357" s="5">
        <v>1985.9559999999999</v>
      </c>
      <c r="J357" s="3">
        <v>-0.29699999999999999</v>
      </c>
      <c r="K357" s="3">
        <v>0.22550000000000001</v>
      </c>
      <c r="L357" s="3">
        <v>0.27810000000000001</v>
      </c>
      <c r="M357" s="3">
        <v>0.29210000000000003</v>
      </c>
      <c r="N357" s="4">
        <v>0.46600000000000003</v>
      </c>
      <c r="O357" s="4">
        <v>0.27289999999999998</v>
      </c>
      <c r="P357" s="4">
        <v>0.26550000000000001</v>
      </c>
      <c r="Q357" s="4">
        <v>0.27279999999999999</v>
      </c>
      <c r="R357" s="7">
        <f t="shared" si="35"/>
        <v>8.450000000000002E-2</v>
      </c>
      <c r="S357" s="7">
        <f t="shared" si="36"/>
        <v>0.24919999999999998</v>
      </c>
      <c r="T357" s="7">
        <f t="shared" si="37"/>
        <v>0.27180000000000004</v>
      </c>
      <c r="U357" s="7">
        <f t="shared" si="38"/>
        <v>0.28244999999999998</v>
      </c>
      <c r="V357" s="6">
        <f t="shared" si="39"/>
        <v>-0.76300000000000001</v>
      </c>
      <c r="W357" s="6">
        <f t="shared" si="40"/>
        <v>-4.739999999999997E-2</v>
      </c>
      <c r="X357" s="6">
        <f t="shared" si="41"/>
        <v>1.26E-2</v>
      </c>
      <c r="Y357" s="6">
        <f t="shared" si="42"/>
        <v>1.9300000000000039E-2</v>
      </c>
    </row>
    <row r="358" spans="1:25" x14ac:dyDescent="0.2">
      <c r="A358">
        <v>1986</v>
      </c>
      <c r="B358">
        <v>1</v>
      </c>
      <c r="C358">
        <v>1986.0410999999999</v>
      </c>
      <c r="D358">
        <f>monthly_in_situ_co2_mlo!J410</f>
        <v>346.25</v>
      </c>
      <c r="E358">
        <f>monthly_merge_co2_spo!J409</f>
        <v>344.71</v>
      </c>
      <c r="F358">
        <f>(monthly_in_situ_co2_mlo!J411-monthly_in_situ_co2_mlo!J410)*2.12</f>
        <v>2.119999999998072E-2</v>
      </c>
      <c r="G358">
        <f>(monthly_merge_co2_spo!J410-monthly_merge_co2_spo!J409)*2.12</f>
        <v>0.46640000000005788</v>
      </c>
      <c r="I358" s="5">
        <v>1986.0409999999999</v>
      </c>
      <c r="J358" s="3">
        <v>2.1000000000000001E-2</v>
      </c>
      <c r="K358" s="3">
        <v>0.2319</v>
      </c>
      <c r="L358" s="3">
        <v>0.28110000000000002</v>
      </c>
      <c r="M358" s="3">
        <v>0.29289999999999999</v>
      </c>
      <c r="N358" s="4">
        <v>0.46600000000000003</v>
      </c>
      <c r="O358" s="4">
        <v>0.26550000000000001</v>
      </c>
      <c r="P358" s="4">
        <v>0.26769999999999999</v>
      </c>
      <c r="Q358" s="4">
        <v>0.27339999999999998</v>
      </c>
      <c r="R358" s="7">
        <f t="shared" si="35"/>
        <v>0.24350000000000002</v>
      </c>
      <c r="S358" s="7">
        <f t="shared" si="36"/>
        <v>0.2487</v>
      </c>
      <c r="T358" s="7">
        <f t="shared" si="37"/>
        <v>0.27439999999999998</v>
      </c>
      <c r="U358" s="7">
        <f t="shared" si="38"/>
        <v>0.28315000000000001</v>
      </c>
      <c r="V358" s="6">
        <f t="shared" si="39"/>
        <v>-0.44500000000000001</v>
      </c>
      <c r="W358" s="6">
        <f t="shared" si="40"/>
        <v>-3.3600000000000019E-2</v>
      </c>
      <c r="X358" s="6">
        <f t="shared" si="41"/>
        <v>1.3400000000000023E-2</v>
      </c>
      <c r="Y358" s="6">
        <f t="shared" si="42"/>
        <v>1.9500000000000017E-2</v>
      </c>
    </row>
    <row r="359" spans="1:25" x14ac:dyDescent="0.2">
      <c r="A359">
        <v>1986</v>
      </c>
      <c r="B359">
        <v>2</v>
      </c>
      <c r="C359">
        <v>1986.126</v>
      </c>
      <c r="D359">
        <f>monthly_in_situ_co2_mlo!J411</f>
        <v>346.26</v>
      </c>
      <c r="E359">
        <f>monthly_merge_co2_spo!J410</f>
        <v>344.93</v>
      </c>
      <c r="F359">
        <f>(monthly_in_situ_co2_mlo!J412-monthly_in_situ_co2_mlo!J411)*2.12</f>
        <v>0.4239999999999759</v>
      </c>
      <c r="G359">
        <f>(monthly_merge_co2_spo!J411-monthly_merge_co2_spo!J410)*2.12</f>
        <v>0.16959999999996628</v>
      </c>
      <c r="I359" s="5">
        <v>1986.126</v>
      </c>
      <c r="J359" s="3">
        <v>0.42399999999999999</v>
      </c>
      <c r="K359" s="3">
        <v>0.23860000000000001</v>
      </c>
      <c r="L359" s="3">
        <v>0.2843</v>
      </c>
      <c r="M359" s="3">
        <v>0.29370000000000002</v>
      </c>
      <c r="N359" s="4">
        <v>0.17</v>
      </c>
      <c r="O359" s="4">
        <v>0.25750000000000001</v>
      </c>
      <c r="P359" s="4">
        <v>0.27010000000000001</v>
      </c>
      <c r="Q359" s="4">
        <v>0.27389999999999998</v>
      </c>
      <c r="R359" s="7">
        <f t="shared" si="35"/>
        <v>0.29699999999999999</v>
      </c>
      <c r="S359" s="7">
        <f t="shared" si="36"/>
        <v>0.24804999999999999</v>
      </c>
      <c r="T359" s="7">
        <f t="shared" si="37"/>
        <v>0.2772</v>
      </c>
      <c r="U359" s="7">
        <f t="shared" si="38"/>
        <v>0.2838</v>
      </c>
      <c r="V359" s="6">
        <f t="shared" si="39"/>
        <v>0.254</v>
      </c>
      <c r="W359" s="6">
        <f t="shared" si="40"/>
        <v>-1.89E-2</v>
      </c>
      <c r="X359" s="6">
        <f t="shared" si="41"/>
        <v>1.419999999999999E-2</v>
      </c>
      <c r="Y359" s="6">
        <f t="shared" si="42"/>
        <v>1.980000000000004E-2</v>
      </c>
    </row>
    <row r="360" spans="1:25" x14ac:dyDescent="0.2">
      <c r="A360">
        <v>1986</v>
      </c>
      <c r="B360">
        <v>3</v>
      </c>
      <c r="C360">
        <v>1986.2027</v>
      </c>
      <c r="D360">
        <f>monthly_in_situ_co2_mlo!J412</f>
        <v>346.46</v>
      </c>
      <c r="E360">
        <f>monthly_merge_co2_spo!J411</f>
        <v>345.01</v>
      </c>
      <c r="F360">
        <f>(monthly_in_situ_co2_mlo!J413-monthly_in_situ_co2_mlo!J412)*2.12</f>
        <v>1.2083999999999857</v>
      </c>
      <c r="G360">
        <f>(monthly_merge_co2_spo!J412-monthly_merge_co2_spo!J411)*2.12</f>
        <v>0.21200000000004821</v>
      </c>
      <c r="I360" s="5">
        <v>1986.203</v>
      </c>
      <c r="J360" s="3">
        <v>1.208</v>
      </c>
      <c r="K360" s="3">
        <v>0.2462</v>
      </c>
      <c r="L360" s="3">
        <v>0.28770000000000001</v>
      </c>
      <c r="M360" s="3">
        <v>0.2944</v>
      </c>
      <c r="N360" s="4">
        <v>0.21199999999999999</v>
      </c>
      <c r="O360" s="4">
        <v>0.25009999999999999</v>
      </c>
      <c r="P360" s="4">
        <v>0.2727</v>
      </c>
      <c r="Q360" s="4">
        <v>0.27439999999999998</v>
      </c>
      <c r="R360" s="7">
        <f t="shared" si="35"/>
        <v>0.71</v>
      </c>
      <c r="S360" s="7">
        <f t="shared" si="36"/>
        <v>0.24814999999999998</v>
      </c>
      <c r="T360" s="7">
        <f t="shared" si="37"/>
        <v>0.2802</v>
      </c>
      <c r="U360" s="7">
        <f t="shared" si="38"/>
        <v>0.28439999999999999</v>
      </c>
      <c r="V360" s="6">
        <f t="shared" si="39"/>
        <v>0.996</v>
      </c>
      <c r="W360" s="6">
        <f t="shared" si="40"/>
        <v>-3.8999999999999868E-3</v>
      </c>
      <c r="X360" s="6">
        <f t="shared" si="41"/>
        <v>1.5000000000000013E-2</v>
      </c>
      <c r="Y360" s="6">
        <f t="shared" si="42"/>
        <v>2.0000000000000018E-2</v>
      </c>
    </row>
    <row r="361" spans="1:25" x14ac:dyDescent="0.2">
      <c r="A361">
        <v>1986</v>
      </c>
      <c r="B361">
        <v>4</v>
      </c>
      <c r="C361">
        <v>1986.2877000000001</v>
      </c>
      <c r="D361">
        <f>monthly_in_situ_co2_mlo!J413</f>
        <v>347.03</v>
      </c>
      <c r="E361">
        <f>monthly_merge_co2_spo!J412</f>
        <v>345.11</v>
      </c>
      <c r="F361">
        <f>(monthly_in_situ_co2_mlo!J414-monthly_in_situ_co2_mlo!J413)*2.12</f>
        <v>0.23320000000002894</v>
      </c>
      <c r="G361">
        <f>(monthly_merge_co2_spo!J413-monthly_merge_co2_spo!J412)*2.12</f>
        <v>-8.4800000000043382E-2</v>
      </c>
      <c r="I361" s="5">
        <v>1986.288</v>
      </c>
      <c r="J361" s="3">
        <v>0.23300000000000001</v>
      </c>
      <c r="K361" s="3">
        <v>0.2535</v>
      </c>
      <c r="L361" s="3">
        <v>0.29120000000000001</v>
      </c>
      <c r="M361" s="3">
        <v>0.29509999999999997</v>
      </c>
      <c r="N361" s="4">
        <v>-8.5000000000000006E-2</v>
      </c>
      <c r="O361" s="4">
        <v>0.2442</v>
      </c>
      <c r="P361" s="4">
        <v>0.27529999999999999</v>
      </c>
      <c r="Q361" s="4">
        <v>0.27479999999999999</v>
      </c>
      <c r="R361" s="7">
        <f t="shared" si="35"/>
        <v>7.400000000000001E-2</v>
      </c>
      <c r="S361" s="7">
        <f t="shared" si="36"/>
        <v>0.24885000000000002</v>
      </c>
      <c r="T361" s="7">
        <f t="shared" si="37"/>
        <v>0.28325</v>
      </c>
      <c r="U361" s="7">
        <f t="shared" si="38"/>
        <v>0.28494999999999998</v>
      </c>
      <c r="V361" s="6">
        <f t="shared" si="39"/>
        <v>0.318</v>
      </c>
      <c r="W361" s="6">
        <f t="shared" si="40"/>
        <v>9.3000000000000027E-3</v>
      </c>
      <c r="X361" s="6">
        <f t="shared" si="41"/>
        <v>1.5900000000000025E-2</v>
      </c>
      <c r="Y361" s="6">
        <f t="shared" si="42"/>
        <v>2.0299999999999985E-2</v>
      </c>
    </row>
    <row r="362" spans="1:25" x14ac:dyDescent="0.2">
      <c r="A362">
        <v>1986</v>
      </c>
      <c r="B362">
        <v>5</v>
      </c>
      <c r="C362">
        <v>1986.3698999999999</v>
      </c>
      <c r="D362">
        <f>monthly_in_situ_co2_mlo!J414</f>
        <v>347.14</v>
      </c>
      <c r="E362">
        <f>monthly_merge_co2_spo!J413</f>
        <v>345.07</v>
      </c>
      <c r="F362">
        <f>(monthly_in_situ_co2_mlo!J415-monthly_in_situ_co2_mlo!J414)*2.12</f>
        <v>0.1908000000000675</v>
      </c>
      <c r="G362">
        <f>(monthly_merge_co2_spo!J414-monthly_merge_co2_spo!J413)*2.12</f>
        <v>0.40279999999999522</v>
      </c>
      <c r="I362" s="5">
        <v>1986.37</v>
      </c>
      <c r="J362" s="3">
        <v>0.191</v>
      </c>
      <c r="K362" s="3">
        <v>0.25979999999999998</v>
      </c>
      <c r="L362" s="3">
        <v>0.2949</v>
      </c>
      <c r="M362" s="3">
        <v>0.29570000000000002</v>
      </c>
      <c r="N362" s="4">
        <v>0.40300000000000002</v>
      </c>
      <c r="O362" s="4">
        <v>0.24060000000000001</v>
      </c>
      <c r="P362" s="4">
        <v>0.27800000000000002</v>
      </c>
      <c r="Q362" s="4">
        <v>0.27529999999999999</v>
      </c>
      <c r="R362" s="7">
        <f t="shared" si="35"/>
        <v>0.29700000000000004</v>
      </c>
      <c r="S362" s="7">
        <f t="shared" si="36"/>
        <v>0.25019999999999998</v>
      </c>
      <c r="T362" s="7">
        <f t="shared" si="37"/>
        <v>0.28644999999999998</v>
      </c>
      <c r="U362" s="7">
        <f t="shared" si="38"/>
        <v>0.28549999999999998</v>
      </c>
      <c r="V362" s="6">
        <f t="shared" si="39"/>
        <v>-0.21200000000000002</v>
      </c>
      <c r="W362" s="6">
        <f t="shared" si="40"/>
        <v>1.9199999999999967E-2</v>
      </c>
      <c r="X362" s="6">
        <f t="shared" si="41"/>
        <v>1.6899999999999971E-2</v>
      </c>
      <c r="Y362" s="6">
        <f t="shared" si="42"/>
        <v>2.0400000000000029E-2</v>
      </c>
    </row>
    <row r="363" spans="1:25" x14ac:dyDescent="0.2">
      <c r="A363">
        <v>1986</v>
      </c>
      <c r="B363">
        <v>6</v>
      </c>
      <c r="C363">
        <v>1986.4548</v>
      </c>
      <c r="D363">
        <f>monthly_in_situ_co2_mlo!J415</f>
        <v>347.23</v>
      </c>
      <c r="E363">
        <f>monthly_merge_co2_spo!J414</f>
        <v>345.26</v>
      </c>
      <c r="F363">
        <f>(monthly_in_situ_co2_mlo!J416-monthly_in_situ_co2_mlo!J415)*2.12</f>
        <v>-6.3600000000062662E-2</v>
      </c>
      <c r="G363">
        <f>(monthly_merge_co2_spo!J415-monthly_merge_co2_spo!J414)*2.12</f>
        <v>0.48760000000003861</v>
      </c>
      <c r="I363" s="5">
        <v>1986.4549999999999</v>
      </c>
      <c r="J363" s="3">
        <v>-6.4000000000000001E-2</v>
      </c>
      <c r="K363" s="3">
        <v>0.26519999999999999</v>
      </c>
      <c r="L363" s="3">
        <v>0.29859999999999998</v>
      </c>
      <c r="M363" s="3">
        <v>0.29630000000000001</v>
      </c>
      <c r="N363" s="4">
        <v>0.48799999999999999</v>
      </c>
      <c r="O363" s="4">
        <v>0.2402</v>
      </c>
      <c r="P363" s="4">
        <v>0.28060000000000002</v>
      </c>
      <c r="Q363" s="4">
        <v>0.2757</v>
      </c>
      <c r="R363" s="7">
        <f t="shared" si="35"/>
        <v>0.21199999999999999</v>
      </c>
      <c r="S363" s="7">
        <f t="shared" si="36"/>
        <v>0.25269999999999998</v>
      </c>
      <c r="T363" s="7">
        <f t="shared" si="37"/>
        <v>0.28959999999999997</v>
      </c>
      <c r="U363" s="7">
        <f t="shared" si="38"/>
        <v>0.28600000000000003</v>
      </c>
      <c r="V363" s="6">
        <f t="shared" si="39"/>
        <v>-0.55200000000000005</v>
      </c>
      <c r="W363" s="6">
        <f t="shared" si="40"/>
        <v>2.4999999999999994E-2</v>
      </c>
      <c r="X363" s="6">
        <f t="shared" si="41"/>
        <v>1.799999999999996E-2</v>
      </c>
      <c r="Y363" s="6">
        <f t="shared" si="42"/>
        <v>2.0600000000000007E-2</v>
      </c>
    </row>
    <row r="364" spans="1:25" x14ac:dyDescent="0.2">
      <c r="A364">
        <v>1986</v>
      </c>
      <c r="B364">
        <v>7</v>
      </c>
      <c r="C364">
        <v>1986.537</v>
      </c>
      <c r="D364">
        <f>monthly_in_situ_co2_mlo!J416</f>
        <v>347.2</v>
      </c>
      <c r="E364">
        <f>monthly_merge_co2_spo!J415</f>
        <v>345.49</v>
      </c>
      <c r="F364">
        <f>(monthly_in_situ_co2_mlo!J417-monthly_in_situ_co2_mlo!J416)*2.12</f>
        <v>0.1908000000000675</v>
      </c>
      <c r="G364">
        <f>(monthly_merge_co2_spo!J416-monthly_merge_co2_spo!J415)*2.12</f>
        <v>0.12720000000000484</v>
      </c>
      <c r="I364" s="5">
        <v>1986.537</v>
      </c>
      <c r="J364" s="3">
        <v>0.191</v>
      </c>
      <c r="K364" s="3">
        <v>0.27050000000000002</v>
      </c>
      <c r="L364" s="3">
        <v>0.30230000000000001</v>
      </c>
      <c r="M364" s="3">
        <v>0.29680000000000001</v>
      </c>
      <c r="N364" s="4">
        <v>0.127</v>
      </c>
      <c r="O364" s="4">
        <v>0.24279999999999999</v>
      </c>
      <c r="P364" s="4">
        <v>0.28320000000000001</v>
      </c>
      <c r="Q364" s="4">
        <v>0.27600000000000002</v>
      </c>
      <c r="R364" s="7">
        <f t="shared" si="35"/>
        <v>0.159</v>
      </c>
      <c r="S364" s="7">
        <f t="shared" si="36"/>
        <v>0.25664999999999999</v>
      </c>
      <c r="T364" s="7">
        <f t="shared" si="37"/>
        <v>0.29275000000000001</v>
      </c>
      <c r="U364" s="7">
        <f t="shared" si="38"/>
        <v>0.28639999999999999</v>
      </c>
      <c r="V364" s="6">
        <f t="shared" si="39"/>
        <v>6.4000000000000001E-2</v>
      </c>
      <c r="W364" s="6">
        <f t="shared" si="40"/>
        <v>2.770000000000003E-2</v>
      </c>
      <c r="X364" s="6">
        <f t="shared" si="41"/>
        <v>1.9100000000000006E-2</v>
      </c>
      <c r="Y364" s="6">
        <f t="shared" si="42"/>
        <v>2.0799999999999985E-2</v>
      </c>
    </row>
    <row r="365" spans="1:25" x14ac:dyDescent="0.2">
      <c r="A365">
        <v>1986</v>
      </c>
      <c r="B365">
        <v>8</v>
      </c>
      <c r="C365">
        <v>1986.6219000000001</v>
      </c>
      <c r="D365">
        <f>monthly_in_situ_co2_mlo!J417</f>
        <v>347.29</v>
      </c>
      <c r="E365">
        <f>monthly_merge_co2_spo!J416</f>
        <v>345.55</v>
      </c>
      <c r="F365">
        <f>(monthly_in_situ_co2_mlo!J418-monthly_in_situ_co2_mlo!J417)*2.12</f>
        <v>1.5475999999999182</v>
      </c>
      <c r="G365">
        <f>(monthly_merge_co2_spo!J417-monthly_merge_co2_spo!J416)*2.12</f>
        <v>0.16959999999996628</v>
      </c>
      <c r="I365" s="5">
        <v>1986.6220000000001</v>
      </c>
      <c r="J365" s="3">
        <v>1.548</v>
      </c>
      <c r="K365" s="3">
        <v>0.27750000000000002</v>
      </c>
      <c r="L365" s="3">
        <v>0.30580000000000002</v>
      </c>
      <c r="M365" s="3">
        <v>0.29730000000000001</v>
      </c>
      <c r="N365" s="4">
        <v>0.17</v>
      </c>
      <c r="O365" s="4">
        <v>0.2485</v>
      </c>
      <c r="P365" s="4">
        <v>0.28570000000000001</v>
      </c>
      <c r="Q365" s="4">
        <v>0.27629999999999999</v>
      </c>
      <c r="R365" s="7">
        <f t="shared" si="35"/>
        <v>0.85899999999999999</v>
      </c>
      <c r="S365" s="7">
        <f t="shared" si="36"/>
        <v>0.26300000000000001</v>
      </c>
      <c r="T365" s="7">
        <f t="shared" si="37"/>
        <v>0.29575000000000001</v>
      </c>
      <c r="U365" s="7">
        <f t="shared" si="38"/>
        <v>0.2868</v>
      </c>
      <c r="V365" s="6">
        <f t="shared" si="39"/>
        <v>1.3780000000000001</v>
      </c>
      <c r="W365" s="6">
        <f t="shared" si="40"/>
        <v>2.9000000000000026E-2</v>
      </c>
      <c r="X365" s="6">
        <f t="shared" si="41"/>
        <v>2.0100000000000007E-2</v>
      </c>
      <c r="Y365" s="6">
        <f t="shared" si="42"/>
        <v>2.1000000000000019E-2</v>
      </c>
    </row>
    <row r="366" spans="1:25" x14ac:dyDescent="0.2">
      <c r="A366">
        <v>1986</v>
      </c>
      <c r="B366">
        <v>9</v>
      </c>
      <c r="C366">
        <v>1986.7067999999999</v>
      </c>
      <c r="D366">
        <f>monthly_in_situ_co2_mlo!J418</f>
        <v>348.02</v>
      </c>
      <c r="E366">
        <f>monthly_merge_co2_spo!J417</f>
        <v>345.63</v>
      </c>
      <c r="F366">
        <f>(monthly_in_situ_co2_mlo!J419-monthly_in_situ_co2_mlo!J418)*2.12</f>
        <v>-1.2083999999999857</v>
      </c>
      <c r="G366">
        <f>(monthly_merge_co2_spo!J418-monthly_merge_co2_spo!J417)*2.12</f>
        <v>4.2399999999961441E-2</v>
      </c>
      <c r="I366" s="5">
        <v>1986.7070000000001</v>
      </c>
      <c r="J366" s="3">
        <v>-1.208</v>
      </c>
      <c r="K366" s="3">
        <v>0.2858</v>
      </c>
      <c r="L366" s="3">
        <v>0.30909999999999999</v>
      </c>
      <c r="M366" s="3">
        <v>0.29770000000000002</v>
      </c>
      <c r="N366" s="4">
        <v>4.2000000000000003E-2</v>
      </c>
      <c r="O366" s="4">
        <v>0.25650000000000001</v>
      </c>
      <c r="P366" s="4">
        <v>0.28810000000000002</v>
      </c>
      <c r="Q366" s="4">
        <v>0.27660000000000001</v>
      </c>
      <c r="R366" s="7">
        <f t="shared" si="35"/>
        <v>-0.58299999999999996</v>
      </c>
      <c r="S366" s="7">
        <f t="shared" si="36"/>
        <v>0.27115</v>
      </c>
      <c r="T366" s="7">
        <f t="shared" si="37"/>
        <v>0.29859999999999998</v>
      </c>
      <c r="U366" s="7">
        <f t="shared" si="38"/>
        <v>0.28715000000000002</v>
      </c>
      <c r="V366" s="6">
        <f t="shared" si="39"/>
        <v>-1.25</v>
      </c>
      <c r="W366" s="6">
        <f t="shared" si="40"/>
        <v>2.9299999999999993E-2</v>
      </c>
      <c r="X366" s="6">
        <f t="shared" si="41"/>
        <v>2.0999999999999963E-2</v>
      </c>
      <c r="Y366" s="6">
        <f t="shared" si="42"/>
        <v>2.1100000000000008E-2</v>
      </c>
    </row>
    <row r="367" spans="1:25" x14ac:dyDescent="0.2">
      <c r="A367">
        <v>1986</v>
      </c>
      <c r="B367">
        <v>10</v>
      </c>
      <c r="C367">
        <v>1986.789</v>
      </c>
      <c r="D367">
        <f>monthly_in_situ_co2_mlo!J419</f>
        <v>347.45</v>
      </c>
      <c r="E367">
        <f>monthly_merge_co2_spo!J418</f>
        <v>345.65</v>
      </c>
      <c r="F367">
        <f>(monthly_in_situ_co2_mlo!J420-monthly_in_situ_co2_mlo!J419)*2.12</f>
        <v>0.55119999999998071</v>
      </c>
      <c r="G367">
        <f>(monthly_merge_co2_spo!J419-monthly_merge_co2_spo!J418)*2.12</f>
        <v>0.33920000000005301</v>
      </c>
      <c r="I367" s="5">
        <v>1986.789</v>
      </c>
      <c r="J367" s="3">
        <v>0.55100000000000005</v>
      </c>
      <c r="K367" s="3">
        <v>0.29470000000000002</v>
      </c>
      <c r="L367" s="3">
        <v>0.31219999999999998</v>
      </c>
      <c r="M367" s="3">
        <v>0.29799999999999999</v>
      </c>
      <c r="N367" s="4">
        <v>0.33900000000000002</v>
      </c>
      <c r="O367" s="4">
        <v>0.26619999999999999</v>
      </c>
      <c r="P367" s="4">
        <v>0.2903</v>
      </c>
      <c r="Q367" s="4">
        <v>0.27689999999999998</v>
      </c>
      <c r="R367" s="7">
        <f t="shared" si="35"/>
        <v>0.44500000000000006</v>
      </c>
      <c r="S367" s="7">
        <f t="shared" si="36"/>
        <v>0.28044999999999998</v>
      </c>
      <c r="T367" s="7">
        <f t="shared" si="37"/>
        <v>0.30125000000000002</v>
      </c>
      <c r="U367" s="7">
        <f t="shared" si="38"/>
        <v>0.28744999999999998</v>
      </c>
      <c r="V367" s="6">
        <f t="shared" si="39"/>
        <v>0.21200000000000002</v>
      </c>
      <c r="W367" s="6">
        <f t="shared" si="40"/>
        <v>2.8500000000000025E-2</v>
      </c>
      <c r="X367" s="6">
        <f t="shared" si="41"/>
        <v>2.1899999999999975E-2</v>
      </c>
      <c r="Y367" s="6">
        <f t="shared" si="42"/>
        <v>2.1100000000000008E-2</v>
      </c>
    </row>
    <row r="368" spans="1:25" x14ac:dyDescent="0.2">
      <c r="A368">
        <v>1986</v>
      </c>
      <c r="B368">
        <v>11</v>
      </c>
      <c r="C368">
        <v>1986.874</v>
      </c>
      <c r="D368">
        <f>monthly_in_situ_co2_mlo!J420</f>
        <v>347.71</v>
      </c>
      <c r="E368">
        <f>monthly_merge_co2_spo!J419</f>
        <v>345.81</v>
      </c>
      <c r="F368">
        <f>(monthly_in_situ_co2_mlo!J421-monthly_in_situ_co2_mlo!J420)*2.12</f>
        <v>6.3600000000062662E-2</v>
      </c>
      <c r="G368">
        <f>(monthly_merge_co2_spo!J420-monthly_merge_co2_spo!J419)*2.12</f>
        <v>0.16959999999996628</v>
      </c>
      <c r="I368" s="5">
        <v>1986.874</v>
      </c>
      <c r="J368" s="3">
        <v>6.4000000000000001E-2</v>
      </c>
      <c r="K368" s="3">
        <v>0.30380000000000001</v>
      </c>
      <c r="L368" s="3">
        <v>0.31530000000000002</v>
      </c>
      <c r="M368" s="3">
        <v>0.29820000000000002</v>
      </c>
      <c r="N368" s="4">
        <v>0.17</v>
      </c>
      <c r="O368" s="4">
        <v>0.27760000000000001</v>
      </c>
      <c r="P368" s="4">
        <v>0.2923</v>
      </c>
      <c r="Q368" s="4">
        <v>0.27710000000000001</v>
      </c>
      <c r="R368" s="7">
        <f t="shared" si="35"/>
        <v>0.11700000000000001</v>
      </c>
      <c r="S368" s="7">
        <f t="shared" si="36"/>
        <v>0.29070000000000001</v>
      </c>
      <c r="T368" s="7">
        <f t="shared" si="37"/>
        <v>0.30380000000000001</v>
      </c>
      <c r="U368" s="7">
        <f t="shared" si="38"/>
        <v>0.28765000000000002</v>
      </c>
      <c r="V368" s="6">
        <f t="shared" si="39"/>
        <v>-0.10600000000000001</v>
      </c>
      <c r="W368" s="6">
        <f t="shared" si="40"/>
        <v>2.6200000000000001E-2</v>
      </c>
      <c r="X368" s="6">
        <f t="shared" si="41"/>
        <v>2.300000000000002E-2</v>
      </c>
      <c r="Y368" s="6">
        <f t="shared" si="42"/>
        <v>2.1100000000000008E-2</v>
      </c>
    </row>
    <row r="369" spans="1:25" x14ac:dyDescent="0.2">
      <c r="A369">
        <v>1986</v>
      </c>
      <c r="B369">
        <v>12</v>
      </c>
      <c r="C369">
        <v>1986.9562000000001</v>
      </c>
      <c r="D369">
        <f>monthly_in_situ_co2_mlo!J421</f>
        <v>347.74</v>
      </c>
      <c r="E369">
        <f>monthly_merge_co2_spo!J420</f>
        <v>345.89</v>
      </c>
      <c r="F369">
        <f>(monthly_in_situ_co2_mlo!J422-monthly_in_situ_co2_mlo!J421)*2.12</f>
        <v>0.50880000000001935</v>
      </c>
      <c r="G369">
        <f>(monthly_merge_co2_spo!J421-monthly_merge_co2_spo!J420)*2.12</f>
        <v>0.12720000000000484</v>
      </c>
      <c r="I369" s="5">
        <v>1986.9559999999999</v>
      </c>
      <c r="J369" s="3">
        <v>0.50900000000000001</v>
      </c>
      <c r="K369" s="3">
        <v>0.31390000000000001</v>
      </c>
      <c r="L369" s="3">
        <v>0.31809999999999999</v>
      </c>
      <c r="M369" s="3">
        <v>0.2984</v>
      </c>
      <c r="N369" s="4">
        <v>0.127</v>
      </c>
      <c r="O369" s="4">
        <v>0.29099999999999998</v>
      </c>
      <c r="P369" s="4">
        <v>0.29409999999999997</v>
      </c>
      <c r="Q369" s="4">
        <v>0.2772</v>
      </c>
      <c r="R369" s="7">
        <f t="shared" si="35"/>
        <v>0.318</v>
      </c>
      <c r="S369" s="7">
        <f t="shared" si="36"/>
        <v>0.30245</v>
      </c>
      <c r="T369" s="7">
        <f t="shared" si="37"/>
        <v>0.30609999999999998</v>
      </c>
      <c r="U369" s="7">
        <f t="shared" si="38"/>
        <v>0.2878</v>
      </c>
      <c r="V369" s="6">
        <f t="shared" si="39"/>
        <v>0.38200000000000001</v>
      </c>
      <c r="W369" s="6">
        <f t="shared" si="40"/>
        <v>2.2900000000000031E-2</v>
      </c>
      <c r="X369" s="6">
        <f t="shared" si="41"/>
        <v>2.4000000000000021E-2</v>
      </c>
      <c r="Y369" s="6">
        <f t="shared" si="42"/>
        <v>2.1199999999999997E-2</v>
      </c>
    </row>
    <row r="370" spans="1:25" x14ac:dyDescent="0.2">
      <c r="A370">
        <v>1987</v>
      </c>
      <c r="B370">
        <v>1</v>
      </c>
      <c r="C370">
        <v>1987.0410999999999</v>
      </c>
      <c r="D370">
        <f>monthly_in_situ_co2_mlo!J422</f>
        <v>347.98</v>
      </c>
      <c r="E370">
        <f>monthly_merge_co2_spo!J421</f>
        <v>345.95</v>
      </c>
      <c r="F370">
        <f>(monthly_in_situ_co2_mlo!J423-monthly_in_situ_co2_mlo!J422)*2.12</f>
        <v>-0.40279999999999522</v>
      </c>
      <c r="G370">
        <f>(monthly_merge_co2_spo!J422-monthly_merge_co2_spo!J421)*2.12</f>
        <v>0.4239999999999759</v>
      </c>
      <c r="I370" s="5">
        <v>1987.0409999999999</v>
      </c>
      <c r="J370" s="3">
        <v>-0.40300000000000002</v>
      </c>
      <c r="K370" s="3">
        <v>0.32650000000000001</v>
      </c>
      <c r="L370" s="3">
        <v>0.32079999999999997</v>
      </c>
      <c r="M370" s="3">
        <v>0.29849999999999999</v>
      </c>
      <c r="N370" s="4">
        <v>0.42399999999999999</v>
      </c>
      <c r="O370" s="4">
        <v>0.30620000000000003</v>
      </c>
      <c r="P370" s="4">
        <v>0.29549999999999998</v>
      </c>
      <c r="Q370" s="4">
        <v>0.27739999999999998</v>
      </c>
      <c r="R370" s="7">
        <f t="shared" si="35"/>
        <v>1.0499999999999982E-2</v>
      </c>
      <c r="S370" s="7">
        <f t="shared" si="36"/>
        <v>0.31635000000000002</v>
      </c>
      <c r="T370" s="7">
        <f t="shared" si="37"/>
        <v>0.30814999999999998</v>
      </c>
      <c r="U370" s="7">
        <f t="shared" si="38"/>
        <v>0.28794999999999998</v>
      </c>
      <c r="V370" s="6">
        <f t="shared" si="39"/>
        <v>-0.82699999999999996</v>
      </c>
      <c r="W370" s="6">
        <f t="shared" si="40"/>
        <v>2.0299999999999985E-2</v>
      </c>
      <c r="X370" s="6">
        <f t="shared" si="41"/>
        <v>2.5299999999999989E-2</v>
      </c>
      <c r="Y370" s="6">
        <f t="shared" si="42"/>
        <v>2.1100000000000008E-2</v>
      </c>
    </row>
    <row r="371" spans="1:25" x14ac:dyDescent="0.2">
      <c r="A371">
        <v>1987</v>
      </c>
      <c r="B371">
        <v>2</v>
      </c>
      <c r="C371">
        <v>1987.126</v>
      </c>
      <c r="D371">
        <f>monthly_in_situ_co2_mlo!J423</f>
        <v>347.79</v>
      </c>
      <c r="E371">
        <f>monthly_merge_co2_spo!J422</f>
        <v>346.15</v>
      </c>
      <c r="F371">
        <f>(monthly_in_situ_co2_mlo!J424-monthly_in_situ_co2_mlo!J423)*2.12</f>
        <v>0.4875999999999181</v>
      </c>
      <c r="G371">
        <f>(monthly_merge_co2_spo!J423-monthly_merge_co2_spo!J422)*2.12</f>
        <v>0.21200000000004821</v>
      </c>
      <c r="I371" s="5">
        <v>1987.126</v>
      </c>
      <c r="J371" s="3">
        <v>0.48799999999999999</v>
      </c>
      <c r="K371" s="3">
        <v>0.34189999999999998</v>
      </c>
      <c r="L371" s="3">
        <v>0.32329999999999998</v>
      </c>
      <c r="M371" s="3">
        <v>0.29859999999999998</v>
      </c>
      <c r="N371" s="4">
        <v>0.21199999999999999</v>
      </c>
      <c r="O371" s="4">
        <v>0.32150000000000001</v>
      </c>
      <c r="P371" s="4">
        <v>0.29659999999999997</v>
      </c>
      <c r="Q371" s="4">
        <v>0.27750000000000002</v>
      </c>
      <c r="R371" s="7">
        <f t="shared" si="35"/>
        <v>0.35</v>
      </c>
      <c r="S371" s="7">
        <f t="shared" si="36"/>
        <v>0.33169999999999999</v>
      </c>
      <c r="T371" s="7">
        <f t="shared" si="37"/>
        <v>0.30994999999999995</v>
      </c>
      <c r="U371" s="7">
        <f t="shared" si="38"/>
        <v>0.28805000000000003</v>
      </c>
      <c r="V371" s="6">
        <f t="shared" si="39"/>
        <v>0.27600000000000002</v>
      </c>
      <c r="W371" s="6">
        <f t="shared" si="40"/>
        <v>2.0399999999999974E-2</v>
      </c>
      <c r="X371" s="6">
        <f t="shared" si="41"/>
        <v>2.6700000000000002E-2</v>
      </c>
      <c r="Y371" s="6">
        <f t="shared" si="42"/>
        <v>2.1099999999999952E-2</v>
      </c>
    </row>
    <row r="372" spans="1:25" x14ac:dyDescent="0.2">
      <c r="A372">
        <v>1987</v>
      </c>
      <c r="B372">
        <v>3</v>
      </c>
      <c r="C372">
        <v>1987.2027</v>
      </c>
      <c r="D372">
        <f>monthly_in_situ_co2_mlo!J424</f>
        <v>348.02</v>
      </c>
      <c r="E372">
        <f>monthly_merge_co2_spo!J423</f>
        <v>346.25</v>
      </c>
      <c r="F372">
        <f>(monthly_in_situ_co2_mlo!J425-monthly_in_situ_co2_mlo!J424)*2.12</f>
        <v>0.91160000000001451</v>
      </c>
      <c r="G372">
        <f>(monthly_merge_co2_spo!J424-monthly_merge_co2_spo!J423)*2.12</f>
        <v>0.72079999999994704</v>
      </c>
      <c r="I372" s="5">
        <v>1987.203</v>
      </c>
      <c r="J372" s="3">
        <v>0.91200000000000003</v>
      </c>
      <c r="K372" s="3">
        <v>0.3594</v>
      </c>
      <c r="L372" s="3">
        <v>0.32550000000000001</v>
      </c>
      <c r="M372" s="3">
        <v>0.29859999999999998</v>
      </c>
      <c r="N372" s="4">
        <v>0.72099999999999997</v>
      </c>
      <c r="O372" s="4">
        <v>0.33579999999999999</v>
      </c>
      <c r="P372" s="4">
        <v>0.29749999999999999</v>
      </c>
      <c r="Q372" s="4">
        <v>0.27750000000000002</v>
      </c>
      <c r="R372" s="7">
        <f t="shared" si="35"/>
        <v>0.8165</v>
      </c>
      <c r="S372" s="7">
        <f t="shared" si="36"/>
        <v>0.34760000000000002</v>
      </c>
      <c r="T372" s="7">
        <f t="shared" si="37"/>
        <v>0.3115</v>
      </c>
      <c r="U372" s="7">
        <f t="shared" si="38"/>
        <v>0.28805000000000003</v>
      </c>
      <c r="V372" s="6">
        <f t="shared" si="39"/>
        <v>0.19100000000000006</v>
      </c>
      <c r="W372" s="6">
        <f t="shared" si="40"/>
        <v>2.360000000000001E-2</v>
      </c>
      <c r="X372" s="6">
        <f t="shared" si="41"/>
        <v>2.8000000000000025E-2</v>
      </c>
      <c r="Y372" s="6">
        <f t="shared" si="42"/>
        <v>2.1099999999999952E-2</v>
      </c>
    </row>
    <row r="373" spans="1:25" x14ac:dyDescent="0.2">
      <c r="A373">
        <v>1987</v>
      </c>
      <c r="B373">
        <v>4</v>
      </c>
      <c r="C373">
        <v>1987.2877000000001</v>
      </c>
      <c r="D373">
        <f>monthly_in_situ_co2_mlo!J425</f>
        <v>348.45</v>
      </c>
      <c r="E373">
        <f>monthly_merge_co2_spo!J424</f>
        <v>346.59</v>
      </c>
      <c r="F373">
        <f>(monthly_in_situ_co2_mlo!J426-monthly_in_situ_co2_mlo!J425)*2.12</f>
        <v>0.65720000000000489</v>
      </c>
      <c r="G373">
        <f>(monthly_merge_co2_spo!J425-monthly_merge_co2_spo!J424)*2.12</f>
        <v>2.1200000000101228E-2</v>
      </c>
      <c r="I373" s="5">
        <v>1987.288</v>
      </c>
      <c r="J373" s="3">
        <v>0.65700000000000003</v>
      </c>
      <c r="K373" s="3">
        <v>0.37840000000000001</v>
      </c>
      <c r="L373" s="3">
        <v>0.32750000000000001</v>
      </c>
      <c r="M373" s="3">
        <v>0.29849999999999999</v>
      </c>
      <c r="N373" s="4">
        <v>2.1000000000000001E-2</v>
      </c>
      <c r="O373" s="4">
        <v>0.34820000000000001</v>
      </c>
      <c r="P373" s="4">
        <v>0.29809999999999998</v>
      </c>
      <c r="Q373" s="4">
        <v>0.27750000000000002</v>
      </c>
      <c r="R373" s="7">
        <f t="shared" si="35"/>
        <v>0.33900000000000002</v>
      </c>
      <c r="S373" s="7">
        <f t="shared" si="36"/>
        <v>0.36330000000000001</v>
      </c>
      <c r="T373" s="7">
        <f t="shared" si="37"/>
        <v>0.31279999999999997</v>
      </c>
      <c r="U373" s="7">
        <f t="shared" si="38"/>
        <v>0.28800000000000003</v>
      </c>
      <c r="V373" s="6">
        <f t="shared" si="39"/>
        <v>0.63600000000000001</v>
      </c>
      <c r="W373" s="6">
        <f t="shared" si="40"/>
        <v>3.0200000000000005E-2</v>
      </c>
      <c r="X373" s="6">
        <f t="shared" si="41"/>
        <v>2.9400000000000037E-2</v>
      </c>
      <c r="Y373" s="6">
        <f t="shared" si="42"/>
        <v>2.0999999999999963E-2</v>
      </c>
    </row>
    <row r="374" spans="1:25" x14ac:dyDescent="0.2">
      <c r="A374">
        <v>1987</v>
      </c>
      <c r="B374">
        <v>5</v>
      </c>
      <c r="C374">
        <v>1987.3698999999999</v>
      </c>
      <c r="D374">
        <f>monthly_in_situ_co2_mlo!J426</f>
        <v>348.76</v>
      </c>
      <c r="E374">
        <f>monthly_merge_co2_spo!J425</f>
        <v>346.6</v>
      </c>
      <c r="F374">
        <f>(monthly_in_situ_co2_mlo!J427-monthly_in_situ_co2_mlo!J426)*2.12</f>
        <v>0.33920000000005301</v>
      </c>
      <c r="G374">
        <f>(monthly_merge_co2_spo!J426-monthly_merge_co2_spo!J425)*2.12</f>
        <v>0.50879999999989878</v>
      </c>
      <c r="I374" s="5">
        <v>1987.37</v>
      </c>
      <c r="J374" s="3">
        <v>0.33900000000000002</v>
      </c>
      <c r="K374" s="3">
        <v>0.39700000000000002</v>
      </c>
      <c r="L374" s="3">
        <v>0.3291</v>
      </c>
      <c r="M374" s="3">
        <v>0.29830000000000001</v>
      </c>
      <c r="N374" s="4">
        <v>0.50900000000000001</v>
      </c>
      <c r="O374" s="4">
        <v>0.35799999999999998</v>
      </c>
      <c r="P374" s="4">
        <v>0.29859999999999998</v>
      </c>
      <c r="Q374" s="4">
        <v>0.27739999999999998</v>
      </c>
      <c r="R374" s="7">
        <f t="shared" si="35"/>
        <v>0.42400000000000004</v>
      </c>
      <c r="S374" s="7">
        <f t="shared" si="36"/>
        <v>0.3775</v>
      </c>
      <c r="T374" s="7">
        <f t="shared" si="37"/>
        <v>0.31384999999999996</v>
      </c>
      <c r="U374" s="7">
        <f t="shared" si="38"/>
        <v>0.28784999999999999</v>
      </c>
      <c r="V374" s="6">
        <f t="shared" si="39"/>
        <v>-0.16999999999999998</v>
      </c>
      <c r="W374" s="6">
        <f t="shared" si="40"/>
        <v>3.9000000000000035E-2</v>
      </c>
      <c r="X374" s="6">
        <f t="shared" si="41"/>
        <v>3.0500000000000027E-2</v>
      </c>
      <c r="Y374" s="6">
        <f t="shared" si="42"/>
        <v>2.090000000000003E-2</v>
      </c>
    </row>
    <row r="375" spans="1:25" x14ac:dyDescent="0.2">
      <c r="A375">
        <v>1987</v>
      </c>
      <c r="B375">
        <v>6</v>
      </c>
      <c r="C375">
        <v>1987.4548</v>
      </c>
      <c r="D375">
        <f>monthly_in_situ_co2_mlo!J427</f>
        <v>348.92</v>
      </c>
      <c r="E375">
        <f>monthly_merge_co2_spo!J426</f>
        <v>346.84</v>
      </c>
      <c r="F375">
        <f>(monthly_in_situ_co2_mlo!J428-monthly_in_situ_co2_mlo!J427)*2.12</f>
        <v>-0.31800000000007234</v>
      </c>
      <c r="G375">
        <f>(monthly_merge_co2_spo!J427-monthly_merge_co2_spo!J426)*2.12</f>
        <v>0.61480000000004342</v>
      </c>
      <c r="I375" s="5">
        <v>1987.4549999999999</v>
      </c>
      <c r="J375" s="3">
        <v>-0.318</v>
      </c>
      <c r="K375" s="3">
        <v>0.4138</v>
      </c>
      <c r="L375" s="3">
        <v>0.33029999999999998</v>
      </c>
      <c r="M375" s="3">
        <v>0.29799999999999999</v>
      </c>
      <c r="N375" s="4">
        <v>0.61499999999999999</v>
      </c>
      <c r="O375" s="4">
        <v>0.36499999999999999</v>
      </c>
      <c r="P375" s="4">
        <v>0.2989</v>
      </c>
      <c r="Q375" s="4">
        <v>0.27729999999999999</v>
      </c>
      <c r="R375" s="7">
        <f t="shared" si="35"/>
        <v>0.14849999999999999</v>
      </c>
      <c r="S375" s="7">
        <f t="shared" si="36"/>
        <v>0.38939999999999997</v>
      </c>
      <c r="T375" s="7">
        <f t="shared" si="37"/>
        <v>0.31459999999999999</v>
      </c>
      <c r="U375" s="7">
        <f t="shared" si="38"/>
        <v>0.28764999999999996</v>
      </c>
      <c r="V375" s="6">
        <f t="shared" si="39"/>
        <v>-0.93300000000000005</v>
      </c>
      <c r="W375" s="6">
        <f t="shared" si="40"/>
        <v>4.880000000000001E-2</v>
      </c>
      <c r="X375" s="6">
        <f t="shared" si="41"/>
        <v>3.1399999999999983E-2</v>
      </c>
      <c r="Y375" s="6">
        <f t="shared" si="42"/>
        <v>2.0699999999999996E-2</v>
      </c>
    </row>
    <row r="376" spans="1:25" x14ac:dyDescent="0.2">
      <c r="A376">
        <v>1987</v>
      </c>
      <c r="B376">
        <v>7</v>
      </c>
      <c r="C376">
        <v>1987.537</v>
      </c>
      <c r="D376">
        <f>monthly_in_situ_co2_mlo!J428</f>
        <v>348.77</v>
      </c>
      <c r="E376">
        <f>monthly_merge_co2_spo!J427</f>
        <v>347.13</v>
      </c>
      <c r="F376">
        <f>(monthly_in_situ_co2_mlo!J429-monthly_in_situ_co2_mlo!J428)*2.12</f>
        <v>1.5264000000000579</v>
      </c>
      <c r="G376">
        <f>(monthly_merge_co2_spo!J428-monthly_merge_co2_spo!J427)*2.12</f>
        <v>0.23320000000002894</v>
      </c>
      <c r="I376" s="5">
        <v>1987.537</v>
      </c>
      <c r="J376" s="3">
        <v>1.526</v>
      </c>
      <c r="K376" s="3">
        <v>0.42820000000000003</v>
      </c>
      <c r="L376" s="3">
        <v>0.33119999999999999</v>
      </c>
      <c r="M376" s="3">
        <v>0.29770000000000002</v>
      </c>
      <c r="N376" s="4">
        <v>0.23300000000000001</v>
      </c>
      <c r="O376" s="4">
        <v>0.36959999999999998</v>
      </c>
      <c r="P376" s="4">
        <v>0.29899999999999999</v>
      </c>
      <c r="Q376" s="4">
        <v>0.2772</v>
      </c>
      <c r="R376" s="7">
        <f t="shared" si="35"/>
        <v>0.87950000000000006</v>
      </c>
      <c r="S376" s="7">
        <f t="shared" si="36"/>
        <v>0.39890000000000003</v>
      </c>
      <c r="T376" s="7">
        <f t="shared" si="37"/>
        <v>0.31509999999999999</v>
      </c>
      <c r="U376" s="7">
        <f t="shared" si="38"/>
        <v>0.28744999999999998</v>
      </c>
      <c r="V376" s="6">
        <f t="shared" si="39"/>
        <v>1.2929999999999999</v>
      </c>
      <c r="W376" s="6">
        <f t="shared" si="40"/>
        <v>5.8600000000000041E-2</v>
      </c>
      <c r="X376" s="6">
        <f t="shared" si="41"/>
        <v>3.2200000000000006E-2</v>
      </c>
      <c r="Y376" s="6">
        <f t="shared" si="42"/>
        <v>2.0500000000000018E-2</v>
      </c>
    </row>
    <row r="377" spans="1:25" x14ac:dyDescent="0.2">
      <c r="A377">
        <v>1987</v>
      </c>
      <c r="B377">
        <v>8</v>
      </c>
      <c r="C377">
        <v>1987.6219000000001</v>
      </c>
      <c r="D377">
        <f>monthly_in_situ_co2_mlo!J429</f>
        <v>349.49</v>
      </c>
      <c r="E377">
        <f>monthly_merge_co2_spo!J428</f>
        <v>347.24</v>
      </c>
      <c r="F377">
        <f>(monthly_in_situ_co2_mlo!J430-monthly_in_situ_co2_mlo!J429)*2.12</f>
        <v>0.27559999999999035</v>
      </c>
      <c r="G377">
        <f>(monthly_merge_co2_spo!J429-monthly_merge_co2_spo!J428)*2.12</f>
        <v>0.59359999999994217</v>
      </c>
      <c r="I377" s="5">
        <v>1987.6220000000001</v>
      </c>
      <c r="J377" s="3">
        <v>0.27600000000000002</v>
      </c>
      <c r="K377" s="3">
        <v>0.43980000000000002</v>
      </c>
      <c r="L377" s="3">
        <v>0.33160000000000001</v>
      </c>
      <c r="M377" s="3">
        <v>0.29730000000000001</v>
      </c>
      <c r="N377" s="4">
        <v>0.59399999999999997</v>
      </c>
      <c r="O377" s="4">
        <v>0.37080000000000002</v>
      </c>
      <c r="P377" s="4">
        <v>0.29909999999999998</v>
      </c>
      <c r="Q377" s="4">
        <v>0.27700000000000002</v>
      </c>
      <c r="R377" s="7">
        <f t="shared" si="35"/>
        <v>0.435</v>
      </c>
      <c r="S377" s="7">
        <f t="shared" si="36"/>
        <v>0.40529999999999999</v>
      </c>
      <c r="T377" s="7">
        <f t="shared" si="37"/>
        <v>0.31535000000000002</v>
      </c>
      <c r="U377" s="7">
        <f t="shared" si="38"/>
        <v>0.28715000000000002</v>
      </c>
      <c r="V377" s="6">
        <f t="shared" si="39"/>
        <v>-0.31799999999999995</v>
      </c>
      <c r="W377" s="6">
        <f t="shared" si="40"/>
        <v>6.9000000000000006E-2</v>
      </c>
      <c r="X377" s="6">
        <f t="shared" si="41"/>
        <v>3.2500000000000029E-2</v>
      </c>
      <c r="Y377" s="6">
        <f t="shared" si="42"/>
        <v>2.0299999999999985E-2</v>
      </c>
    </row>
    <row r="378" spans="1:25" x14ac:dyDescent="0.2">
      <c r="A378">
        <v>1987</v>
      </c>
      <c r="B378">
        <v>9</v>
      </c>
      <c r="C378">
        <v>1987.7067999999999</v>
      </c>
      <c r="D378">
        <f>monthly_in_situ_co2_mlo!J430</f>
        <v>349.62</v>
      </c>
      <c r="E378">
        <f>monthly_merge_co2_spo!J429</f>
        <v>347.52</v>
      </c>
      <c r="F378">
        <f>(monthly_in_situ_co2_mlo!J431-monthly_in_situ_co2_mlo!J430)*2.12</f>
        <v>6.3599999999942161E-2</v>
      </c>
      <c r="G378">
        <f>(monthly_merge_co2_spo!J430-monthly_merge_co2_spo!J429)*2.12</f>
        <v>0.12720000000000484</v>
      </c>
      <c r="I378" s="5">
        <v>1987.7070000000001</v>
      </c>
      <c r="J378" s="3">
        <v>6.4000000000000001E-2</v>
      </c>
      <c r="K378" s="3">
        <v>0.44869999999999999</v>
      </c>
      <c r="L378" s="3">
        <v>0.33169999999999999</v>
      </c>
      <c r="M378" s="3">
        <v>0.29670000000000002</v>
      </c>
      <c r="N378" s="4">
        <v>0.127</v>
      </c>
      <c r="O378" s="4">
        <v>0.36830000000000002</v>
      </c>
      <c r="P378" s="4">
        <v>0.29880000000000001</v>
      </c>
      <c r="Q378" s="4">
        <v>0.27679999999999999</v>
      </c>
      <c r="R378" s="7">
        <f t="shared" si="35"/>
        <v>9.5500000000000002E-2</v>
      </c>
      <c r="S378" s="7">
        <f t="shared" si="36"/>
        <v>0.40849999999999997</v>
      </c>
      <c r="T378" s="7">
        <f t="shared" si="37"/>
        <v>0.31525000000000003</v>
      </c>
      <c r="U378" s="7">
        <f t="shared" si="38"/>
        <v>0.28675</v>
      </c>
      <c r="V378" s="6">
        <f t="shared" si="39"/>
        <v>-6.3E-2</v>
      </c>
      <c r="W378" s="6">
        <f t="shared" si="40"/>
        <v>8.0399999999999971E-2</v>
      </c>
      <c r="X378" s="6">
        <f t="shared" si="41"/>
        <v>3.2899999999999985E-2</v>
      </c>
      <c r="Y378" s="6">
        <f t="shared" si="42"/>
        <v>1.9900000000000029E-2</v>
      </c>
    </row>
    <row r="379" spans="1:25" x14ac:dyDescent="0.2">
      <c r="A379">
        <v>1987</v>
      </c>
      <c r="B379">
        <v>10</v>
      </c>
      <c r="C379">
        <v>1987.789</v>
      </c>
      <c r="D379">
        <f>monthly_in_situ_co2_mlo!J431</f>
        <v>349.65</v>
      </c>
      <c r="E379">
        <f>monthly_merge_co2_spo!J430</f>
        <v>347.58</v>
      </c>
      <c r="F379">
        <f>(monthly_in_situ_co2_mlo!J432-monthly_in_situ_co2_mlo!J431)*2.12</f>
        <v>0.46640000000005788</v>
      </c>
      <c r="G379">
        <f>(monthly_merge_co2_spo!J431-monthly_merge_co2_spo!J430)*2.12</f>
        <v>0.53</v>
      </c>
      <c r="I379" s="5">
        <v>1987.789</v>
      </c>
      <c r="J379" s="3">
        <v>0.46600000000000003</v>
      </c>
      <c r="K379" s="3">
        <v>0.45279999999999998</v>
      </c>
      <c r="L379" s="3">
        <v>0.33150000000000002</v>
      </c>
      <c r="M379" s="3">
        <v>0.29609999999999997</v>
      </c>
      <c r="N379" s="4">
        <v>0.53</v>
      </c>
      <c r="O379" s="4">
        <v>0.36249999999999999</v>
      </c>
      <c r="P379" s="4">
        <v>0.2984</v>
      </c>
      <c r="Q379" s="4">
        <v>0.27650000000000002</v>
      </c>
      <c r="R379" s="7">
        <f t="shared" si="35"/>
        <v>0.498</v>
      </c>
      <c r="S379" s="7">
        <f t="shared" si="36"/>
        <v>0.40764999999999996</v>
      </c>
      <c r="T379" s="7">
        <f t="shared" si="37"/>
        <v>0.31495000000000001</v>
      </c>
      <c r="U379" s="7">
        <f t="shared" si="38"/>
        <v>0.2863</v>
      </c>
      <c r="V379" s="6">
        <f t="shared" si="39"/>
        <v>-6.4000000000000001E-2</v>
      </c>
      <c r="W379" s="6">
        <f t="shared" si="40"/>
        <v>9.0299999999999991E-2</v>
      </c>
      <c r="X379" s="6">
        <f t="shared" si="41"/>
        <v>3.3100000000000018E-2</v>
      </c>
      <c r="Y379" s="6">
        <f t="shared" si="42"/>
        <v>1.9599999999999951E-2</v>
      </c>
    </row>
    <row r="380" spans="1:25" x14ac:dyDescent="0.2">
      <c r="A380">
        <v>1987</v>
      </c>
      <c r="B380">
        <v>11</v>
      </c>
      <c r="C380">
        <v>1987.874</v>
      </c>
      <c r="D380">
        <f>monthly_in_situ_co2_mlo!J432</f>
        <v>349.87</v>
      </c>
      <c r="E380">
        <f>monthly_merge_co2_spo!J431</f>
        <v>347.83</v>
      </c>
      <c r="F380">
        <f>(monthly_in_situ_co2_mlo!J433-monthly_in_situ_co2_mlo!J432)*2.12</f>
        <v>-0.14839999999998554</v>
      </c>
      <c r="G380">
        <f>(monthly_merge_co2_spo!J432-monthly_merge_co2_spo!J431)*2.12</f>
        <v>0.7208000000000675</v>
      </c>
      <c r="I380" s="5">
        <v>1987.874</v>
      </c>
      <c r="J380" s="3">
        <v>-0.14799999999999999</v>
      </c>
      <c r="K380" s="3">
        <v>0.4516</v>
      </c>
      <c r="L380" s="3">
        <v>0.33100000000000002</v>
      </c>
      <c r="M380" s="3">
        <v>0.2954</v>
      </c>
      <c r="N380" s="4">
        <v>0.72099999999999997</v>
      </c>
      <c r="O380" s="4">
        <v>0.3543</v>
      </c>
      <c r="P380" s="4">
        <v>0.29780000000000001</v>
      </c>
      <c r="Q380" s="4">
        <v>0.27629999999999999</v>
      </c>
      <c r="R380" s="7">
        <f t="shared" si="35"/>
        <v>0.28649999999999998</v>
      </c>
      <c r="S380" s="7">
        <f t="shared" si="36"/>
        <v>0.40295000000000003</v>
      </c>
      <c r="T380" s="7">
        <f t="shared" si="37"/>
        <v>0.31440000000000001</v>
      </c>
      <c r="U380" s="7">
        <f t="shared" si="38"/>
        <v>0.28584999999999999</v>
      </c>
      <c r="V380" s="6">
        <f t="shared" si="39"/>
        <v>-0.86899999999999999</v>
      </c>
      <c r="W380" s="6">
        <f t="shared" si="40"/>
        <v>9.7299999999999998E-2</v>
      </c>
      <c r="X380" s="6">
        <f t="shared" si="41"/>
        <v>3.3200000000000007E-2</v>
      </c>
      <c r="Y380" s="6">
        <f t="shared" si="42"/>
        <v>1.9100000000000006E-2</v>
      </c>
    </row>
    <row r="381" spans="1:25" x14ac:dyDescent="0.2">
      <c r="A381">
        <v>1987</v>
      </c>
      <c r="B381">
        <v>12</v>
      </c>
      <c r="C381">
        <v>1987.9562000000001</v>
      </c>
      <c r="D381">
        <f>monthly_in_situ_co2_mlo!J433</f>
        <v>349.8</v>
      </c>
      <c r="E381">
        <f>monthly_merge_co2_spo!J432</f>
        <v>348.17</v>
      </c>
      <c r="F381">
        <f>(monthly_in_situ_co2_mlo!J434-monthly_in_situ_co2_mlo!J433)*2.12</f>
        <v>1.2507999999999471</v>
      </c>
      <c r="G381">
        <f>(monthly_merge_co2_spo!J433-monthly_merge_co2_spo!J432)*2.12</f>
        <v>0.4239999999999759</v>
      </c>
      <c r="I381" s="5">
        <v>1987.9559999999999</v>
      </c>
      <c r="J381" s="3">
        <v>1.2509999999999999</v>
      </c>
      <c r="K381" s="3">
        <v>0.4471</v>
      </c>
      <c r="L381" s="3">
        <v>0.33029999999999998</v>
      </c>
      <c r="M381" s="3">
        <v>0.29470000000000002</v>
      </c>
      <c r="N381" s="4">
        <v>0.42399999999999999</v>
      </c>
      <c r="O381" s="4">
        <v>0.34460000000000002</v>
      </c>
      <c r="P381" s="4">
        <v>0.29699999999999999</v>
      </c>
      <c r="Q381" s="4">
        <v>0.27589999999999998</v>
      </c>
      <c r="R381" s="7">
        <f t="shared" si="35"/>
        <v>0.83749999999999991</v>
      </c>
      <c r="S381" s="7">
        <f t="shared" si="36"/>
        <v>0.39585000000000004</v>
      </c>
      <c r="T381" s="7">
        <f t="shared" si="37"/>
        <v>0.31364999999999998</v>
      </c>
      <c r="U381" s="7">
        <f t="shared" si="38"/>
        <v>0.2853</v>
      </c>
      <c r="V381" s="6">
        <f t="shared" si="39"/>
        <v>0.82699999999999996</v>
      </c>
      <c r="W381" s="6">
        <f t="shared" si="40"/>
        <v>0.10249999999999998</v>
      </c>
      <c r="X381" s="6">
        <f t="shared" si="41"/>
        <v>3.3299999999999996E-2</v>
      </c>
      <c r="Y381" s="6">
        <f t="shared" si="42"/>
        <v>1.8800000000000039E-2</v>
      </c>
    </row>
    <row r="382" spans="1:25" x14ac:dyDescent="0.2">
      <c r="A382">
        <v>1988</v>
      </c>
      <c r="B382">
        <v>1</v>
      </c>
      <c r="C382">
        <v>1988.0409999999999</v>
      </c>
      <c r="D382">
        <f>monthly_in_situ_co2_mlo!J434</f>
        <v>350.39</v>
      </c>
      <c r="E382">
        <f>monthly_merge_co2_spo!J433</f>
        <v>348.37</v>
      </c>
      <c r="F382">
        <f>(monthly_in_situ_co2_mlo!J435-monthly_in_situ_co2_mlo!J434)*2.12</f>
        <v>1.3780000000000723</v>
      </c>
      <c r="G382">
        <f>(monthly_merge_co2_spo!J434-monthly_merge_co2_spo!J433)*2.12</f>
        <v>8.4800000000043382E-2</v>
      </c>
      <c r="I382" s="5">
        <v>1988.0409999999999</v>
      </c>
      <c r="J382" s="3">
        <v>1.3779999999999999</v>
      </c>
      <c r="K382" s="3">
        <v>0.4395</v>
      </c>
      <c r="L382" s="3">
        <v>0.32919999999999999</v>
      </c>
      <c r="M382" s="3">
        <v>0.29380000000000001</v>
      </c>
      <c r="N382" s="4">
        <v>8.5000000000000006E-2</v>
      </c>
      <c r="O382" s="4">
        <v>0.33460000000000001</v>
      </c>
      <c r="P382" s="4">
        <v>0.29609999999999997</v>
      </c>
      <c r="Q382" s="4">
        <v>0.27560000000000001</v>
      </c>
      <c r="R382" s="7">
        <f t="shared" si="35"/>
        <v>0.73149999999999993</v>
      </c>
      <c r="S382" s="7">
        <f t="shared" si="36"/>
        <v>0.38705000000000001</v>
      </c>
      <c r="T382" s="7">
        <f t="shared" si="37"/>
        <v>0.31264999999999998</v>
      </c>
      <c r="U382" s="7">
        <f t="shared" si="38"/>
        <v>0.28470000000000001</v>
      </c>
      <c r="V382" s="6">
        <f t="shared" si="39"/>
        <v>1.2929999999999999</v>
      </c>
      <c r="W382" s="6">
        <f t="shared" si="40"/>
        <v>0.10489999999999999</v>
      </c>
      <c r="X382" s="6">
        <f t="shared" si="41"/>
        <v>3.3100000000000018E-2</v>
      </c>
      <c r="Y382" s="6">
        <f t="shared" si="42"/>
        <v>1.8199999999999994E-2</v>
      </c>
    </row>
    <row r="383" spans="1:25" x14ac:dyDescent="0.2">
      <c r="A383">
        <v>1988</v>
      </c>
      <c r="B383">
        <v>2</v>
      </c>
      <c r="C383">
        <v>1988.1257000000001</v>
      </c>
      <c r="D383">
        <f>monthly_in_situ_co2_mlo!J435</f>
        <v>351.04</v>
      </c>
      <c r="E383">
        <f>monthly_merge_co2_spo!J434</f>
        <v>348.41</v>
      </c>
      <c r="F383">
        <f>(monthly_in_situ_co2_mlo!J436-monthly_in_situ_co2_mlo!J435)*2.12</f>
        <v>-0.53</v>
      </c>
      <c r="G383">
        <f>(monthly_merge_co2_spo!J435-monthly_merge_co2_spo!J434)*2.12</f>
        <v>-4.2400000000081949E-2</v>
      </c>
      <c r="I383" s="5">
        <v>1988.126</v>
      </c>
      <c r="J383" s="3">
        <v>-0.53</v>
      </c>
      <c r="K383" s="3">
        <v>0.42759999999999998</v>
      </c>
      <c r="L383" s="3">
        <v>0.32790000000000002</v>
      </c>
      <c r="M383" s="3">
        <v>0.29289999999999999</v>
      </c>
      <c r="N383" s="4">
        <v>-4.2000000000000003E-2</v>
      </c>
      <c r="O383" s="4">
        <v>0.32519999999999999</v>
      </c>
      <c r="P383" s="4">
        <v>0.29499999999999998</v>
      </c>
      <c r="Q383" s="4">
        <v>0.2752</v>
      </c>
      <c r="R383" s="7">
        <f t="shared" si="35"/>
        <v>-0.28600000000000003</v>
      </c>
      <c r="S383" s="7">
        <f t="shared" si="36"/>
        <v>0.37639999999999996</v>
      </c>
      <c r="T383" s="7">
        <f t="shared" si="37"/>
        <v>0.31145</v>
      </c>
      <c r="U383" s="7">
        <f t="shared" si="38"/>
        <v>0.28405000000000002</v>
      </c>
      <c r="V383" s="6">
        <f t="shared" si="39"/>
        <v>-0.48800000000000004</v>
      </c>
      <c r="W383" s="6">
        <f t="shared" si="40"/>
        <v>0.10239999999999999</v>
      </c>
      <c r="X383" s="6">
        <f t="shared" si="41"/>
        <v>3.290000000000004E-2</v>
      </c>
      <c r="Y383" s="6">
        <f t="shared" si="42"/>
        <v>1.7699999999999994E-2</v>
      </c>
    </row>
    <row r="384" spans="1:25" x14ac:dyDescent="0.2">
      <c r="A384">
        <v>1988</v>
      </c>
      <c r="B384">
        <v>3</v>
      </c>
      <c r="C384">
        <v>1988.2049</v>
      </c>
      <c r="D384">
        <f>monthly_in_situ_co2_mlo!J436</f>
        <v>350.79</v>
      </c>
      <c r="E384">
        <f>monthly_merge_co2_spo!J435</f>
        <v>348.39</v>
      </c>
      <c r="F384">
        <f>(monthly_in_situ_co2_mlo!J437-monthly_in_situ_co2_mlo!J436)*2.12</f>
        <v>0.4875999999999181</v>
      </c>
      <c r="G384">
        <f>(monthly_merge_co2_spo!J436-monthly_merge_co2_spo!J435)*2.12</f>
        <v>0.61480000000004342</v>
      </c>
      <c r="I384" s="5">
        <v>1988.2049999999999</v>
      </c>
      <c r="J384" s="3">
        <v>0.48799999999999999</v>
      </c>
      <c r="K384" s="3">
        <v>0.41289999999999999</v>
      </c>
      <c r="L384" s="3">
        <v>0.32640000000000002</v>
      </c>
      <c r="M384" s="3">
        <v>0.29189999999999999</v>
      </c>
      <c r="N384" s="4">
        <v>0.61499999999999999</v>
      </c>
      <c r="O384" s="4">
        <v>0.3165</v>
      </c>
      <c r="P384" s="4">
        <v>0.29380000000000001</v>
      </c>
      <c r="Q384" s="4">
        <v>0.2747</v>
      </c>
      <c r="R384" s="7">
        <f t="shared" si="35"/>
        <v>0.55149999999999999</v>
      </c>
      <c r="S384" s="7">
        <f t="shared" si="36"/>
        <v>0.36470000000000002</v>
      </c>
      <c r="T384" s="7">
        <f t="shared" si="37"/>
        <v>0.31010000000000004</v>
      </c>
      <c r="U384" s="7">
        <f t="shared" si="38"/>
        <v>0.2833</v>
      </c>
      <c r="V384" s="6">
        <f t="shared" si="39"/>
        <v>-0.127</v>
      </c>
      <c r="W384" s="6">
        <f t="shared" si="40"/>
        <v>9.6399999999999986E-2</v>
      </c>
      <c r="X384" s="6">
        <f t="shared" si="41"/>
        <v>3.2600000000000018E-2</v>
      </c>
      <c r="Y384" s="6">
        <f t="shared" si="42"/>
        <v>1.7199999999999993E-2</v>
      </c>
    </row>
    <row r="385" spans="1:25" x14ac:dyDescent="0.2">
      <c r="A385">
        <v>1988</v>
      </c>
      <c r="B385">
        <v>4</v>
      </c>
      <c r="C385">
        <v>1988.2896000000001</v>
      </c>
      <c r="D385">
        <f>monthly_in_situ_co2_mlo!J437</f>
        <v>351.02</v>
      </c>
      <c r="E385">
        <f>monthly_merge_co2_spo!J436</f>
        <v>348.68</v>
      </c>
      <c r="F385">
        <f>(monthly_in_situ_co2_mlo!J438-monthly_in_situ_co2_mlo!J437)*2.12</f>
        <v>0.21200000000004821</v>
      </c>
      <c r="G385">
        <f>(monthly_merge_co2_spo!J437-monthly_merge_co2_spo!J436)*2.12</f>
        <v>6.3599999999942161E-2</v>
      </c>
      <c r="I385" s="5">
        <v>1988.29</v>
      </c>
      <c r="J385" s="3">
        <v>0.21199999999999999</v>
      </c>
      <c r="K385" s="3">
        <v>0.39710000000000001</v>
      </c>
      <c r="L385" s="3">
        <v>0.32479999999999998</v>
      </c>
      <c r="M385" s="3">
        <v>0.2908</v>
      </c>
      <c r="N385" s="4">
        <v>6.4000000000000001E-2</v>
      </c>
      <c r="O385" s="4">
        <v>0.30869999999999997</v>
      </c>
      <c r="P385" s="4">
        <v>0.29249999999999998</v>
      </c>
      <c r="Q385" s="4">
        <v>0.2742</v>
      </c>
      <c r="R385" s="7">
        <f t="shared" si="35"/>
        <v>0.13800000000000001</v>
      </c>
      <c r="S385" s="7">
        <f t="shared" si="36"/>
        <v>0.35289999999999999</v>
      </c>
      <c r="T385" s="7">
        <f t="shared" si="37"/>
        <v>0.30864999999999998</v>
      </c>
      <c r="U385" s="7">
        <f t="shared" si="38"/>
        <v>0.28249999999999997</v>
      </c>
      <c r="V385" s="6">
        <f t="shared" si="39"/>
        <v>0.14799999999999999</v>
      </c>
      <c r="W385" s="6">
        <f t="shared" si="40"/>
        <v>8.8400000000000034E-2</v>
      </c>
      <c r="X385" s="6">
        <f t="shared" si="41"/>
        <v>3.2299999999999995E-2</v>
      </c>
      <c r="Y385" s="6">
        <f t="shared" si="42"/>
        <v>1.6600000000000004E-2</v>
      </c>
    </row>
    <row r="386" spans="1:25" x14ac:dyDescent="0.2">
      <c r="A386">
        <v>1988</v>
      </c>
      <c r="B386">
        <v>5</v>
      </c>
      <c r="C386">
        <v>1988.3715999999999</v>
      </c>
      <c r="D386">
        <f>monthly_in_situ_co2_mlo!J438</f>
        <v>351.12</v>
      </c>
      <c r="E386">
        <f>monthly_merge_co2_spo!J437</f>
        <v>348.71</v>
      </c>
      <c r="F386">
        <f>(monthly_in_situ_co2_mlo!J439-monthly_in_situ_co2_mlo!J438)*2.12</f>
        <v>0.76320000000002897</v>
      </c>
      <c r="G386">
        <f>(monthly_merge_co2_spo!J438-monthly_merge_co2_spo!J437)*2.12</f>
        <v>0.23320000000002894</v>
      </c>
      <c r="I386" s="5">
        <v>1988.3720000000001</v>
      </c>
      <c r="J386" s="3">
        <v>0.76300000000000001</v>
      </c>
      <c r="K386" s="3">
        <v>0.37919999999999998</v>
      </c>
      <c r="L386" s="3">
        <v>0.32290000000000002</v>
      </c>
      <c r="M386" s="3">
        <v>0.28970000000000001</v>
      </c>
      <c r="N386" s="4">
        <v>0.23300000000000001</v>
      </c>
      <c r="O386" s="4">
        <v>0.30159999999999998</v>
      </c>
      <c r="P386" s="4">
        <v>0.29110000000000003</v>
      </c>
      <c r="Q386" s="4">
        <v>0.27360000000000001</v>
      </c>
      <c r="R386" s="7">
        <f t="shared" si="35"/>
        <v>0.498</v>
      </c>
      <c r="S386" s="7">
        <f t="shared" si="36"/>
        <v>0.34039999999999998</v>
      </c>
      <c r="T386" s="7">
        <f t="shared" si="37"/>
        <v>0.30700000000000005</v>
      </c>
      <c r="U386" s="7">
        <f t="shared" si="38"/>
        <v>0.28165000000000001</v>
      </c>
      <c r="V386" s="6">
        <f t="shared" si="39"/>
        <v>0.53</v>
      </c>
      <c r="W386" s="6">
        <f t="shared" si="40"/>
        <v>7.7600000000000002E-2</v>
      </c>
      <c r="X386" s="6">
        <f t="shared" si="41"/>
        <v>3.1799999999999995E-2</v>
      </c>
      <c r="Y386" s="6">
        <f t="shared" si="42"/>
        <v>1.6100000000000003E-2</v>
      </c>
    </row>
    <row r="387" spans="1:25" x14ac:dyDescent="0.2">
      <c r="A387">
        <v>1988</v>
      </c>
      <c r="B387">
        <v>6</v>
      </c>
      <c r="C387">
        <v>1988.4563000000001</v>
      </c>
      <c r="D387">
        <f>monthly_in_situ_co2_mlo!J439</f>
        <v>351.48</v>
      </c>
      <c r="E387">
        <f>monthly_merge_co2_spo!J438</f>
        <v>348.82</v>
      </c>
      <c r="F387">
        <f>(monthly_in_situ_co2_mlo!J440-monthly_in_situ_co2_mlo!J439)*2.12</f>
        <v>0.40279999999999522</v>
      </c>
      <c r="G387">
        <f>(monthly_merge_co2_spo!J439-monthly_merge_co2_spo!J438)*2.12</f>
        <v>0.40279999999999522</v>
      </c>
      <c r="I387" s="5">
        <v>1988.4559999999999</v>
      </c>
      <c r="J387" s="3">
        <v>0.40300000000000002</v>
      </c>
      <c r="K387" s="3">
        <v>0.3599</v>
      </c>
      <c r="L387" s="3">
        <v>0.32069999999999999</v>
      </c>
      <c r="M387" s="3">
        <v>0.28849999999999998</v>
      </c>
      <c r="N387" s="4">
        <v>0.40300000000000002</v>
      </c>
      <c r="O387" s="4">
        <v>0.2954</v>
      </c>
      <c r="P387" s="4">
        <v>0.28970000000000001</v>
      </c>
      <c r="Q387" s="4">
        <v>0.27300000000000002</v>
      </c>
      <c r="R387" s="7">
        <f t="shared" si="35"/>
        <v>0.40300000000000002</v>
      </c>
      <c r="S387" s="7">
        <f t="shared" si="36"/>
        <v>0.32765</v>
      </c>
      <c r="T387" s="7">
        <f t="shared" si="37"/>
        <v>0.30520000000000003</v>
      </c>
      <c r="U387" s="7">
        <f t="shared" si="38"/>
        <v>0.28075</v>
      </c>
      <c r="V387" s="6">
        <f t="shared" si="39"/>
        <v>0</v>
      </c>
      <c r="W387" s="6">
        <f t="shared" si="40"/>
        <v>6.4500000000000002E-2</v>
      </c>
      <c r="X387" s="6">
        <f t="shared" si="41"/>
        <v>3.0999999999999972E-2</v>
      </c>
      <c r="Y387" s="6">
        <f t="shared" si="42"/>
        <v>1.5499999999999958E-2</v>
      </c>
    </row>
    <row r="388" spans="1:25" x14ac:dyDescent="0.2">
      <c r="A388">
        <v>1988</v>
      </c>
      <c r="B388">
        <v>7</v>
      </c>
      <c r="C388">
        <v>1988.5382999999999</v>
      </c>
      <c r="D388">
        <f>monthly_in_situ_co2_mlo!J440</f>
        <v>351.67</v>
      </c>
      <c r="E388">
        <f>monthly_merge_co2_spo!J439</f>
        <v>349.01</v>
      </c>
      <c r="F388">
        <f>(monthly_in_situ_co2_mlo!J441-monthly_in_situ_co2_mlo!J440)*2.12</f>
        <v>0.38160000000001448</v>
      </c>
      <c r="G388">
        <f>(monthly_merge_co2_spo!J440-monthly_merge_co2_spo!J439)*2.12</f>
        <v>0.4239999999999759</v>
      </c>
      <c r="I388" s="5">
        <v>1988.538</v>
      </c>
      <c r="J388" s="3">
        <v>0.38200000000000001</v>
      </c>
      <c r="K388" s="3">
        <v>0.34</v>
      </c>
      <c r="L388" s="3">
        <v>0.31819999999999998</v>
      </c>
      <c r="M388" s="3">
        <v>0.28710000000000002</v>
      </c>
      <c r="N388" s="4">
        <v>0.42399999999999999</v>
      </c>
      <c r="O388" s="4">
        <v>0.29060000000000002</v>
      </c>
      <c r="P388" s="4">
        <v>0.28820000000000001</v>
      </c>
      <c r="Q388" s="4">
        <v>0.27229999999999999</v>
      </c>
      <c r="R388" s="7">
        <f t="shared" si="35"/>
        <v>0.40300000000000002</v>
      </c>
      <c r="S388" s="7">
        <f t="shared" si="36"/>
        <v>0.31530000000000002</v>
      </c>
      <c r="T388" s="7">
        <f t="shared" si="37"/>
        <v>0.30320000000000003</v>
      </c>
      <c r="U388" s="7">
        <f t="shared" si="38"/>
        <v>0.2797</v>
      </c>
      <c r="V388" s="6">
        <f t="shared" si="39"/>
        <v>-4.1999999999999982E-2</v>
      </c>
      <c r="W388" s="6">
        <f t="shared" si="40"/>
        <v>4.9399999999999999E-2</v>
      </c>
      <c r="X388" s="6">
        <f t="shared" si="41"/>
        <v>2.9999999999999971E-2</v>
      </c>
      <c r="Y388" s="6">
        <f t="shared" si="42"/>
        <v>1.4800000000000035E-2</v>
      </c>
    </row>
    <row r="389" spans="1:25" x14ac:dyDescent="0.2">
      <c r="A389">
        <v>1988</v>
      </c>
      <c r="B389">
        <v>8</v>
      </c>
      <c r="C389">
        <v>1988.623</v>
      </c>
      <c r="D389">
        <f>monthly_in_situ_co2_mlo!J441</f>
        <v>351.85</v>
      </c>
      <c r="E389">
        <f>monthly_merge_co2_spo!J440</f>
        <v>349.21</v>
      </c>
      <c r="F389">
        <f>(monthly_in_situ_co2_mlo!J442-monthly_in_situ_co2_mlo!J441)*2.12</f>
        <v>0.14839999999998554</v>
      </c>
      <c r="G389">
        <f>(monthly_merge_co2_spo!J441-monthly_merge_co2_spo!J440)*2.12</f>
        <v>-2.119999999998072E-2</v>
      </c>
      <c r="I389" s="5">
        <v>1988.623</v>
      </c>
      <c r="J389" s="3">
        <v>0.14799999999999999</v>
      </c>
      <c r="K389" s="3">
        <v>0.3201</v>
      </c>
      <c r="L389" s="3">
        <v>0.31530000000000002</v>
      </c>
      <c r="M389" s="3">
        <v>0.28560000000000002</v>
      </c>
      <c r="N389" s="4">
        <v>-2.1000000000000001E-2</v>
      </c>
      <c r="O389" s="4">
        <v>0.28699999999999998</v>
      </c>
      <c r="P389" s="4">
        <v>0.28649999999999998</v>
      </c>
      <c r="Q389" s="4">
        <v>0.27150000000000002</v>
      </c>
      <c r="R389" s="7">
        <f t="shared" si="35"/>
        <v>6.3500000000000001E-2</v>
      </c>
      <c r="S389" s="7">
        <f t="shared" si="36"/>
        <v>0.30354999999999999</v>
      </c>
      <c r="T389" s="7">
        <f t="shared" si="37"/>
        <v>0.3009</v>
      </c>
      <c r="U389" s="7">
        <f t="shared" si="38"/>
        <v>0.27855000000000002</v>
      </c>
      <c r="V389" s="6">
        <f t="shared" si="39"/>
        <v>0.16899999999999998</v>
      </c>
      <c r="W389" s="6">
        <f t="shared" si="40"/>
        <v>3.3100000000000018E-2</v>
      </c>
      <c r="X389" s="6">
        <f t="shared" si="41"/>
        <v>2.8800000000000048E-2</v>
      </c>
      <c r="Y389" s="6">
        <f t="shared" si="42"/>
        <v>1.4100000000000001E-2</v>
      </c>
    </row>
    <row r="390" spans="1:25" x14ac:dyDescent="0.2">
      <c r="A390">
        <v>1988</v>
      </c>
      <c r="B390">
        <v>9</v>
      </c>
      <c r="C390">
        <v>1988.7076999999999</v>
      </c>
      <c r="D390">
        <f>monthly_in_situ_co2_mlo!J442</f>
        <v>351.92</v>
      </c>
      <c r="E390">
        <f>monthly_merge_co2_spo!J441</f>
        <v>349.2</v>
      </c>
      <c r="F390">
        <f>(monthly_in_situ_co2_mlo!J443-monthly_in_situ_co2_mlo!J442)*2.12</f>
        <v>0.55119999999998071</v>
      </c>
      <c r="G390">
        <f>(monthly_merge_co2_spo!J442-monthly_merge_co2_spo!J441)*2.12</f>
        <v>0.36040000000003375</v>
      </c>
      <c r="I390" s="5">
        <v>1988.7080000000001</v>
      </c>
      <c r="J390" s="3">
        <v>0.55100000000000005</v>
      </c>
      <c r="K390" s="3">
        <v>0.30070000000000002</v>
      </c>
      <c r="L390" s="3">
        <v>0.31209999999999999</v>
      </c>
      <c r="M390" s="3">
        <v>0.28399999999999997</v>
      </c>
      <c r="N390" s="4">
        <v>0.36</v>
      </c>
      <c r="O390" s="4">
        <v>0.2838</v>
      </c>
      <c r="P390" s="4">
        <v>0.2848</v>
      </c>
      <c r="Q390" s="4">
        <v>0.27060000000000001</v>
      </c>
      <c r="R390" s="7">
        <f t="shared" si="35"/>
        <v>0.45550000000000002</v>
      </c>
      <c r="S390" s="7">
        <f t="shared" si="36"/>
        <v>0.29225000000000001</v>
      </c>
      <c r="T390" s="7">
        <f t="shared" si="37"/>
        <v>0.29844999999999999</v>
      </c>
      <c r="U390" s="7">
        <f t="shared" si="38"/>
        <v>0.27729999999999999</v>
      </c>
      <c r="V390" s="6">
        <f t="shared" si="39"/>
        <v>0.19100000000000006</v>
      </c>
      <c r="W390" s="6">
        <f t="shared" si="40"/>
        <v>1.6900000000000026E-2</v>
      </c>
      <c r="X390" s="6">
        <f t="shared" si="41"/>
        <v>2.7299999999999991E-2</v>
      </c>
      <c r="Y390" s="6">
        <f t="shared" si="42"/>
        <v>1.3399999999999967E-2</v>
      </c>
    </row>
    <row r="391" spans="1:25" x14ac:dyDescent="0.2">
      <c r="A391">
        <v>1988</v>
      </c>
      <c r="B391">
        <v>10</v>
      </c>
      <c r="C391">
        <v>1988.7896000000001</v>
      </c>
      <c r="D391">
        <f>monthly_in_situ_co2_mlo!J443</f>
        <v>352.18</v>
      </c>
      <c r="E391">
        <f>monthly_merge_co2_spo!J442</f>
        <v>349.37</v>
      </c>
      <c r="F391">
        <f>(monthly_in_situ_co2_mlo!J444-monthly_in_situ_co2_mlo!J443)*2.12</f>
        <v>-0.1060000000000241</v>
      </c>
      <c r="G391">
        <f>(monthly_merge_co2_spo!J443-monthly_merge_co2_spo!J442)*2.12</f>
        <v>0.19079999999994698</v>
      </c>
      <c r="I391" s="5">
        <v>1988.79</v>
      </c>
      <c r="J391" s="3">
        <v>-0.106</v>
      </c>
      <c r="K391" s="3">
        <v>0.28170000000000001</v>
      </c>
      <c r="L391" s="3">
        <v>0.30859999999999999</v>
      </c>
      <c r="M391" s="3">
        <v>0.2823</v>
      </c>
      <c r="N391" s="4">
        <v>0.191</v>
      </c>
      <c r="O391" s="4">
        <v>0.28070000000000001</v>
      </c>
      <c r="P391" s="4">
        <v>0.28299999999999997</v>
      </c>
      <c r="Q391" s="4">
        <v>0.2697</v>
      </c>
      <c r="R391" s="7">
        <f t="shared" si="35"/>
        <v>4.2500000000000003E-2</v>
      </c>
      <c r="S391" s="7">
        <f t="shared" si="36"/>
        <v>0.28120000000000001</v>
      </c>
      <c r="T391" s="7">
        <f t="shared" si="37"/>
        <v>0.29579999999999995</v>
      </c>
      <c r="U391" s="7">
        <f t="shared" si="38"/>
        <v>0.27600000000000002</v>
      </c>
      <c r="V391" s="6">
        <f t="shared" si="39"/>
        <v>-0.29699999999999999</v>
      </c>
      <c r="W391" s="6">
        <f t="shared" si="40"/>
        <v>1.0000000000000009E-3</v>
      </c>
      <c r="X391" s="6">
        <f t="shared" si="41"/>
        <v>2.5600000000000012E-2</v>
      </c>
      <c r="Y391" s="6">
        <f t="shared" si="42"/>
        <v>1.26E-2</v>
      </c>
    </row>
    <row r="392" spans="1:25" x14ac:dyDescent="0.2">
      <c r="A392">
        <v>1988</v>
      </c>
      <c r="B392">
        <v>11</v>
      </c>
      <c r="C392">
        <v>1988.8742999999999</v>
      </c>
      <c r="D392">
        <f>monthly_in_situ_co2_mlo!J444</f>
        <v>352.13</v>
      </c>
      <c r="E392">
        <f>monthly_merge_co2_spo!J443</f>
        <v>349.46</v>
      </c>
      <c r="F392">
        <f>(monthly_in_situ_co2_mlo!J445-monthly_in_situ_co2_mlo!J444)*2.12</f>
        <v>0.1060000000000241</v>
      </c>
      <c r="G392">
        <f>(monthly_merge_co2_spo!J444-monthly_merge_co2_spo!J443)*2.12</f>
        <v>0.42400000000009641</v>
      </c>
      <c r="I392" s="5">
        <v>1988.874</v>
      </c>
      <c r="J392" s="3">
        <v>0.106</v>
      </c>
      <c r="K392" s="3">
        <v>0.2641</v>
      </c>
      <c r="L392" s="3">
        <v>0.30499999999999999</v>
      </c>
      <c r="M392" s="3">
        <v>0.28050000000000003</v>
      </c>
      <c r="N392" s="4">
        <v>0.42399999999999999</v>
      </c>
      <c r="O392" s="4">
        <v>0.27729999999999999</v>
      </c>
      <c r="P392" s="4">
        <v>0.28100000000000003</v>
      </c>
      <c r="Q392" s="4">
        <v>0.26869999999999999</v>
      </c>
      <c r="R392" s="7">
        <f t="shared" si="35"/>
        <v>0.26500000000000001</v>
      </c>
      <c r="S392" s="7">
        <f t="shared" si="36"/>
        <v>0.2707</v>
      </c>
      <c r="T392" s="7">
        <f t="shared" si="37"/>
        <v>0.29300000000000004</v>
      </c>
      <c r="U392" s="7">
        <f t="shared" si="38"/>
        <v>0.27460000000000001</v>
      </c>
      <c r="V392" s="6">
        <f t="shared" si="39"/>
        <v>-0.318</v>
      </c>
      <c r="W392" s="6">
        <f t="shared" si="40"/>
        <v>-1.319999999999999E-2</v>
      </c>
      <c r="X392" s="6">
        <f t="shared" si="41"/>
        <v>2.3999999999999966E-2</v>
      </c>
      <c r="Y392" s="6">
        <f t="shared" si="42"/>
        <v>1.1800000000000033E-2</v>
      </c>
    </row>
    <row r="393" spans="1:25" x14ac:dyDescent="0.2">
      <c r="A393">
        <v>1988</v>
      </c>
      <c r="B393">
        <v>12</v>
      </c>
      <c r="C393">
        <v>1988.9563000000001</v>
      </c>
      <c r="D393">
        <f>monthly_in_situ_co2_mlo!J445</f>
        <v>352.18</v>
      </c>
      <c r="E393">
        <f>monthly_merge_co2_spo!J444</f>
        <v>349.66</v>
      </c>
      <c r="F393">
        <f>(monthly_in_situ_co2_mlo!J446-monthly_in_situ_co2_mlo!J445)*2.12</f>
        <v>1.1235999999999422</v>
      </c>
      <c r="G393">
        <f>(monthly_merge_co2_spo!J445-monthly_merge_co2_spo!J444)*2.12</f>
        <v>0.50879999999989878</v>
      </c>
      <c r="I393" s="5">
        <v>1988.9559999999999</v>
      </c>
      <c r="J393" s="3">
        <v>1.1240000000000001</v>
      </c>
      <c r="K393" s="3">
        <v>0.24879999999999999</v>
      </c>
      <c r="L393" s="3">
        <v>0.30109999999999998</v>
      </c>
      <c r="M393" s="3">
        <v>0.27860000000000001</v>
      </c>
      <c r="N393" s="4">
        <v>0.50900000000000001</v>
      </c>
      <c r="O393" s="4">
        <v>0.27260000000000001</v>
      </c>
      <c r="P393" s="4">
        <v>0.27889999999999998</v>
      </c>
      <c r="Q393" s="4">
        <v>0.2676</v>
      </c>
      <c r="R393" s="7">
        <f t="shared" si="35"/>
        <v>0.8165</v>
      </c>
      <c r="S393" s="7">
        <f t="shared" si="36"/>
        <v>0.26069999999999999</v>
      </c>
      <c r="T393" s="7">
        <f t="shared" si="37"/>
        <v>0.28999999999999998</v>
      </c>
      <c r="U393" s="7">
        <f t="shared" si="38"/>
        <v>0.27310000000000001</v>
      </c>
      <c r="V393" s="6">
        <f t="shared" si="39"/>
        <v>0.6150000000000001</v>
      </c>
      <c r="W393" s="6">
        <f t="shared" si="40"/>
        <v>-2.3800000000000016E-2</v>
      </c>
      <c r="X393" s="6">
        <f t="shared" si="41"/>
        <v>2.2199999999999998E-2</v>
      </c>
      <c r="Y393" s="6">
        <f t="shared" si="42"/>
        <v>1.100000000000001E-2</v>
      </c>
    </row>
    <row r="394" spans="1:25" x14ac:dyDescent="0.2">
      <c r="A394">
        <v>1989</v>
      </c>
      <c r="B394">
        <v>1</v>
      </c>
      <c r="C394">
        <v>1989.0410999999999</v>
      </c>
      <c r="D394">
        <f>monthly_in_situ_co2_mlo!J446</f>
        <v>352.71</v>
      </c>
      <c r="E394">
        <f>monthly_merge_co2_spo!J445</f>
        <v>349.9</v>
      </c>
      <c r="F394">
        <f>(monthly_in_situ_co2_mlo!J447-monthly_in_situ_co2_mlo!J446)*2.12</f>
        <v>-0.69959999999996625</v>
      </c>
      <c r="G394">
        <f>(monthly_merge_co2_spo!J446-monthly_merge_co2_spo!J445)*2.12</f>
        <v>0.46640000000005788</v>
      </c>
      <c r="I394" s="5">
        <v>1989.0409999999999</v>
      </c>
      <c r="J394" s="3">
        <v>-0.7</v>
      </c>
      <c r="K394" s="3">
        <v>0.2379</v>
      </c>
      <c r="L394" s="3">
        <v>0.29699999999999999</v>
      </c>
      <c r="M394" s="3">
        <v>0.2767</v>
      </c>
      <c r="N394" s="4">
        <v>0.46600000000000003</v>
      </c>
      <c r="O394" s="4">
        <v>0.26579999999999998</v>
      </c>
      <c r="P394" s="4">
        <v>0.27660000000000001</v>
      </c>
      <c r="Q394" s="4">
        <v>0.26640000000000003</v>
      </c>
      <c r="R394" s="7">
        <f t="shared" si="35"/>
        <v>-0.11699999999999997</v>
      </c>
      <c r="S394" s="7">
        <f t="shared" si="36"/>
        <v>0.25185000000000002</v>
      </c>
      <c r="T394" s="7">
        <f t="shared" si="37"/>
        <v>0.2868</v>
      </c>
      <c r="U394" s="7">
        <f t="shared" si="38"/>
        <v>0.27155000000000001</v>
      </c>
      <c r="V394" s="6">
        <f t="shared" si="39"/>
        <v>-1.1659999999999999</v>
      </c>
      <c r="W394" s="6">
        <f t="shared" si="40"/>
        <v>-2.789999999999998E-2</v>
      </c>
      <c r="X394" s="6">
        <f t="shared" si="41"/>
        <v>2.0399999999999974E-2</v>
      </c>
      <c r="Y394" s="6">
        <f t="shared" si="42"/>
        <v>1.0299999999999976E-2</v>
      </c>
    </row>
    <row r="395" spans="1:25" x14ac:dyDescent="0.2">
      <c r="A395">
        <v>1989</v>
      </c>
      <c r="B395">
        <v>2</v>
      </c>
      <c r="C395">
        <v>1989.126</v>
      </c>
      <c r="D395">
        <f>monthly_in_situ_co2_mlo!J447</f>
        <v>352.38</v>
      </c>
      <c r="E395">
        <f>monthly_merge_co2_spo!J446</f>
        <v>350.12</v>
      </c>
      <c r="F395">
        <f>(monthly_in_situ_co2_mlo!J448-monthly_in_situ_co2_mlo!J447)*2.12</f>
        <v>-0.23320000000002894</v>
      </c>
      <c r="G395">
        <f>(monthly_merge_co2_spo!J447-monthly_merge_co2_spo!J446)*2.12</f>
        <v>0.1060000000000241</v>
      </c>
      <c r="I395" s="5">
        <v>1989.126</v>
      </c>
      <c r="J395" s="3">
        <v>-0.23300000000000001</v>
      </c>
      <c r="K395" s="3">
        <v>0.2316</v>
      </c>
      <c r="L395" s="3">
        <v>0.29289999999999999</v>
      </c>
      <c r="M395" s="3">
        <v>0.2747</v>
      </c>
      <c r="N395" s="4">
        <v>0.106</v>
      </c>
      <c r="O395" s="4">
        <v>0.25650000000000001</v>
      </c>
      <c r="P395" s="4">
        <v>0.27429999999999999</v>
      </c>
      <c r="Q395" s="4">
        <v>0.2651</v>
      </c>
      <c r="R395" s="7">
        <f t="shared" si="35"/>
        <v>-6.3500000000000001E-2</v>
      </c>
      <c r="S395" s="7">
        <f t="shared" si="36"/>
        <v>0.24404999999999999</v>
      </c>
      <c r="T395" s="7">
        <f t="shared" si="37"/>
        <v>0.28359999999999996</v>
      </c>
      <c r="U395" s="7">
        <f t="shared" si="38"/>
        <v>0.26990000000000003</v>
      </c>
      <c r="V395" s="6">
        <f t="shared" si="39"/>
        <v>-0.33900000000000002</v>
      </c>
      <c r="W395" s="6">
        <f t="shared" si="40"/>
        <v>-2.4900000000000005E-2</v>
      </c>
      <c r="X395" s="6">
        <f t="shared" si="41"/>
        <v>1.8600000000000005E-2</v>
      </c>
      <c r="Y395" s="6">
        <f t="shared" si="42"/>
        <v>9.5999999999999974E-3</v>
      </c>
    </row>
    <row r="396" spans="1:25" x14ac:dyDescent="0.2">
      <c r="A396">
        <v>1989</v>
      </c>
      <c r="B396">
        <v>3</v>
      </c>
      <c r="C396">
        <v>1989.2027</v>
      </c>
      <c r="D396">
        <f>monthly_in_situ_co2_mlo!J448</f>
        <v>352.27</v>
      </c>
      <c r="E396">
        <f>monthly_merge_co2_spo!J447</f>
        <v>350.17</v>
      </c>
      <c r="F396">
        <f>(monthly_in_situ_co2_mlo!J449-monthly_in_situ_co2_mlo!J448)*2.12</f>
        <v>1.2720000000000482</v>
      </c>
      <c r="G396">
        <f>(monthly_merge_co2_spo!J448-monthly_merge_co2_spo!J447)*2.12</f>
        <v>8.4799999999922882E-2</v>
      </c>
      <c r="I396" s="5">
        <v>1989.203</v>
      </c>
      <c r="J396" s="3">
        <v>1.272</v>
      </c>
      <c r="K396" s="3">
        <v>0.22650000000000001</v>
      </c>
      <c r="L396" s="3">
        <v>0.28870000000000001</v>
      </c>
      <c r="M396" s="3">
        <v>0.2727</v>
      </c>
      <c r="N396" s="4">
        <v>8.5000000000000006E-2</v>
      </c>
      <c r="O396" s="4">
        <v>0.246</v>
      </c>
      <c r="P396" s="4">
        <v>0.27179999999999999</v>
      </c>
      <c r="Q396" s="4">
        <v>0.26379999999999998</v>
      </c>
      <c r="R396" s="7">
        <f t="shared" si="35"/>
        <v>0.67849999999999999</v>
      </c>
      <c r="S396" s="7">
        <f t="shared" si="36"/>
        <v>0.23625000000000002</v>
      </c>
      <c r="T396" s="7">
        <f t="shared" si="37"/>
        <v>0.28025</v>
      </c>
      <c r="U396" s="7">
        <f t="shared" si="38"/>
        <v>0.26824999999999999</v>
      </c>
      <c r="V396" s="6">
        <f t="shared" si="39"/>
        <v>1.1870000000000001</v>
      </c>
      <c r="W396" s="6">
        <f t="shared" si="40"/>
        <v>-1.949999999999999E-2</v>
      </c>
      <c r="X396" s="6">
        <f t="shared" si="41"/>
        <v>1.6900000000000026E-2</v>
      </c>
      <c r="Y396" s="6">
        <f t="shared" si="42"/>
        <v>8.900000000000019E-3</v>
      </c>
    </row>
    <row r="397" spans="1:25" x14ac:dyDescent="0.2">
      <c r="A397">
        <v>1989</v>
      </c>
      <c r="B397">
        <v>4</v>
      </c>
      <c r="C397">
        <v>1989.2877000000001</v>
      </c>
      <c r="D397">
        <f>monthly_in_situ_co2_mlo!J449</f>
        <v>352.87</v>
      </c>
      <c r="E397">
        <f>monthly_merge_co2_spo!J448</f>
        <v>350.21</v>
      </c>
      <c r="F397">
        <f>(monthly_in_situ_co2_mlo!J450-monthly_in_situ_co2_mlo!J449)*2.12</f>
        <v>-0.65720000000000489</v>
      </c>
      <c r="G397">
        <f>(monthly_merge_co2_spo!J449-monthly_merge_co2_spo!J448)*2.12</f>
        <v>0.21200000000004821</v>
      </c>
      <c r="I397" s="5">
        <v>1989.288</v>
      </c>
      <c r="J397" s="3">
        <v>-0.65700000000000003</v>
      </c>
      <c r="K397" s="3">
        <v>0.222</v>
      </c>
      <c r="L397" s="3">
        <v>0.28449999999999998</v>
      </c>
      <c r="M397" s="3">
        <v>0.27060000000000001</v>
      </c>
      <c r="N397" s="4">
        <v>0.21199999999999999</v>
      </c>
      <c r="O397" s="4">
        <v>0.2361</v>
      </c>
      <c r="P397" s="4">
        <v>0.26919999999999999</v>
      </c>
      <c r="Q397" s="4">
        <v>0.26240000000000002</v>
      </c>
      <c r="R397" s="7">
        <f t="shared" si="35"/>
        <v>-0.22250000000000003</v>
      </c>
      <c r="S397" s="7">
        <f t="shared" si="36"/>
        <v>0.22905</v>
      </c>
      <c r="T397" s="7">
        <f t="shared" si="37"/>
        <v>0.27684999999999998</v>
      </c>
      <c r="U397" s="7">
        <f t="shared" si="38"/>
        <v>0.26650000000000001</v>
      </c>
      <c r="V397" s="6">
        <f t="shared" si="39"/>
        <v>-0.86899999999999999</v>
      </c>
      <c r="W397" s="6">
        <f t="shared" si="40"/>
        <v>-1.4100000000000001E-2</v>
      </c>
      <c r="X397" s="6">
        <f t="shared" si="41"/>
        <v>1.529999999999998E-2</v>
      </c>
      <c r="Y397" s="6">
        <f t="shared" si="42"/>
        <v>8.1999999999999851E-3</v>
      </c>
    </row>
    <row r="398" spans="1:25" x14ac:dyDescent="0.2">
      <c r="A398">
        <v>1989</v>
      </c>
      <c r="B398">
        <v>5</v>
      </c>
      <c r="C398">
        <v>1989.3698999999999</v>
      </c>
      <c r="D398">
        <f>monthly_in_situ_co2_mlo!J450</f>
        <v>352.56</v>
      </c>
      <c r="E398">
        <f>monthly_merge_co2_spo!J449</f>
        <v>350.31</v>
      </c>
      <c r="F398">
        <f>(monthly_in_situ_co2_mlo!J451-monthly_in_situ_co2_mlo!J450)*2.12</f>
        <v>0.44519999999995663</v>
      </c>
      <c r="G398">
        <f>(monthly_merge_co2_spo!J450-monthly_merge_co2_spo!J449)*2.12</f>
        <v>0.23320000000002894</v>
      </c>
      <c r="I398" s="5">
        <v>1989.37</v>
      </c>
      <c r="J398" s="3">
        <v>0.44500000000000001</v>
      </c>
      <c r="K398" s="3">
        <v>0.21920000000000001</v>
      </c>
      <c r="L398" s="3">
        <v>0.28039999999999998</v>
      </c>
      <c r="M398" s="3">
        <v>0.26850000000000002</v>
      </c>
      <c r="N398" s="4">
        <v>0.23300000000000001</v>
      </c>
      <c r="O398" s="4">
        <v>0.22789999999999999</v>
      </c>
      <c r="P398" s="4">
        <v>0.2666</v>
      </c>
      <c r="Q398" s="4">
        <v>0.26100000000000001</v>
      </c>
      <c r="R398" s="7">
        <f t="shared" si="35"/>
        <v>0.33900000000000002</v>
      </c>
      <c r="S398" s="7">
        <f t="shared" si="36"/>
        <v>0.22355</v>
      </c>
      <c r="T398" s="7">
        <f t="shared" si="37"/>
        <v>0.27349999999999997</v>
      </c>
      <c r="U398" s="7">
        <f t="shared" si="38"/>
        <v>0.26475000000000004</v>
      </c>
      <c r="V398" s="6">
        <f t="shared" si="39"/>
        <v>0.21199999999999999</v>
      </c>
      <c r="W398" s="6">
        <f t="shared" si="40"/>
        <v>-8.6999999999999855E-3</v>
      </c>
      <c r="X398" s="6">
        <f t="shared" si="41"/>
        <v>1.3799999999999979E-2</v>
      </c>
      <c r="Y398" s="6">
        <f t="shared" si="42"/>
        <v>7.5000000000000067E-3</v>
      </c>
    </row>
    <row r="399" spans="1:25" x14ac:dyDescent="0.2">
      <c r="A399">
        <v>1989</v>
      </c>
      <c r="B399">
        <v>6</v>
      </c>
      <c r="C399">
        <v>1989.4548</v>
      </c>
      <c r="D399">
        <f>monthly_in_situ_co2_mlo!J451</f>
        <v>352.77</v>
      </c>
      <c r="E399">
        <f>monthly_merge_co2_spo!J450</f>
        <v>350.42</v>
      </c>
      <c r="F399">
        <f>(monthly_in_situ_co2_mlo!J452-monthly_in_situ_co2_mlo!J451)*2.12</f>
        <v>0.82680000000009157</v>
      </c>
      <c r="G399">
        <f>(monthly_merge_co2_spo!J451-monthly_merge_co2_spo!J450)*2.12</f>
        <v>0.25440000000000967</v>
      </c>
      <c r="I399" s="5">
        <v>1989.4549999999999</v>
      </c>
      <c r="J399" s="3">
        <v>0.82699999999999996</v>
      </c>
      <c r="K399" s="3">
        <v>0.21729999999999999</v>
      </c>
      <c r="L399" s="3">
        <v>0.2762</v>
      </c>
      <c r="M399" s="3">
        <v>0.26629999999999998</v>
      </c>
      <c r="N399" s="4">
        <v>0.254</v>
      </c>
      <c r="O399" s="4">
        <v>0.22170000000000001</v>
      </c>
      <c r="P399" s="4">
        <v>0.26390000000000002</v>
      </c>
      <c r="Q399" s="4">
        <v>0.25950000000000001</v>
      </c>
      <c r="R399" s="7">
        <f t="shared" si="35"/>
        <v>0.54049999999999998</v>
      </c>
      <c r="S399" s="7">
        <f t="shared" si="36"/>
        <v>0.2195</v>
      </c>
      <c r="T399" s="7">
        <f t="shared" si="37"/>
        <v>0.27005000000000001</v>
      </c>
      <c r="U399" s="7">
        <f t="shared" si="38"/>
        <v>0.26290000000000002</v>
      </c>
      <c r="V399" s="6">
        <f t="shared" si="39"/>
        <v>0.57299999999999995</v>
      </c>
      <c r="W399" s="6">
        <f t="shared" si="40"/>
        <v>-4.400000000000015E-3</v>
      </c>
      <c r="X399" s="6">
        <f t="shared" si="41"/>
        <v>1.2299999999999978E-2</v>
      </c>
      <c r="Y399" s="6">
        <f t="shared" si="42"/>
        <v>6.7999999999999727E-3</v>
      </c>
    </row>
    <row r="400" spans="1:25" x14ac:dyDescent="0.2">
      <c r="A400">
        <v>1989</v>
      </c>
      <c r="B400">
        <v>7</v>
      </c>
      <c r="C400">
        <v>1989.537</v>
      </c>
      <c r="D400">
        <f>monthly_in_situ_co2_mlo!J452</f>
        <v>353.16</v>
      </c>
      <c r="E400">
        <f>monthly_merge_co2_spo!J451</f>
        <v>350.54</v>
      </c>
      <c r="F400">
        <f>(monthly_in_situ_co2_mlo!J453-monthly_in_situ_co2_mlo!J452)*2.12</f>
        <v>-0.1908000000000675</v>
      </c>
      <c r="G400">
        <f>(monthly_merge_co2_spo!J452-monthly_merge_co2_spo!J451)*2.12</f>
        <v>0.4239999999999759</v>
      </c>
      <c r="I400" s="5">
        <v>1989.537</v>
      </c>
      <c r="J400" s="3">
        <v>-0.191</v>
      </c>
      <c r="K400" s="3">
        <v>0.2165</v>
      </c>
      <c r="L400" s="3">
        <v>0.27189999999999998</v>
      </c>
      <c r="M400" s="3">
        <v>0.26400000000000001</v>
      </c>
      <c r="N400" s="4">
        <v>0.42399999999999999</v>
      </c>
      <c r="O400" s="4">
        <v>0.21829999999999999</v>
      </c>
      <c r="P400" s="4">
        <v>0.26129999999999998</v>
      </c>
      <c r="Q400" s="4">
        <v>0.25800000000000001</v>
      </c>
      <c r="R400" s="7">
        <f t="shared" si="35"/>
        <v>0.11649999999999999</v>
      </c>
      <c r="S400" s="7">
        <f t="shared" si="36"/>
        <v>0.21739999999999998</v>
      </c>
      <c r="T400" s="7">
        <f t="shared" si="37"/>
        <v>0.26659999999999995</v>
      </c>
      <c r="U400" s="7">
        <f t="shared" si="38"/>
        <v>0.26100000000000001</v>
      </c>
      <c r="V400" s="6">
        <f t="shared" si="39"/>
        <v>-0.61499999999999999</v>
      </c>
      <c r="W400" s="6">
        <f t="shared" si="40"/>
        <v>-1.799999999999996E-3</v>
      </c>
      <c r="X400" s="6">
        <f t="shared" si="41"/>
        <v>1.0599999999999998E-2</v>
      </c>
      <c r="Y400" s="6">
        <f t="shared" si="42"/>
        <v>6.0000000000000053E-3</v>
      </c>
    </row>
    <row r="401" spans="1:25" x14ac:dyDescent="0.2">
      <c r="A401">
        <v>1989</v>
      </c>
      <c r="B401">
        <v>8</v>
      </c>
      <c r="C401">
        <v>1989.6219000000001</v>
      </c>
      <c r="D401">
        <f>monthly_in_situ_co2_mlo!J453</f>
        <v>353.07</v>
      </c>
      <c r="E401">
        <f>monthly_merge_co2_spo!J452</f>
        <v>350.74</v>
      </c>
      <c r="F401">
        <f>(monthly_in_situ_co2_mlo!J454-monthly_in_situ_co2_mlo!J453)*2.12</f>
        <v>-0.14839999999998554</v>
      </c>
      <c r="G401">
        <f>(monthly_merge_co2_spo!J453-monthly_merge_co2_spo!J452)*2.12</f>
        <v>0.21199999999992772</v>
      </c>
      <c r="I401" s="5">
        <v>1989.6220000000001</v>
      </c>
      <c r="J401" s="3">
        <v>-0.14799999999999999</v>
      </c>
      <c r="K401" s="3">
        <v>0.21579999999999999</v>
      </c>
      <c r="L401" s="3">
        <v>0.2676</v>
      </c>
      <c r="M401" s="3">
        <v>0.26179999999999998</v>
      </c>
      <c r="N401" s="4">
        <v>0.21199999999999999</v>
      </c>
      <c r="O401" s="4">
        <v>0.21759999999999999</v>
      </c>
      <c r="P401" s="4">
        <v>0.25869999999999999</v>
      </c>
      <c r="Q401" s="4">
        <v>0.25640000000000002</v>
      </c>
      <c r="R401" s="7">
        <f t="shared" si="35"/>
        <v>3.2000000000000001E-2</v>
      </c>
      <c r="S401" s="7">
        <f t="shared" si="36"/>
        <v>0.2167</v>
      </c>
      <c r="T401" s="7">
        <f t="shared" si="37"/>
        <v>0.26315</v>
      </c>
      <c r="U401" s="7">
        <f t="shared" si="38"/>
        <v>0.2591</v>
      </c>
      <c r="V401" s="6">
        <f t="shared" si="39"/>
        <v>-0.36</v>
      </c>
      <c r="W401" s="6">
        <f t="shared" si="40"/>
        <v>-1.799999999999996E-3</v>
      </c>
      <c r="X401" s="6">
        <f t="shared" si="41"/>
        <v>8.900000000000019E-3</v>
      </c>
      <c r="Y401" s="6">
        <f t="shared" si="42"/>
        <v>5.3999999999999604E-3</v>
      </c>
    </row>
    <row r="402" spans="1:25" x14ac:dyDescent="0.2">
      <c r="A402">
        <v>1989</v>
      </c>
      <c r="B402">
        <v>9</v>
      </c>
      <c r="C402">
        <v>1989.7067999999999</v>
      </c>
      <c r="D402">
        <f>monthly_in_situ_co2_mlo!J454</f>
        <v>353</v>
      </c>
      <c r="E402">
        <f>monthly_merge_co2_spo!J453</f>
        <v>350.84</v>
      </c>
      <c r="F402">
        <f>(monthly_in_situ_co2_mlo!J455-monthly_in_situ_co2_mlo!J454)*2.12</f>
        <v>0.6360000000000241</v>
      </c>
      <c r="G402">
        <f>(monthly_merge_co2_spo!J454-monthly_merge_co2_spo!J453)*2.12</f>
        <v>-0.12720000000000484</v>
      </c>
      <c r="I402" s="5">
        <v>1989.7070000000001</v>
      </c>
      <c r="J402" s="3">
        <v>0.63600000000000001</v>
      </c>
      <c r="K402" s="3">
        <v>0.21479999999999999</v>
      </c>
      <c r="L402" s="3">
        <v>0.26319999999999999</v>
      </c>
      <c r="M402" s="3">
        <v>0.25950000000000001</v>
      </c>
      <c r="N402" s="4">
        <v>-0.127</v>
      </c>
      <c r="O402" s="4">
        <v>0.21859999999999999</v>
      </c>
      <c r="P402" s="4">
        <v>0.25609999999999999</v>
      </c>
      <c r="Q402" s="4">
        <v>0.25490000000000002</v>
      </c>
      <c r="R402" s="7">
        <f t="shared" si="35"/>
        <v>0.2545</v>
      </c>
      <c r="S402" s="7">
        <f t="shared" si="36"/>
        <v>0.2167</v>
      </c>
      <c r="T402" s="7">
        <f t="shared" si="37"/>
        <v>0.25964999999999999</v>
      </c>
      <c r="U402" s="7">
        <f t="shared" si="38"/>
        <v>0.25719999999999998</v>
      </c>
      <c r="V402" s="6">
        <f t="shared" si="39"/>
        <v>0.76300000000000001</v>
      </c>
      <c r="W402" s="6">
        <f t="shared" si="40"/>
        <v>-3.7999999999999978E-3</v>
      </c>
      <c r="X402" s="6">
        <f t="shared" si="41"/>
        <v>7.0999999999999952E-3</v>
      </c>
      <c r="Y402" s="6">
        <f t="shared" si="42"/>
        <v>4.599999999999993E-3</v>
      </c>
    </row>
    <row r="403" spans="1:25" x14ac:dyDescent="0.2">
      <c r="A403">
        <v>1989</v>
      </c>
      <c r="B403">
        <v>10</v>
      </c>
      <c r="C403">
        <v>1989.789</v>
      </c>
      <c r="D403">
        <f>monthly_in_situ_co2_mlo!J455</f>
        <v>353.3</v>
      </c>
      <c r="E403">
        <f>monthly_merge_co2_spo!J454</f>
        <v>350.78</v>
      </c>
      <c r="F403">
        <f>(monthly_in_situ_co2_mlo!J456-monthly_in_situ_co2_mlo!J455)*2.12</f>
        <v>0.14839999999998554</v>
      </c>
      <c r="G403">
        <f>(monthly_merge_co2_spo!J455-monthly_merge_co2_spo!J454)*2.12</f>
        <v>0.42400000000009641</v>
      </c>
      <c r="I403" s="5">
        <v>1989.789</v>
      </c>
      <c r="J403" s="3">
        <v>0.14799999999999999</v>
      </c>
      <c r="K403" s="3">
        <v>0.21460000000000001</v>
      </c>
      <c r="L403" s="3">
        <v>0.25869999999999999</v>
      </c>
      <c r="M403" s="3">
        <v>0.25719999999999998</v>
      </c>
      <c r="N403" s="4">
        <v>0.42399999999999999</v>
      </c>
      <c r="O403" s="4">
        <v>0.22140000000000001</v>
      </c>
      <c r="P403" s="4">
        <v>0.25359999999999999</v>
      </c>
      <c r="Q403" s="4">
        <v>0.25330000000000003</v>
      </c>
      <c r="R403" s="7">
        <f t="shared" si="35"/>
        <v>0.28599999999999998</v>
      </c>
      <c r="S403" s="7">
        <f t="shared" si="36"/>
        <v>0.21800000000000003</v>
      </c>
      <c r="T403" s="7">
        <f t="shared" si="37"/>
        <v>0.25614999999999999</v>
      </c>
      <c r="U403" s="7">
        <f t="shared" si="38"/>
        <v>0.25524999999999998</v>
      </c>
      <c r="V403" s="6">
        <f t="shared" si="39"/>
        <v>-0.27600000000000002</v>
      </c>
      <c r="W403" s="6">
        <f t="shared" si="40"/>
        <v>-6.8000000000000005E-3</v>
      </c>
      <c r="X403" s="6">
        <f t="shared" si="41"/>
        <v>5.0999999999999934E-3</v>
      </c>
      <c r="Y403" s="6">
        <f t="shared" si="42"/>
        <v>3.8999999999999591E-3</v>
      </c>
    </row>
    <row r="404" spans="1:25" x14ac:dyDescent="0.2">
      <c r="A404">
        <v>1989</v>
      </c>
      <c r="B404">
        <v>11</v>
      </c>
      <c r="C404">
        <v>1989.874</v>
      </c>
      <c r="D404">
        <f>monthly_in_situ_co2_mlo!J456</f>
        <v>353.37</v>
      </c>
      <c r="E404">
        <f>monthly_merge_co2_spo!J455</f>
        <v>350.98</v>
      </c>
      <c r="F404">
        <f>(monthly_in_situ_co2_mlo!J457-monthly_in_situ_co2_mlo!J456)*2.12</f>
        <v>0</v>
      </c>
      <c r="G404">
        <f>(monthly_merge_co2_spo!J456-monthly_merge_co2_spo!J455)*2.12</f>
        <v>-0.2968000000000916</v>
      </c>
      <c r="I404" s="5">
        <v>1989.874</v>
      </c>
      <c r="J404" s="3">
        <v>0</v>
      </c>
      <c r="K404" s="3">
        <v>0.21590000000000001</v>
      </c>
      <c r="L404" s="3">
        <v>0.25409999999999999</v>
      </c>
      <c r="M404" s="3">
        <v>0.25490000000000002</v>
      </c>
      <c r="N404" s="4">
        <v>-0.29699999999999999</v>
      </c>
      <c r="O404" s="4">
        <v>0.22639999999999999</v>
      </c>
      <c r="P404" s="4">
        <v>0.25109999999999999</v>
      </c>
      <c r="Q404" s="4">
        <v>0.25169999999999998</v>
      </c>
      <c r="R404" s="7">
        <f t="shared" si="35"/>
        <v>-0.14849999999999999</v>
      </c>
      <c r="S404" s="7">
        <f t="shared" si="36"/>
        <v>0.22115000000000001</v>
      </c>
      <c r="T404" s="7">
        <f t="shared" si="37"/>
        <v>0.25259999999999999</v>
      </c>
      <c r="U404" s="7">
        <f t="shared" si="38"/>
        <v>0.25329999999999997</v>
      </c>
      <c r="V404" s="6">
        <f t="shared" si="39"/>
        <v>0.29699999999999999</v>
      </c>
      <c r="W404" s="6">
        <f t="shared" si="40"/>
        <v>-1.0499999999999982E-2</v>
      </c>
      <c r="X404" s="6">
        <f t="shared" si="41"/>
        <v>3.0000000000000027E-3</v>
      </c>
      <c r="Y404" s="6">
        <f t="shared" si="42"/>
        <v>3.2000000000000361E-3</v>
      </c>
    </row>
    <row r="405" spans="1:25" x14ac:dyDescent="0.2">
      <c r="A405">
        <v>1989</v>
      </c>
      <c r="B405">
        <v>12</v>
      </c>
      <c r="C405">
        <v>1989.9562000000001</v>
      </c>
      <c r="D405">
        <f>monthly_in_situ_co2_mlo!J457</f>
        <v>353.37</v>
      </c>
      <c r="E405">
        <f>monthly_merge_co2_spo!J456</f>
        <v>350.84</v>
      </c>
      <c r="F405">
        <f>(monthly_in_situ_co2_mlo!J458-monthly_in_situ_co2_mlo!J457)*2.12</f>
        <v>0.53</v>
      </c>
      <c r="G405">
        <f>(monthly_merge_co2_spo!J457-monthly_merge_co2_spo!J456)*2.12</f>
        <v>6.3600000000062662E-2</v>
      </c>
      <c r="I405" s="5">
        <v>1989.9559999999999</v>
      </c>
      <c r="J405" s="3">
        <v>0.53</v>
      </c>
      <c r="K405" s="3">
        <v>0.2175</v>
      </c>
      <c r="L405" s="3">
        <v>0.24959999999999999</v>
      </c>
      <c r="M405" s="3">
        <v>0.25269999999999998</v>
      </c>
      <c r="N405" s="4">
        <v>6.4000000000000001E-2</v>
      </c>
      <c r="O405" s="4">
        <v>0.2329</v>
      </c>
      <c r="P405" s="4">
        <v>0.2487</v>
      </c>
      <c r="Q405" s="4">
        <v>0.25009999999999999</v>
      </c>
      <c r="R405" s="7">
        <f t="shared" ref="R405:R468" si="43">AVERAGE(J405,N405)</f>
        <v>0.29700000000000004</v>
      </c>
      <c r="S405" s="7">
        <f t="shared" ref="S405:S468" si="44">AVERAGE(K405,O405)</f>
        <v>0.22520000000000001</v>
      </c>
      <c r="T405" s="7">
        <f t="shared" ref="T405:T468" si="45">AVERAGE(L405,P405)</f>
        <v>0.24914999999999998</v>
      </c>
      <c r="U405" s="7">
        <f t="shared" ref="U405:U468" si="46">AVERAGE(M405,Q405)</f>
        <v>0.25139999999999996</v>
      </c>
      <c r="V405" s="6">
        <f t="shared" ref="V405:V468" si="47">J405-N405</f>
        <v>0.46600000000000003</v>
      </c>
      <c r="W405" s="6">
        <f t="shared" ref="W405:W468" si="48">K405-O405</f>
        <v>-1.5399999999999997E-2</v>
      </c>
      <c r="X405" s="6">
        <f t="shared" ref="X405:X468" si="49">L405-P405</f>
        <v>8.9999999999998415E-4</v>
      </c>
      <c r="Y405" s="6">
        <f t="shared" ref="Y405:Y468" si="50">M405-Q405</f>
        <v>2.5999999999999912E-3</v>
      </c>
    </row>
    <row r="406" spans="1:25" x14ac:dyDescent="0.2">
      <c r="A406">
        <v>1990</v>
      </c>
      <c r="B406">
        <v>1</v>
      </c>
      <c r="C406">
        <v>1990.0410999999999</v>
      </c>
      <c r="D406">
        <f>monthly_in_situ_co2_mlo!J458</f>
        <v>353.62</v>
      </c>
      <c r="E406">
        <f>monthly_merge_co2_spo!J457</f>
        <v>350.87</v>
      </c>
      <c r="F406">
        <f>(monthly_in_situ_co2_mlo!J459-monthly_in_situ_co2_mlo!J458)*2.12</f>
        <v>0.80559999999999043</v>
      </c>
      <c r="G406">
        <f>(monthly_merge_co2_spo!J458-monthly_merge_co2_spo!J457)*2.12</f>
        <v>4.2399999999961441E-2</v>
      </c>
      <c r="I406" s="5">
        <v>1990.0409999999999</v>
      </c>
      <c r="J406" s="3">
        <v>0.80600000000000005</v>
      </c>
      <c r="K406" s="3">
        <v>0.21920000000000001</v>
      </c>
      <c r="L406" s="3">
        <v>0.245</v>
      </c>
      <c r="M406" s="3">
        <v>0.2505</v>
      </c>
      <c r="N406" s="4">
        <v>4.2000000000000003E-2</v>
      </c>
      <c r="O406" s="4">
        <v>0.24049999999999999</v>
      </c>
      <c r="P406" s="4">
        <v>0.24640000000000001</v>
      </c>
      <c r="Q406" s="4">
        <v>0.24859999999999999</v>
      </c>
      <c r="R406" s="7">
        <f t="shared" si="43"/>
        <v>0.42400000000000004</v>
      </c>
      <c r="S406" s="7">
        <f t="shared" si="44"/>
        <v>0.22985</v>
      </c>
      <c r="T406" s="7">
        <f t="shared" si="45"/>
        <v>0.2457</v>
      </c>
      <c r="U406" s="7">
        <f t="shared" si="46"/>
        <v>0.24954999999999999</v>
      </c>
      <c r="V406" s="6">
        <f t="shared" si="47"/>
        <v>0.76400000000000001</v>
      </c>
      <c r="W406" s="6">
        <f t="shared" si="48"/>
        <v>-2.1299999999999986E-2</v>
      </c>
      <c r="X406" s="6">
        <f t="shared" si="49"/>
        <v>-1.4000000000000123E-3</v>
      </c>
      <c r="Y406" s="6">
        <f t="shared" si="50"/>
        <v>1.9000000000000128E-3</v>
      </c>
    </row>
    <row r="407" spans="1:25" x14ac:dyDescent="0.2">
      <c r="A407">
        <v>1990</v>
      </c>
      <c r="B407">
        <v>2</v>
      </c>
      <c r="C407">
        <v>1990.126</v>
      </c>
      <c r="D407">
        <f>monthly_in_situ_co2_mlo!J459</f>
        <v>354</v>
      </c>
      <c r="E407">
        <f>monthly_merge_co2_spo!J458</f>
        <v>350.89</v>
      </c>
      <c r="F407">
        <f>(monthly_in_situ_co2_mlo!J460-monthly_in_situ_co2_mlo!J459)*2.12</f>
        <v>-6.3599999999942161E-2</v>
      </c>
      <c r="G407">
        <f>(monthly_merge_co2_spo!J459-monthly_merge_co2_spo!J458)*2.12</f>
        <v>0.55119999999998071</v>
      </c>
      <c r="I407" s="5">
        <v>1990.126</v>
      </c>
      <c r="J407" s="3">
        <v>-6.4000000000000001E-2</v>
      </c>
      <c r="K407" s="3">
        <v>0.2223</v>
      </c>
      <c r="L407" s="3">
        <v>0.24049999999999999</v>
      </c>
      <c r="M407" s="3">
        <v>0.24829999999999999</v>
      </c>
      <c r="N407" s="4">
        <v>0.55100000000000005</v>
      </c>
      <c r="O407" s="4">
        <v>0.248</v>
      </c>
      <c r="P407" s="4">
        <v>0.24410000000000001</v>
      </c>
      <c r="Q407" s="4">
        <v>0.247</v>
      </c>
      <c r="R407" s="7">
        <f t="shared" si="43"/>
        <v>0.24350000000000002</v>
      </c>
      <c r="S407" s="7">
        <f t="shared" si="44"/>
        <v>0.23515</v>
      </c>
      <c r="T407" s="7">
        <f t="shared" si="45"/>
        <v>0.24230000000000002</v>
      </c>
      <c r="U407" s="7">
        <f t="shared" si="46"/>
        <v>0.24764999999999998</v>
      </c>
      <c r="V407" s="6">
        <f t="shared" si="47"/>
        <v>-0.61499999999999999</v>
      </c>
      <c r="W407" s="6">
        <f t="shared" si="48"/>
        <v>-2.5700000000000001E-2</v>
      </c>
      <c r="X407" s="6">
        <f t="shared" si="49"/>
        <v>-3.6000000000000199E-3</v>
      </c>
      <c r="Y407" s="6">
        <f t="shared" si="50"/>
        <v>1.2999999999999956E-3</v>
      </c>
    </row>
    <row r="408" spans="1:25" x14ac:dyDescent="0.2">
      <c r="A408">
        <v>1990</v>
      </c>
      <c r="B408">
        <v>3</v>
      </c>
      <c r="C408">
        <v>1990.2027</v>
      </c>
      <c r="D408">
        <f>monthly_in_situ_co2_mlo!J460</f>
        <v>353.97</v>
      </c>
      <c r="E408">
        <f>monthly_merge_co2_spo!J459</f>
        <v>351.15</v>
      </c>
      <c r="F408">
        <f>(monthly_in_situ_co2_mlo!J461-monthly_in_situ_co2_mlo!J460)*2.12</f>
        <v>-0.69960000000008682</v>
      </c>
      <c r="G408">
        <f>(monthly_merge_co2_spo!J460-monthly_merge_co2_spo!J459)*2.12</f>
        <v>0.46640000000005788</v>
      </c>
      <c r="I408" s="5">
        <v>1990.203</v>
      </c>
      <c r="J408" s="3">
        <v>-0.7</v>
      </c>
      <c r="K408" s="3">
        <v>0.22819999999999999</v>
      </c>
      <c r="L408" s="3">
        <v>0.2361</v>
      </c>
      <c r="M408" s="3">
        <v>0.2462</v>
      </c>
      <c r="N408" s="4">
        <v>0.46600000000000003</v>
      </c>
      <c r="O408" s="4">
        <v>0.25469999999999998</v>
      </c>
      <c r="P408" s="4">
        <v>0.2419</v>
      </c>
      <c r="Q408" s="4">
        <v>0.2455</v>
      </c>
      <c r="R408" s="7">
        <f t="shared" si="43"/>
        <v>-0.11699999999999997</v>
      </c>
      <c r="S408" s="7">
        <f t="shared" si="44"/>
        <v>0.24145</v>
      </c>
      <c r="T408" s="7">
        <f t="shared" si="45"/>
        <v>0.23899999999999999</v>
      </c>
      <c r="U408" s="7">
        <f t="shared" si="46"/>
        <v>0.24585000000000001</v>
      </c>
      <c r="V408" s="6">
        <f t="shared" si="47"/>
        <v>-1.1659999999999999</v>
      </c>
      <c r="W408" s="6">
        <f t="shared" si="48"/>
        <v>-2.6499999999999996E-2</v>
      </c>
      <c r="X408" s="6">
        <f t="shared" si="49"/>
        <v>-5.7999999999999996E-3</v>
      </c>
      <c r="Y408" s="6">
        <f t="shared" si="50"/>
        <v>7.0000000000000617E-4</v>
      </c>
    </row>
    <row r="409" spans="1:25" x14ac:dyDescent="0.2">
      <c r="A409">
        <v>1990</v>
      </c>
      <c r="B409">
        <v>4</v>
      </c>
      <c r="C409">
        <v>1990.2877000000001</v>
      </c>
      <c r="D409">
        <f>monthly_in_situ_co2_mlo!J461</f>
        <v>353.64</v>
      </c>
      <c r="E409">
        <f>monthly_merge_co2_spo!J460</f>
        <v>351.37</v>
      </c>
      <c r="F409">
        <f>(monthly_in_situ_co2_mlo!J462-monthly_in_situ_co2_mlo!J461)*2.12</f>
        <v>0.84800000000007236</v>
      </c>
      <c r="G409">
        <f>(monthly_merge_co2_spo!J461-monthly_merge_co2_spo!J460)*2.12</f>
        <v>0.80559999999999043</v>
      </c>
      <c r="I409" s="5">
        <v>1990.288</v>
      </c>
      <c r="J409" s="3">
        <v>0.84799999999999998</v>
      </c>
      <c r="K409" s="3">
        <v>0.2389</v>
      </c>
      <c r="L409" s="3">
        <v>0.23200000000000001</v>
      </c>
      <c r="M409" s="3">
        <v>0.24410000000000001</v>
      </c>
      <c r="N409" s="4">
        <v>0.80600000000000005</v>
      </c>
      <c r="O409" s="4">
        <v>0.25969999999999999</v>
      </c>
      <c r="P409" s="4">
        <v>0.2397</v>
      </c>
      <c r="Q409" s="4">
        <v>0.24399999999999999</v>
      </c>
      <c r="R409" s="7">
        <f t="shared" si="43"/>
        <v>0.82699999999999996</v>
      </c>
      <c r="S409" s="7">
        <f t="shared" si="44"/>
        <v>0.24929999999999999</v>
      </c>
      <c r="T409" s="7">
        <f t="shared" si="45"/>
        <v>0.23585</v>
      </c>
      <c r="U409" s="7">
        <f t="shared" si="46"/>
        <v>0.24404999999999999</v>
      </c>
      <c r="V409" s="6">
        <f t="shared" si="47"/>
        <v>4.1999999999999926E-2</v>
      </c>
      <c r="W409" s="6">
        <f t="shared" si="48"/>
        <v>-2.0799999999999985E-2</v>
      </c>
      <c r="X409" s="6">
        <f t="shared" si="49"/>
        <v>-7.6999999999999846E-3</v>
      </c>
      <c r="Y409" s="6">
        <f t="shared" si="50"/>
        <v>1.0000000000001674E-4</v>
      </c>
    </row>
    <row r="410" spans="1:25" x14ac:dyDescent="0.2">
      <c r="A410">
        <v>1990</v>
      </c>
      <c r="B410">
        <v>5</v>
      </c>
      <c r="C410">
        <v>1990.3698999999999</v>
      </c>
      <c r="D410">
        <f>monthly_in_situ_co2_mlo!J462</f>
        <v>354.04</v>
      </c>
      <c r="E410">
        <f>monthly_merge_co2_spo!J461</f>
        <v>351.75</v>
      </c>
      <c r="F410">
        <f>(monthly_in_situ_co2_mlo!J463-monthly_in_situ_co2_mlo!J462)*2.12</f>
        <v>-0.36040000000003375</v>
      </c>
      <c r="G410">
        <f>(monthly_merge_co2_spo!J462-monthly_merge_co2_spo!J461)*2.12</f>
        <v>0.14839999999998554</v>
      </c>
      <c r="I410" s="5">
        <v>1990.37</v>
      </c>
      <c r="J410" s="3">
        <v>-0.36</v>
      </c>
      <c r="K410" s="3">
        <v>0.25209999999999999</v>
      </c>
      <c r="L410" s="3">
        <v>0.22800000000000001</v>
      </c>
      <c r="M410" s="3">
        <v>0.24210000000000001</v>
      </c>
      <c r="N410" s="4">
        <v>0.14799999999999999</v>
      </c>
      <c r="O410" s="4">
        <v>0.26319999999999999</v>
      </c>
      <c r="P410" s="4">
        <v>0.23760000000000001</v>
      </c>
      <c r="Q410" s="4">
        <v>0.24260000000000001</v>
      </c>
      <c r="R410" s="7">
        <f t="shared" si="43"/>
        <v>-0.106</v>
      </c>
      <c r="S410" s="7">
        <f t="shared" si="44"/>
        <v>0.25764999999999999</v>
      </c>
      <c r="T410" s="7">
        <f t="shared" si="45"/>
        <v>0.23280000000000001</v>
      </c>
      <c r="U410" s="7">
        <f t="shared" si="46"/>
        <v>0.24235000000000001</v>
      </c>
      <c r="V410" s="6">
        <f t="shared" si="47"/>
        <v>-0.50800000000000001</v>
      </c>
      <c r="W410" s="6">
        <f t="shared" si="48"/>
        <v>-1.1099999999999999E-2</v>
      </c>
      <c r="X410" s="6">
        <f t="shared" si="49"/>
        <v>-9.5999999999999974E-3</v>
      </c>
      <c r="Y410" s="6">
        <f t="shared" si="50"/>
        <v>-5.0000000000000044E-4</v>
      </c>
    </row>
    <row r="411" spans="1:25" x14ac:dyDescent="0.2">
      <c r="A411">
        <v>1990</v>
      </c>
      <c r="B411">
        <v>6</v>
      </c>
      <c r="C411">
        <v>1990.4548</v>
      </c>
      <c r="D411">
        <f>monthly_in_situ_co2_mlo!J463</f>
        <v>353.87</v>
      </c>
      <c r="E411">
        <f>monthly_merge_co2_spo!J462</f>
        <v>351.82</v>
      </c>
      <c r="F411">
        <f>(monthly_in_situ_co2_mlo!J464-monthly_in_situ_co2_mlo!J463)*2.12</f>
        <v>0.4239999999999759</v>
      </c>
      <c r="G411">
        <f>(monthly_merge_co2_spo!J463-monthly_merge_co2_spo!J462)*2.12</f>
        <v>0.40279999999999522</v>
      </c>
      <c r="I411" s="5">
        <v>1990.4549999999999</v>
      </c>
      <c r="J411" s="3">
        <v>0.42399999999999999</v>
      </c>
      <c r="K411" s="3">
        <v>0.26469999999999999</v>
      </c>
      <c r="L411" s="3">
        <v>0.224</v>
      </c>
      <c r="M411" s="3">
        <v>0.24010000000000001</v>
      </c>
      <c r="N411" s="4">
        <v>0.40300000000000002</v>
      </c>
      <c r="O411" s="4">
        <v>0.26569999999999999</v>
      </c>
      <c r="P411" s="4">
        <v>0.23549999999999999</v>
      </c>
      <c r="Q411" s="4">
        <v>0.2412</v>
      </c>
      <c r="R411" s="7">
        <f t="shared" si="43"/>
        <v>0.41349999999999998</v>
      </c>
      <c r="S411" s="7">
        <f t="shared" si="44"/>
        <v>0.26519999999999999</v>
      </c>
      <c r="T411" s="7">
        <f t="shared" si="45"/>
        <v>0.22975000000000001</v>
      </c>
      <c r="U411" s="7">
        <f t="shared" si="46"/>
        <v>0.24065</v>
      </c>
      <c r="V411" s="6">
        <f t="shared" si="47"/>
        <v>2.0999999999999963E-2</v>
      </c>
      <c r="W411" s="6">
        <f t="shared" si="48"/>
        <v>-1.0000000000000009E-3</v>
      </c>
      <c r="X411" s="6">
        <f t="shared" si="49"/>
        <v>-1.1499999999999982E-2</v>
      </c>
      <c r="Y411" s="6">
        <f t="shared" si="50"/>
        <v>-1.0999999999999899E-3</v>
      </c>
    </row>
    <row r="412" spans="1:25" x14ac:dyDescent="0.2">
      <c r="A412">
        <v>1990</v>
      </c>
      <c r="B412">
        <v>7</v>
      </c>
      <c r="C412">
        <v>1990.537</v>
      </c>
      <c r="D412">
        <f>monthly_in_situ_co2_mlo!J464</f>
        <v>354.07</v>
      </c>
      <c r="E412">
        <f>monthly_merge_co2_spo!J463</f>
        <v>352.01</v>
      </c>
      <c r="F412">
        <f>(monthly_in_situ_co2_mlo!J465-monthly_in_situ_co2_mlo!J464)*2.12</f>
        <v>0.53</v>
      </c>
      <c r="G412">
        <f>(monthly_merge_co2_spo!J464-monthly_merge_co2_spo!J463)*2.12</f>
        <v>0.27559999999999035</v>
      </c>
      <c r="I412" s="5">
        <v>1990.537</v>
      </c>
      <c r="J412" s="3">
        <v>0.53</v>
      </c>
      <c r="K412" s="3">
        <v>0.27489999999999998</v>
      </c>
      <c r="L412" s="3">
        <v>0.22020000000000001</v>
      </c>
      <c r="M412" s="3">
        <v>0.2382</v>
      </c>
      <c r="N412" s="4">
        <v>0.27600000000000002</v>
      </c>
      <c r="O412" s="4">
        <v>0.26679999999999998</v>
      </c>
      <c r="P412" s="4">
        <v>0.23350000000000001</v>
      </c>
      <c r="Q412" s="4">
        <v>0.23980000000000001</v>
      </c>
      <c r="R412" s="7">
        <f t="shared" si="43"/>
        <v>0.40300000000000002</v>
      </c>
      <c r="S412" s="7">
        <f t="shared" si="44"/>
        <v>0.27084999999999998</v>
      </c>
      <c r="T412" s="7">
        <f t="shared" si="45"/>
        <v>0.22685</v>
      </c>
      <c r="U412" s="7">
        <f t="shared" si="46"/>
        <v>0.23899999999999999</v>
      </c>
      <c r="V412" s="6">
        <f t="shared" si="47"/>
        <v>0.254</v>
      </c>
      <c r="W412" s="6">
        <f t="shared" si="48"/>
        <v>8.0999999999999961E-3</v>
      </c>
      <c r="X412" s="6">
        <f t="shared" si="49"/>
        <v>-1.3300000000000006E-2</v>
      </c>
      <c r="Y412" s="6">
        <f t="shared" si="50"/>
        <v>-1.6000000000000181E-3</v>
      </c>
    </row>
    <row r="413" spans="1:25" x14ac:dyDescent="0.2">
      <c r="A413">
        <v>1990</v>
      </c>
      <c r="B413">
        <v>8</v>
      </c>
      <c r="C413">
        <v>1990.6219000000001</v>
      </c>
      <c r="D413">
        <f>monthly_in_situ_co2_mlo!J465</f>
        <v>354.32</v>
      </c>
      <c r="E413">
        <f>monthly_merge_co2_spo!J464</f>
        <v>352.14</v>
      </c>
      <c r="F413">
        <f>(monthly_in_situ_co2_mlo!J466-monthly_in_situ_co2_mlo!J465)*2.12</f>
        <v>-0.31799999999995182</v>
      </c>
      <c r="G413">
        <f>(monthly_merge_co2_spo!J465-monthly_merge_co2_spo!J464)*2.12</f>
        <v>0.12720000000000484</v>
      </c>
      <c r="I413" s="5">
        <v>1990.6220000000001</v>
      </c>
      <c r="J413" s="3">
        <v>-0.318</v>
      </c>
      <c r="K413" s="3">
        <v>0.28070000000000001</v>
      </c>
      <c r="L413" s="3">
        <v>0.21640000000000001</v>
      </c>
      <c r="M413" s="3">
        <v>0.23630000000000001</v>
      </c>
      <c r="N413" s="4">
        <v>0.127</v>
      </c>
      <c r="O413" s="4">
        <v>0.26619999999999999</v>
      </c>
      <c r="P413" s="4">
        <v>0.23150000000000001</v>
      </c>
      <c r="Q413" s="4">
        <v>0.23849999999999999</v>
      </c>
      <c r="R413" s="7">
        <f t="shared" si="43"/>
        <v>-9.5500000000000002E-2</v>
      </c>
      <c r="S413" s="7">
        <f t="shared" si="44"/>
        <v>0.27344999999999997</v>
      </c>
      <c r="T413" s="7">
        <f t="shared" si="45"/>
        <v>0.22395000000000001</v>
      </c>
      <c r="U413" s="7">
        <f t="shared" si="46"/>
        <v>0.2374</v>
      </c>
      <c r="V413" s="6">
        <f t="shared" si="47"/>
        <v>-0.44500000000000001</v>
      </c>
      <c r="W413" s="6">
        <f t="shared" si="48"/>
        <v>1.4500000000000013E-2</v>
      </c>
      <c r="X413" s="6">
        <f t="shared" si="49"/>
        <v>-1.5100000000000002E-2</v>
      </c>
      <c r="Y413" s="6">
        <f t="shared" si="50"/>
        <v>-2.1999999999999797E-3</v>
      </c>
    </row>
    <row r="414" spans="1:25" x14ac:dyDescent="0.2">
      <c r="A414">
        <v>1990</v>
      </c>
      <c r="B414">
        <v>9</v>
      </c>
      <c r="C414">
        <v>1990.7067999999999</v>
      </c>
      <c r="D414">
        <f>monthly_in_situ_co2_mlo!J466</f>
        <v>354.17</v>
      </c>
      <c r="E414">
        <f>monthly_merge_co2_spo!J465</f>
        <v>352.2</v>
      </c>
      <c r="F414">
        <f>(monthly_in_situ_co2_mlo!J467-monthly_in_situ_co2_mlo!J466)*2.12</f>
        <v>0.69959999999996625</v>
      </c>
      <c r="G414">
        <f>(monthly_merge_co2_spo!J466-monthly_merge_co2_spo!J465)*2.12</f>
        <v>-0.31799999999995182</v>
      </c>
      <c r="I414" s="5">
        <v>1990.7070000000001</v>
      </c>
      <c r="J414" s="3">
        <v>0.7</v>
      </c>
      <c r="K414" s="3">
        <v>0.28120000000000001</v>
      </c>
      <c r="L414" s="3">
        <v>0.2127</v>
      </c>
      <c r="M414" s="3">
        <v>0.23449999999999999</v>
      </c>
      <c r="N414" s="4">
        <v>-0.318</v>
      </c>
      <c r="O414" s="4">
        <v>0.26350000000000001</v>
      </c>
      <c r="P414" s="4">
        <v>0.2296</v>
      </c>
      <c r="Q414" s="4">
        <v>0.23719999999999999</v>
      </c>
      <c r="R414" s="7">
        <f t="shared" si="43"/>
        <v>0.19099999999999998</v>
      </c>
      <c r="S414" s="7">
        <f t="shared" si="44"/>
        <v>0.27234999999999998</v>
      </c>
      <c r="T414" s="7">
        <f t="shared" si="45"/>
        <v>0.22115000000000001</v>
      </c>
      <c r="U414" s="7">
        <f t="shared" si="46"/>
        <v>0.23585</v>
      </c>
      <c r="V414" s="6">
        <f t="shared" si="47"/>
        <v>1.018</v>
      </c>
      <c r="W414" s="6">
        <f t="shared" si="48"/>
        <v>1.7699999999999994E-2</v>
      </c>
      <c r="X414" s="6">
        <f t="shared" si="49"/>
        <v>-1.6899999999999998E-2</v>
      </c>
      <c r="Y414" s="6">
        <f t="shared" si="50"/>
        <v>-2.7000000000000079E-3</v>
      </c>
    </row>
    <row r="415" spans="1:25" x14ac:dyDescent="0.2">
      <c r="A415">
        <v>1990</v>
      </c>
      <c r="B415">
        <v>10</v>
      </c>
      <c r="C415">
        <v>1990.789</v>
      </c>
      <c r="D415">
        <f>monthly_in_situ_co2_mlo!J467</f>
        <v>354.5</v>
      </c>
      <c r="E415">
        <f>monthly_merge_co2_spo!J466</f>
        <v>352.05</v>
      </c>
      <c r="F415">
        <f>(monthly_in_situ_co2_mlo!J468-monthly_in_situ_co2_mlo!J467)*2.12</f>
        <v>0.86920000000005304</v>
      </c>
      <c r="G415">
        <f>(monthly_merge_co2_spo!J467-monthly_merge_co2_spo!J466)*2.12</f>
        <v>0.89040000000003383</v>
      </c>
      <c r="I415" s="5">
        <v>1990.789</v>
      </c>
      <c r="J415" s="3">
        <v>0.86899999999999999</v>
      </c>
      <c r="K415" s="3">
        <v>0.27800000000000002</v>
      </c>
      <c r="L415" s="3">
        <v>0.20910000000000001</v>
      </c>
      <c r="M415" s="3">
        <v>0.23280000000000001</v>
      </c>
      <c r="N415" s="4">
        <v>0.89</v>
      </c>
      <c r="O415" s="4">
        <v>0.25829999999999997</v>
      </c>
      <c r="P415" s="4">
        <v>0.22770000000000001</v>
      </c>
      <c r="Q415" s="4">
        <v>0.23599999999999999</v>
      </c>
      <c r="R415" s="7">
        <f t="shared" si="43"/>
        <v>0.87949999999999995</v>
      </c>
      <c r="S415" s="7">
        <f t="shared" si="44"/>
        <v>0.26815</v>
      </c>
      <c r="T415" s="7">
        <f t="shared" si="45"/>
        <v>0.21840000000000001</v>
      </c>
      <c r="U415" s="7">
        <f t="shared" si="46"/>
        <v>0.2344</v>
      </c>
      <c r="V415" s="6">
        <f t="shared" si="47"/>
        <v>-2.1000000000000019E-2</v>
      </c>
      <c r="W415" s="6">
        <f t="shared" si="48"/>
        <v>1.9700000000000051E-2</v>
      </c>
      <c r="X415" s="6">
        <f t="shared" si="49"/>
        <v>-1.8600000000000005E-2</v>
      </c>
      <c r="Y415" s="6">
        <f t="shared" si="50"/>
        <v>-3.1999999999999806E-3</v>
      </c>
    </row>
    <row r="416" spans="1:25" x14ac:dyDescent="0.2">
      <c r="A416">
        <v>1990</v>
      </c>
      <c r="B416">
        <v>11</v>
      </c>
      <c r="C416">
        <v>1990.874</v>
      </c>
      <c r="D416">
        <f>monthly_in_situ_co2_mlo!J468</f>
        <v>354.91</v>
      </c>
      <c r="E416">
        <f>monthly_merge_co2_spo!J467</f>
        <v>352.47</v>
      </c>
      <c r="F416">
        <f>(monthly_in_situ_co2_mlo!J469-monthly_in_situ_co2_mlo!J468)*2.12</f>
        <v>0.31799999999995182</v>
      </c>
      <c r="G416">
        <f>(monthly_merge_co2_spo!J468-monthly_merge_co2_spo!J467)*2.12</f>
        <v>0</v>
      </c>
      <c r="I416" s="5">
        <v>1990.874</v>
      </c>
      <c r="J416" s="3">
        <v>0.318</v>
      </c>
      <c r="K416" s="3">
        <v>0.27129999999999999</v>
      </c>
      <c r="L416" s="3">
        <v>0.2056</v>
      </c>
      <c r="M416" s="3">
        <v>0.23119999999999999</v>
      </c>
      <c r="N416" s="4">
        <v>0</v>
      </c>
      <c r="O416" s="4">
        <v>0.25119999999999998</v>
      </c>
      <c r="P416" s="4">
        <v>0.2258</v>
      </c>
      <c r="Q416" s="4">
        <v>0.23480000000000001</v>
      </c>
      <c r="R416" s="7">
        <f t="shared" si="43"/>
        <v>0.159</v>
      </c>
      <c r="S416" s="7">
        <f t="shared" si="44"/>
        <v>0.26124999999999998</v>
      </c>
      <c r="T416" s="7">
        <f t="shared" si="45"/>
        <v>0.2157</v>
      </c>
      <c r="U416" s="7">
        <f t="shared" si="46"/>
        <v>0.23299999999999998</v>
      </c>
      <c r="V416" s="6">
        <f t="shared" si="47"/>
        <v>0.318</v>
      </c>
      <c r="W416" s="6">
        <f t="shared" si="48"/>
        <v>2.0100000000000007E-2</v>
      </c>
      <c r="X416" s="6">
        <f t="shared" si="49"/>
        <v>-2.0199999999999996E-2</v>
      </c>
      <c r="Y416" s="6">
        <f t="shared" si="50"/>
        <v>-3.6000000000000199E-3</v>
      </c>
    </row>
    <row r="417" spans="1:25" x14ac:dyDescent="0.2">
      <c r="A417">
        <v>1990</v>
      </c>
      <c r="B417">
        <v>12</v>
      </c>
      <c r="C417">
        <v>1990.9562000000001</v>
      </c>
      <c r="D417">
        <f>monthly_in_situ_co2_mlo!J469</f>
        <v>355.06</v>
      </c>
      <c r="E417">
        <f>monthly_merge_co2_spo!J468</f>
        <v>352.47</v>
      </c>
      <c r="F417">
        <f>(monthly_in_situ_co2_mlo!J470-monthly_in_situ_co2_mlo!J469)*2.12</f>
        <v>-0.80559999999999043</v>
      </c>
      <c r="G417">
        <f>(monthly_merge_co2_spo!J469-monthly_merge_co2_spo!J468)*2.12</f>
        <v>0.23319999999990842</v>
      </c>
      <c r="I417" s="5">
        <v>1990.9559999999999</v>
      </c>
      <c r="J417" s="3">
        <v>-0.80600000000000005</v>
      </c>
      <c r="K417" s="3">
        <v>0.26100000000000001</v>
      </c>
      <c r="L417" s="3">
        <v>0.20230000000000001</v>
      </c>
      <c r="M417" s="3">
        <v>0.22969999999999999</v>
      </c>
      <c r="N417" s="4">
        <v>0.23300000000000001</v>
      </c>
      <c r="O417" s="4">
        <v>0.24260000000000001</v>
      </c>
      <c r="P417" s="4">
        <v>0.22389999999999999</v>
      </c>
      <c r="Q417" s="4">
        <v>0.23369999999999999</v>
      </c>
      <c r="R417" s="7">
        <f t="shared" si="43"/>
        <v>-0.28650000000000003</v>
      </c>
      <c r="S417" s="7">
        <f t="shared" si="44"/>
        <v>0.25180000000000002</v>
      </c>
      <c r="T417" s="7">
        <f t="shared" si="45"/>
        <v>0.21310000000000001</v>
      </c>
      <c r="U417" s="7">
        <f t="shared" si="46"/>
        <v>0.23169999999999999</v>
      </c>
      <c r="V417" s="6">
        <f t="shared" si="47"/>
        <v>-1.0390000000000001</v>
      </c>
      <c r="W417" s="6">
        <f t="shared" si="48"/>
        <v>1.84E-2</v>
      </c>
      <c r="X417" s="6">
        <f t="shared" si="49"/>
        <v>-2.159999999999998E-2</v>
      </c>
      <c r="Y417" s="6">
        <f t="shared" si="50"/>
        <v>-4.0000000000000036E-3</v>
      </c>
    </row>
    <row r="418" spans="1:25" x14ac:dyDescent="0.2">
      <c r="A418">
        <v>1991</v>
      </c>
      <c r="B418">
        <v>1</v>
      </c>
      <c r="C418">
        <v>1991.0410999999999</v>
      </c>
      <c r="D418">
        <f>monthly_in_situ_co2_mlo!J470</f>
        <v>354.68</v>
      </c>
      <c r="E418">
        <f>monthly_merge_co2_spo!J469</f>
        <v>352.58</v>
      </c>
      <c r="F418">
        <f>(monthly_in_situ_co2_mlo!J471-monthly_in_situ_co2_mlo!J470)*2.12</f>
        <v>0.78440000000000965</v>
      </c>
      <c r="G418">
        <f>(monthly_merge_co2_spo!J470-monthly_merge_co2_spo!J469)*2.12</f>
        <v>0.1908000000000675</v>
      </c>
      <c r="I418" s="5">
        <v>1991.0409999999999</v>
      </c>
      <c r="J418" s="3">
        <v>0.78400000000000003</v>
      </c>
      <c r="K418" s="3">
        <v>0.24779999999999999</v>
      </c>
      <c r="L418" s="3">
        <v>0.1993</v>
      </c>
      <c r="M418" s="3">
        <v>0.2283</v>
      </c>
      <c r="N418" s="4">
        <v>0.191</v>
      </c>
      <c r="O418" s="4">
        <v>0.23319999999999999</v>
      </c>
      <c r="P418" s="4">
        <v>0.222</v>
      </c>
      <c r="Q418" s="4">
        <v>0.23269999999999999</v>
      </c>
      <c r="R418" s="7">
        <f t="shared" si="43"/>
        <v>0.48750000000000004</v>
      </c>
      <c r="S418" s="7">
        <f t="shared" si="44"/>
        <v>0.24049999999999999</v>
      </c>
      <c r="T418" s="7">
        <f t="shared" si="45"/>
        <v>0.21065</v>
      </c>
      <c r="U418" s="7">
        <f t="shared" si="46"/>
        <v>0.23049999999999998</v>
      </c>
      <c r="V418" s="6">
        <f t="shared" si="47"/>
        <v>0.59299999999999997</v>
      </c>
      <c r="W418" s="6">
        <f t="shared" si="48"/>
        <v>1.4600000000000002E-2</v>
      </c>
      <c r="X418" s="6">
        <f t="shared" si="49"/>
        <v>-2.2699999999999998E-2</v>
      </c>
      <c r="Y418" s="6">
        <f t="shared" si="50"/>
        <v>-4.3999999999999873E-3</v>
      </c>
    </row>
    <row r="419" spans="1:25" x14ac:dyDescent="0.2">
      <c r="A419">
        <v>1991</v>
      </c>
      <c r="B419">
        <v>2</v>
      </c>
      <c r="C419">
        <v>1991.126</v>
      </c>
      <c r="D419">
        <f>monthly_in_situ_co2_mlo!J471</f>
        <v>355.05</v>
      </c>
      <c r="E419">
        <f>monthly_merge_co2_spo!J470</f>
        <v>352.67</v>
      </c>
      <c r="F419">
        <f>(monthly_in_situ_co2_mlo!J472-monthly_in_situ_co2_mlo!J471)*2.12</f>
        <v>1.4627999999999952</v>
      </c>
      <c r="G419">
        <f>(monthly_merge_co2_spo!J471-monthly_merge_co2_spo!J470)*2.12</f>
        <v>0.25440000000000967</v>
      </c>
      <c r="I419" s="5">
        <v>1991.126</v>
      </c>
      <c r="J419" s="3">
        <v>1.4630000000000001</v>
      </c>
      <c r="K419" s="3">
        <v>0.2331</v>
      </c>
      <c r="L419" s="3">
        <v>0.1966</v>
      </c>
      <c r="M419" s="3">
        <v>0.2271</v>
      </c>
      <c r="N419" s="4">
        <v>0.254</v>
      </c>
      <c r="O419" s="4">
        <v>0.22370000000000001</v>
      </c>
      <c r="P419" s="4">
        <v>0.22009999999999999</v>
      </c>
      <c r="Q419" s="4">
        <v>0.23169999999999999</v>
      </c>
      <c r="R419" s="7">
        <f t="shared" si="43"/>
        <v>0.85850000000000004</v>
      </c>
      <c r="S419" s="7">
        <f t="shared" si="44"/>
        <v>0.22839999999999999</v>
      </c>
      <c r="T419" s="7">
        <f t="shared" si="45"/>
        <v>0.20834999999999998</v>
      </c>
      <c r="U419" s="7">
        <f t="shared" si="46"/>
        <v>0.22939999999999999</v>
      </c>
      <c r="V419" s="6">
        <f t="shared" si="47"/>
        <v>1.2090000000000001</v>
      </c>
      <c r="W419" s="6">
        <f t="shared" si="48"/>
        <v>9.3999999999999917E-3</v>
      </c>
      <c r="X419" s="6">
        <f t="shared" si="49"/>
        <v>-2.3499999999999993E-2</v>
      </c>
      <c r="Y419" s="6">
        <f t="shared" si="50"/>
        <v>-4.599999999999993E-3</v>
      </c>
    </row>
    <row r="420" spans="1:25" x14ac:dyDescent="0.2">
      <c r="A420">
        <v>1991</v>
      </c>
      <c r="B420">
        <v>3</v>
      </c>
      <c r="C420">
        <v>1991.2027</v>
      </c>
      <c r="D420">
        <f>monthly_in_situ_co2_mlo!J472</f>
        <v>355.74</v>
      </c>
      <c r="E420">
        <f>monthly_merge_co2_spo!J471</f>
        <v>352.79</v>
      </c>
      <c r="F420">
        <f>(monthly_in_situ_co2_mlo!J473-monthly_in_situ_co2_mlo!J472)*2.12</f>
        <v>0.61479999999992285</v>
      </c>
      <c r="G420">
        <f>(monthly_merge_co2_spo!J472-monthly_merge_co2_spo!J471)*2.12</f>
        <v>0.27559999999999035</v>
      </c>
      <c r="I420" s="5">
        <v>1991.203</v>
      </c>
      <c r="J420" s="3">
        <v>0.61499999999999999</v>
      </c>
      <c r="K420" s="3">
        <v>0.21729999999999999</v>
      </c>
      <c r="L420" s="3">
        <v>0.19409999999999999</v>
      </c>
      <c r="M420" s="3">
        <v>0.22600000000000001</v>
      </c>
      <c r="N420" s="4">
        <v>0.27600000000000002</v>
      </c>
      <c r="O420" s="4">
        <v>0.21410000000000001</v>
      </c>
      <c r="P420" s="4">
        <v>0.21820000000000001</v>
      </c>
      <c r="Q420" s="4">
        <v>0.23089999999999999</v>
      </c>
      <c r="R420" s="7">
        <f t="shared" si="43"/>
        <v>0.44550000000000001</v>
      </c>
      <c r="S420" s="7">
        <f t="shared" si="44"/>
        <v>0.2157</v>
      </c>
      <c r="T420" s="7">
        <f t="shared" si="45"/>
        <v>0.20615</v>
      </c>
      <c r="U420" s="7">
        <f t="shared" si="46"/>
        <v>0.22844999999999999</v>
      </c>
      <c r="V420" s="6">
        <f t="shared" si="47"/>
        <v>0.33899999999999997</v>
      </c>
      <c r="W420" s="6">
        <f t="shared" si="48"/>
        <v>3.1999999999999806E-3</v>
      </c>
      <c r="X420" s="6">
        <f t="shared" si="49"/>
        <v>-2.410000000000001E-2</v>
      </c>
      <c r="Y420" s="6">
        <f t="shared" si="50"/>
        <v>-4.8999999999999877E-3</v>
      </c>
    </row>
    <row r="421" spans="1:25" x14ac:dyDescent="0.2">
      <c r="A421">
        <v>1991</v>
      </c>
      <c r="B421">
        <v>4</v>
      </c>
      <c r="C421">
        <v>1991.2877000000001</v>
      </c>
      <c r="D421">
        <f>monthly_in_situ_co2_mlo!J473</f>
        <v>356.03</v>
      </c>
      <c r="E421">
        <f>monthly_merge_co2_spo!J472</f>
        <v>352.92</v>
      </c>
      <c r="F421">
        <f>(monthly_in_situ_co2_mlo!J474-monthly_in_situ_co2_mlo!J473)*2.12</f>
        <v>0.38160000000001448</v>
      </c>
      <c r="G421">
        <f>(monthly_merge_co2_spo!J473-monthly_merge_co2_spo!J472)*2.12</f>
        <v>2.119999999998072E-2</v>
      </c>
      <c r="I421" s="5">
        <v>1991.288</v>
      </c>
      <c r="J421" s="3">
        <v>0.38200000000000001</v>
      </c>
      <c r="K421" s="3">
        <v>0.20100000000000001</v>
      </c>
      <c r="L421" s="3">
        <v>0.1918</v>
      </c>
      <c r="M421" s="3">
        <v>0.22500000000000001</v>
      </c>
      <c r="N421" s="4">
        <v>2.1000000000000001E-2</v>
      </c>
      <c r="O421" s="4">
        <v>0.2059</v>
      </c>
      <c r="P421" s="4">
        <v>0.21629999999999999</v>
      </c>
      <c r="Q421" s="4">
        <v>0.2301</v>
      </c>
      <c r="R421" s="7">
        <f t="shared" si="43"/>
        <v>0.20150000000000001</v>
      </c>
      <c r="S421" s="7">
        <f t="shared" si="44"/>
        <v>0.20345000000000002</v>
      </c>
      <c r="T421" s="7">
        <f t="shared" si="45"/>
        <v>0.20405000000000001</v>
      </c>
      <c r="U421" s="7">
        <f t="shared" si="46"/>
        <v>0.22755</v>
      </c>
      <c r="V421" s="6">
        <f t="shared" si="47"/>
        <v>0.36099999999999999</v>
      </c>
      <c r="W421" s="6">
        <f t="shared" si="48"/>
        <v>-4.8999999999999877E-3</v>
      </c>
      <c r="X421" s="6">
        <f t="shared" si="49"/>
        <v>-2.4499999999999994E-2</v>
      </c>
      <c r="Y421" s="6">
        <f t="shared" si="50"/>
        <v>-5.0999999999999934E-3</v>
      </c>
    </row>
    <row r="422" spans="1:25" x14ac:dyDescent="0.2">
      <c r="A422">
        <v>1991</v>
      </c>
      <c r="B422">
        <v>5</v>
      </c>
      <c r="C422">
        <v>1991.3698999999999</v>
      </c>
      <c r="D422">
        <f>monthly_in_situ_co2_mlo!J474</f>
        <v>356.21</v>
      </c>
      <c r="E422">
        <f>monthly_merge_co2_spo!J473</f>
        <v>352.93</v>
      </c>
      <c r="F422">
        <f>(monthly_in_situ_co2_mlo!J475-monthly_in_situ_co2_mlo!J474)*2.12</f>
        <v>-0.69959999999996625</v>
      </c>
      <c r="G422">
        <f>(monthly_merge_co2_spo!J474-monthly_merge_co2_spo!J473)*2.12</f>
        <v>0.5723999999999615</v>
      </c>
      <c r="I422" s="5">
        <v>1991.37</v>
      </c>
      <c r="J422" s="3">
        <v>-0.7</v>
      </c>
      <c r="K422" s="3">
        <v>0.18679999999999999</v>
      </c>
      <c r="L422" s="3">
        <v>0.18970000000000001</v>
      </c>
      <c r="M422" s="3">
        <v>0.22420000000000001</v>
      </c>
      <c r="N422" s="4">
        <v>0.57199999999999995</v>
      </c>
      <c r="O422" s="4">
        <v>0.19950000000000001</v>
      </c>
      <c r="P422" s="4">
        <v>0.21440000000000001</v>
      </c>
      <c r="Q422" s="4">
        <v>0.22939999999999999</v>
      </c>
      <c r="R422" s="7">
        <f t="shared" si="43"/>
        <v>-6.4000000000000001E-2</v>
      </c>
      <c r="S422" s="7">
        <f t="shared" si="44"/>
        <v>0.19314999999999999</v>
      </c>
      <c r="T422" s="7">
        <f t="shared" si="45"/>
        <v>0.20205000000000001</v>
      </c>
      <c r="U422" s="7">
        <f t="shared" si="46"/>
        <v>0.2268</v>
      </c>
      <c r="V422" s="6">
        <f t="shared" si="47"/>
        <v>-1.2719999999999998</v>
      </c>
      <c r="W422" s="6">
        <f t="shared" si="48"/>
        <v>-1.2700000000000017E-2</v>
      </c>
      <c r="X422" s="6">
        <f t="shared" si="49"/>
        <v>-2.47E-2</v>
      </c>
      <c r="Y422" s="6">
        <f t="shared" si="50"/>
        <v>-5.1999999999999824E-3</v>
      </c>
    </row>
    <row r="423" spans="1:25" x14ac:dyDescent="0.2">
      <c r="A423">
        <v>1991</v>
      </c>
      <c r="B423">
        <v>6</v>
      </c>
      <c r="C423">
        <v>1991.4548</v>
      </c>
      <c r="D423">
        <f>monthly_in_situ_co2_mlo!J475</f>
        <v>355.88</v>
      </c>
      <c r="E423">
        <f>monthly_merge_co2_spo!J474</f>
        <v>353.2</v>
      </c>
      <c r="F423">
        <f>(monthly_in_situ_co2_mlo!J476-monthly_in_situ_co2_mlo!J475)*2.12</f>
        <v>-0.95399999999997598</v>
      </c>
      <c r="G423">
        <f>(monthly_merge_co2_spo!J475-monthly_merge_co2_spo!J474)*2.12</f>
        <v>0.31800000000007234</v>
      </c>
      <c r="I423" s="5">
        <v>1991.4549999999999</v>
      </c>
      <c r="J423" s="3">
        <v>-0.95399999999999996</v>
      </c>
      <c r="K423" s="3">
        <v>0.1749</v>
      </c>
      <c r="L423" s="3">
        <v>0.18779999999999999</v>
      </c>
      <c r="M423" s="3">
        <v>0.2235</v>
      </c>
      <c r="N423" s="4">
        <v>0.318</v>
      </c>
      <c r="O423" s="4">
        <v>0.1948</v>
      </c>
      <c r="P423" s="4">
        <v>0.21249999999999999</v>
      </c>
      <c r="Q423" s="4">
        <v>0.22869999999999999</v>
      </c>
      <c r="R423" s="7">
        <f t="shared" si="43"/>
        <v>-0.31799999999999995</v>
      </c>
      <c r="S423" s="7">
        <f t="shared" si="44"/>
        <v>0.18485000000000001</v>
      </c>
      <c r="T423" s="7">
        <f t="shared" si="45"/>
        <v>0.20014999999999999</v>
      </c>
      <c r="U423" s="7">
        <f t="shared" si="46"/>
        <v>0.2261</v>
      </c>
      <c r="V423" s="6">
        <f t="shared" si="47"/>
        <v>-1.272</v>
      </c>
      <c r="W423" s="6">
        <f t="shared" si="48"/>
        <v>-1.9900000000000001E-2</v>
      </c>
      <c r="X423" s="6">
        <f t="shared" si="49"/>
        <v>-2.47E-2</v>
      </c>
      <c r="Y423" s="6">
        <f t="shared" si="50"/>
        <v>-5.1999999999999824E-3</v>
      </c>
    </row>
    <row r="424" spans="1:25" x14ac:dyDescent="0.2">
      <c r="A424">
        <v>1991</v>
      </c>
      <c r="B424">
        <v>7</v>
      </c>
      <c r="C424">
        <v>1991.537</v>
      </c>
      <c r="D424">
        <f>monthly_in_situ_co2_mlo!J476</f>
        <v>355.43</v>
      </c>
      <c r="E424">
        <f>monthly_merge_co2_spo!J475</f>
        <v>353.35</v>
      </c>
      <c r="F424">
        <f>(monthly_in_situ_co2_mlo!J477-monthly_in_situ_co2_mlo!J476)*2.12</f>
        <v>0</v>
      </c>
      <c r="G424">
        <f>(monthly_merge_co2_spo!J476-monthly_merge_co2_spo!J475)*2.12</f>
        <v>-0.12720000000000484</v>
      </c>
      <c r="I424" s="5">
        <v>1991.537</v>
      </c>
      <c r="J424" s="3">
        <v>0</v>
      </c>
      <c r="K424" s="3">
        <v>0.1643</v>
      </c>
      <c r="L424" s="3">
        <v>0.18609999999999999</v>
      </c>
      <c r="M424" s="3">
        <v>0.22289999999999999</v>
      </c>
      <c r="N424" s="4">
        <v>-0.127</v>
      </c>
      <c r="O424" s="4">
        <v>0.192</v>
      </c>
      <c r="P424" s="4">
        <v>0.21079999999999999</v>
      </c>
      <c r="Q424" s="4">
        <v>0.22819999999999999</v>
      </c>
      <c r="R424" s="7">
        <f t="shared" si="43"/>
        <v>-6.3500000000000001E-2</v>
      </c>
      <c r="S424" s="7">
        <f t="shared" si="44"/>
        <v>0.17815</v>
      </c>
      <c r="T424" s="7">
        <f t="shared" si="45"/>
        <v>0.19844999999999999</v>
      </c>
      <c r="U424" s="7">
        <f t="shared" si="46"/>
        <v>0.22554999999999997</v>
      </c>
      <c r="V424" s="6">
        <f t="shared" si="47"/>
        <v>0.127</v>
      </c>
      <c r="W424" s="6">
        <f t="shared" si="48"/>
        <v>-2.7700000000000002E-2</v>
      </c>
      <c r="X424" s="6">
        <f t="shared" si="49"/>
        <v>-2.47E-2</v>
      </c>
      <c r="Y424" s="6">
        <f t="shared" si="50"/>
        <v>-5.2999999999999992E-3</v>
      </c>
    </row>
    <row r="425" spans="1:25" x14ac:dyDescent="0.2">
      <c r="A425">
        <v>1991</v>
      </c>
      <c r="B425">
        <v>8</v>
      </c>
      <c r="C425">
        <v>1991.6219000000001</v>
      </c>
      <c r="D425">
        <f>monthly_in_situ_co2_mlo!J477</f>
        <v>355.43</v>
      </c>
      <c r="E425">
        <f>monthly_merge_co2_spo!J476</f>
        <v>353.29</v>
      </c>
      <c r="F425">
        <f>(monthly_in_situ_co2_mlo!J478-monthly_in_situ_co2_mlo!J477)*2.12</f>
        <v>-0.14839999999998554</v>
      </c>
      <c r="G425">
        <f>(monthly_merge_co2_spo!J477-monthly_merge_co2_spo!J476)*2.12</f>
        <v>0.50879999999989878</v>
      </c>
      <c r="I425" s="5">
        <v>1991.6220000000001</v>
      </c>
      <c r="J425" s="3">
        <v>-0.14799999999999999</v>
      </c>
      <c r="K425" s="3">
        <v>0.15529999999999999</v>
      </c>
      <c r="L425" s="3">
        <v>0.18459999999999999</v>
      </c>
      <c r="M425" s="3">
        <v>0.2225</v>
      </c>
      <c r="N425" s="4">
        <v>0.50900000000000001</v>
      </c>
      <c r="O425" s="4">
        <v>0.19070000000000001</v>
      </c>
      <c r="P425" s="4">
        <v>0.20910000000000001</v>
      </c>
      <c r="Q425" s="4">
        <v>0.22770000000000001</v>
      </c>
      <c r="R425" s="7">
        <f t="shared" si="43"/>
        <v>0.18049999999999999</v>
      </c>
      <c r="S425" s="7">
        <f t="shared" si="44"/>
        <v>0.17299999999999999</v>
      </c>
      <c r="T425" s="7">
        <f t="shared" si="45"/>
        <v>0.19685</v>
      </c>
      <c r="U425" s="7">
        <f t="shared" si="46"/>
        <v>0.22510000000000002</v>
      </c>
      <c r="V425" s="6">
        <f t="shared" si="47"/>
        <v>-0.65700000000000003</v>
      </c>
      <c r="W425" s="6">
        <f t="shared" si="48"/>
        <v>-3.5400000000000015E-2</v>
      </c>
      <c r="X425" s="6">
        <f t="shared" si="49"/>
        <v>-2.4500000000000022E-2</v>
      </c>
      <c r="Y425" s="6">
        <f t="shared" si="50"/>
        <v>-5.2000000000000102E-3</v>
      </c>
    </row>
    <row r="426" spans="1:25" x14ac:dyDescent="0.2">
      <c r="A426">
        <v>1991</v>
      </c>
      <c r="B426">
        <v>9</v>
      </c>
      <c r="C426">
        <v>1991.7067999999999</v>
      </c>
      <c r="D426">
        <f>monthly_in_situ_co2_mlo!J478</f>
        <v>355.36</v>
      </c>
      <c r="E426">
        <f>monthly_merge_co2_spo!J477</f>
        <v>353.53</v>
      </c>
      <c r="F426">
        <f>(monthly_in_situ_co2_mlo!J479-monthly_in_situ_co2_mlo!J478)*2.12</f>
        <v>0.38160000000001448</v>
      </c>
      <c r="G426">
        <f>(monthly_merge_co2_spo!J478-monthly_merge_co2_spo!J477)*2.12</f>
        <v>-0.33919999999993256</v>
      </c>
      <c r="I426" s="5">
        <v>1991.7070000000001</v>
      </c>
      <c r="J426" s="3">
        <v>0.38200000000000001</v>
      </c>
      <c r="K426" s="3">
        <v>0.14799999999999999</v>
      </c>
      <c r="L426" s="3">
        <v>0.1832</v>
      </c>
      <c r="M426" s="3">
        <v>0.22209999999999999</v>
      </c>
      <c r="N426" s="4">
        <v>-0.33900000000000002</v>
      </c>
      <c r="O426" s="4">
        <v>0.19109999999999999</v>
      </c>
      <c r="P426" s="4">
        <v>0.20760000000000001</v>
      </c>
      <c r="Q426" s="4">
        <v>0.2273</v>
      </c>
      <c r="R426" s="7">
        <f t="shared" si="43"/>
        <v>2.1499999999999991E-2</v>
      </c>
      <c r="S426" s="7">
        <f t="shared" si="44"/>
        <v>0.16954999999999998</v>
      </c>
      <c r="T426" s="7">
        <f t="shared" si="45"/>
        <v>0.19540000000000002</v>
      </c>
      <c r="U426" s="7">
        <f t="shared" si="46"/>
        <v>0.22470000000000001</v>
      </c>
      <c r="V426" s="6">
        <f t="shared" si="47"/>
        <v>0.72100000000000009</v>
      </c>
      <c r="W426" s="6">
        <f t="shared" si="48"/>
        <v>-4.3099999999999999E-2</v>
      </c>
      <c r="X426" s="6">
        <f t="shared" si="49"/>
        <v>-2.4400000000000005E-2</v>
      </c>
      <c r="Y426" s="6">
        <f t="shared" si="50"/>
        <v>-5.2000000000000102E-3</v>
      </c>
    </row>
    <row r="427" spans="1:25" x14ac:dyDescent="0.2">
      <c r="A427">
        <v>1991</v>
      </c>
      <c r="B427">
        <v>10</v>
      </c>
      <c r="C427">
        <v>1991.789</v>
      </c>
      <c r="D427">
        <f>monthly_in_situ_co2_mlo!J479</f>
        <v>355.54</v>
      </c>
      <c r="E427">
        <f>monthly_merge_co2_spo!J478</f>
        <v>353.37</v>
      </c>
      <c r="F427">
        <f>(monthly_in_situ_co2_mlo!J480-monthly_in_situ_co2_mlo!J479)*2.12</f>
        <v>0.61479999999992285</v>
      </c>
      <c r="G427">
        <f>(monthly_merge_co2_spo!J479-monthly_merge_co2_spo!J478)*2.12</f>
        <v>0.44519999999995663</v>
      </c>
      <c r="I427" s="5">
        <v>1991.789</v>
      </c>
      <c r="J427" s="3">
        <v>0.61499999999999999</v>
      </c>
      <c r="K427" s="3">
        <v>0.1424</v>
      </c>
      <c r="L427" s="3">
        <v>0.1822</v>
      </c>
      <c r="M427" s="3">
        <v>0.22189999999999999</v>
      </c>
      <c r="N427" s="4">
        <v>0.44500000000000001</v>
      </c>
      <c r="O427" s="4">
        <v>0.19289999999999999</v>
      </c>
      <c r="P427" s="4">
        <v>0.20619999999999999</v>
      </c>
      <c r="Q427" s="4">
        <v>0.22689999999999999</v>
      </c>
      <c r="R427" s="7">
        <f t="shared" si="43"/>
        <v>0.53</v>
      </c>
      <c r="S427" s="7">
        <f t="shared" si="44"/>
        <v>0.16764999999999999</v>
      </c>
      <c r="T427" s="7">
        <f t="shared" si="45"/>
        <v>0.19419999999999998</v>
      </c>
      <c r="U427" s="7">
        <f t="shared" si="46"/>
        <v>0.22439999999999999</v>
      </c>
      <c r="V427" s="6">
        <f t="shared" si="47"/>
        <v>0.16999999999999998</v>
      </c>
      <c r="W427" s="6">
        <f t="shared" si="48"/>
        <v>-5.0499999999999989E-2</v>
      </c>
      <c r="X427" s="6">
        <f t="shared" si="49"/>
        <v>-2.3999999999999994E-2</v>
      </c>
      <c r="Y427" s="6">
        <f t="shared" si="50"/>
        <v>-5.0000000000000044E-3</v>
      </c>
    </row>
    <row r="428" spans="1:25" x14ac:dyDescent="0.2">
      <c r="A428">
        <v>1991</v>
      </c>
      <c r="B428">
        <v>11</v>
      </c>
      <c r="C428">
        <v>1991.874</v>
      </c>
      <c r="D428">
        <f>monthly_in_situ_co2_mlo!J480</f>
        <v>355.83</v>
      </c>
      <c r="E428">
        <f>monthly_merge_co2_spo!J479</f>
        <v>353.58</v>
      </c>
      <c r="F428">
        <f>(monthly_in_situ_co2_mlo!J481-monthly_in_situ_co2_mlo!J480)*2.12</f>
        <v>2.119999999998072E-2</v>
      </c>
      <c r="G428">
        <f>(monthly_merge_co2_spo!J480-monthly_merge_co2_spo!J479)*2.12</f>
        <v>8.4800000000043382E-2</v>
      </c>
      <c r="I428" s="5">
        <v>1991.874</v>
      </c>
      <c r="J428" s="3">
        <v>2.1000000000000001E-2</v>
      </c>
      <c r="K428" s="3">
        <v>0.13769999999999999</v>
      </c>
      <c r="L428" s="3">
        <v>0.18140000000000001</v>
      </c>
      <c r="M428" s="3">
        <v>0.2218</v>
      </c>
      <c r="N428" s="4">
        <v>8.5000000000000006E-2</v>
      </c>
      <c r="O428" s="4">
        <v>0.1958</v>
      </c>
      <c r="P428" s="4">
        <v>0.20499999999999999</v>
      </c>
      <c r="Q428" s="4">
        <v>0.2266</v>
      </c>
      <c r="R428" s="7">
        <f t="shared" si="43"/>
        <v>5.3000000000000005E-2</v>
      </c>
      <c r="S428" s="7">
        <f t="shared" si="44"/>
        <v>0.16675000000000001</v>
      </c>
      <c r="T428" s="7">
        <f t="shared" si="45"/>
        <v>0.19319999999999998</v>
      </c>
      <c r="U428" s="7">
        <f t="shared" si="46"/>
        <v>0.22420000000000001</v>
      </c>
      <c r="V428" s="6">
        <f t="shared" si="47"/>
        <v>-6.4000000000000001E-2</v>
      </c>
      <c r="W428" s="6">
        <f t="shared" si="48"/>
        <v>-5.8100000000000013E-2</v>
      </c>
      <c r="X428" s="6">
        <f t="shared" si="49"/>
        <v>-2.3599999999999982E-2</v>
      </c>
      <c r="Y428" s="6">
        <f t="shared" si="50"/>
        <v>-4.7999999999999987E-3</v>
      </c>
    </row>
    <row r="429" spans="1:25" x14ac:dyDescent="0.2">
      <c r="A429">
        <v>1991</v>
      </c>
      <c r="B429">
        <v>12</v>
      </c>
      <c r="C429">
        <v>1991.9562000000001</v>
      </c>
      <c r="D429">
        <f>monthly_in_situ_co2_mlo!J481</f>
        <v>355.84</v>
      </c>
      <c r="E429">
        <f>monthly_merge_co2_spo!J480</f>
        <v>353.62</v>
      </c>
      <c r="F429">
        <f>(monthly_in_situ_co2_mlo!J482-monthly_in_situ_co2_mlo!J481)*2.12</f>
        <v>0.21200000000004821</v>
      </c>
      <c r="G429">
        <f>(monthly_merge_co2_spo!J481-monthly_merge_co2_spo!J480)*2.12</f>
        <v>8.4800000000043382E-2</v>
      </c>
      <c r="I429" s="5">
        <v>1991.9559999999999</v>
      </c>
      <c r="J429" s="3">
        <v>0.21199999999999999</v>
      </c>
      <c r="K429" s="3">
        <v>0.1333</v>
      </c>
      <c r="L429" s="3">
        <v>0.18099999999999999</v>
      </c>
      <c r="M429" s="3">
        <v>0.22189999999999999</v>
      </c>
      <c r="N429" s="4">
        <v>8.5000000000000006E-2</v>
      </c>
      <c r="O429" s="4">
        <v>0.19919999999999999</v>
      </c>
      <c r="P429" s="4">
        <v>0.20399999999999999</v>
      </c>
      <c r="Q429" s="4">
        <v>0.22650000000000001</v>
      </c>
      <c r="R429" s="7">
        <f t="shared" si="43"/>
        <v>0.14849999999999999</v>
      </c>
      <c r="S429" s="7">
        <f t="shared" si="44"/>
        <v>0.16625000000000001</v>
      </c>
      <c r="T429" s="7">
        <f t="shared" si="45"/>
        <v>0.1925</v>
      </c>
      <c r="U429" s="7">
        <f t="shared" si="46"/>
        <v>0.22420000000000001</v>
      </c>
      <c r="V429" s="6">
        <f t="shared" si="47"/>
        <v>0.127</v>
      </c>
      <c r="W429" s="6">
        <f t="shared" si="48"/>
        <v>-6.5899999999999986E-2</v>
      </c>
      <c r="X429" s="6">
        <f t="shared" si="49"/>
        <v>-2.2999999999999993E-2</v>
      </c>
      <c r="Y429" s="6">
        <f t="shared" si="50"/>
        <v>-4.6000000000000207E-3</v>
      </c>
    </row>
    <row r="430" spans="1:25" x14ac:dyDescent="0.2">
      <c r="A430">
        <v>1992</v>
      </c>
      <c r="B430">
        <v>1</v>
      </c>
      <c r="C430">
        <v>1992.0409999999999</v>
      </c>
      <c r="D430">
        <f>monthly_in_situ_co2_mlo!J482</f>
        <v>355.94</v>
      </c>
      <c r="E430">
        <f>monthly_merge_co2_spo!J481</f>
        <v>353.66</v>
      </c>
      <c r="F430">
        <f>(monthly_in_situ_co2_mlo!J483-monthly_in_situ_co2_mlo!J482)*2.12</f>
        <v>0.16959999999996628</v>
      </c>
      <c r="G430">
        <f>(monthly_merge_co2_spo!J482-monthly_merge_co2_spo!J481)*2.12</f>
        <v>0.27559999999999035</v>
      </c>
      <c r="I430" s="5">
        <v>1992.0409999999999</v>
      </c>
      <c r="J430" s="3">
        <v>0.17</v>
      </c>
      <c r="K430" s="3">
        <v>0.12859999999999999</v>
      </c>
      <c r="L430" s="3">
        <v>0.18079999999999999</v>
      </c>
      <c r="M430" s="3">
        <v>0.222</v>
      </c>
      <c r="N430" s="4">
        <v>0.27600000000000002</v>
      </c>
      <c r="O430" s="4">
        <v>0.20230000000000001</v>
      </c>
      <c r="P430" s="4">
        <v>0.20319999999999999</v>
      </c>
      <c r="Q430" s="4">
        <v>0.22639999999999999</v>
      </c>
      <c r="R430" s="7">
        <f t="shared" si="43"/>
        <v>0.22300000000000003</v>
      </c>
      <c r="S430" s="7">
        <f t="shared" si="44"/>
        <v>0.16544999999999999</v>
      </c>
      <c r="T430" s="7">
        <f t="shared" si="45"/>
        <v>0.192</v>
      </c>
      <c r="U430" s="7">
        <f t="shared" si="46"/>
        <v>0.22420000000000001</v>
      </c>
      <c r="V430" s="6">
        <f t="shared" si="47"/>
        <v>-0.10600000000000001</v>
      </c>
      <c r="W430" s="6">
        <f t="shared" si="48"/>
        <v>-7.3700000000000015E-2</v>
      </c>
      <c r="X430" s="6">
        <f t="shared" si="49"/>
        <v>-2.2400000000000003E-2</v>
      </c>
      <c r="Y430" s="6">
        <f t="shared" si="50"/>
        <v>-4.3999999999999873E-3</v>
      </c>
    </row>
    <row r="431" spans="1:25" x14ac:dyDescent="0.2">
      <c r="A431">
        <v>1992</v>
      </c>
      <c r="B431">
        <v>2</v>
      </c>
      <c r="C431">
        <v>1992.1257000000001</v>
      </c>
      <c r="D431">
        <f>monthly_in_situ_co2_mlo!J483</f>
        <v>356.02</v>
      </c>
      <c r="E431">
        <f>monthly_merge_co2_spo!J482</f>
        <v>353.79</v>
      </c>
      <c r="F431">
        <f>(monthly_in_situ_co2_mlo!J484-monthly_in_situ_co2_mlo!J483)*2.12</f>
        <v>0.7208000000000675</v>
      </c>
      <c r="G431">
        <f>(monthly_merge_co2_spo!J483-monthly_merge_co2_spo!J482)*2.12</f>
        <v>-0.50880000000001935</v>
      </c>
      <c r="I431" s="5">
        <v>1992.126</v>
      </c>
      <c r="J431" s="3">
        <v>0.72099999999999997</v>
      </c>
      <c r="K431" s="3">
        <v>0.12509999999999999</v>
      </c>
      <c r="L431" s="3">
        <v>0.18099999999999999</v>
      </c>
      <c r="M431" s="3">
        <v>0.2223</v>
      </c>
      <c r="N431" s="4">
        <v>-0.50900000000000001</v>
      </c>
      <c r="O431" s="4">
        <v>0.20449999999999999</v>
      </c>
      <c r="P431" s="4">
        <v>0.20250000000000001</v>
      </c>
      <c r="Q431" s="4">
        <v>0.22639999999999999</v>
      </c>
      <c r="R431" s="7">
        <f t="shared" si="43"/>
        <v>0.10599999999999998</v>
      </c>
      <c r="S431" s="7">
        <f t="shared" si="44"/>
        <v>0.1648</v>
      </c>
      <c r="T431" s="7">
        <f t="shared" si="45"/>
        <v>0.19175</v>
      </c>
      <c r="U431" s="7">
        <f t="shared" si="46"/>
        <v>0.22434999999999999</v>
      </c>
      <c r="V431" s="6">
        <f t="shared" si="47"/>
        <v>1.23</v>
      </c>
      <c r="W431" s="6">
        <f t="shared" si="48"/>
        <v>-7.9399999999999998E-2</v>
      </c>
      <c r="X431" s="6">
        <f t="shared" si="49"/>
        <v>-2.1500000000000019E-2</v>
      </c>
      <c r="Y431" s="6">
        <f t="shared" si="50"/>
        <v>-4.0999999999999925E-3</v>
      </c>
    </row>
    <row r="432" spans="1:25" x14ac:dyDescent="0.2">
      <c r="A432">
        <v>1992</v>
      </c>
      <c r="B432">
        <v>3</v>
      </c>
      <c r="C432">
        <v>1992.2049</v>
      </c>
      <c r="D432">
        <f>monthly_in_situ_co2_mlo!J484</f>
        <v>356.36</v>
      </c>
      <c r="E432">
        <f>monthly_merge_co2_spo!J483</f>
        <v>353.55</v>
      </c>
      <c r="F432">
        <f>(monthly_in_situ_co2_mlo!J485-monthly_in_situ_co2_mlo!J484)*2.12</f>
        <v>0.40279999999999522</v>
      </c>
      <c r="G432">
        <f>(monthly_merge_co2_spo!J484-monthly_merge_co2_spo!J483)*2.12</f>
        <v>0.33919999999993256</v>
      </c>
      <c r="I432" s="5">
        <v>1992.2049999999999</v>
      </c>
      <c r="J432" s="3">
        <v>0.40300000000000002</v>
      </c>
      <c r="K432" s="3">
        <v>0.124</v>
      </c>
      <c r="L432" s="3">
        <v>0.18149999999999999</v>
      </c>
      <c r="M432" s="3">
        <v>0.22270000000000001</v>
      </c>
      <c r="N432" s="4">
        <v>0.33900000000000002</v>
      </c>
      <c r="O432" s="4">
        <v>0.2051</v>
      </c>
      <c r="P432" s="4">
        <v>0.2021</v>
      </c>
      <c r="Q432" s="4">
        <v>0.22650000000000001</v>
      </c>
      <c r="R432" s="7">
        <f t="shared" si="43"/>
        <v>0.371</v>
      </c>
      <c r="S432" s="7">
        <f t="shared" si="44"/>
        <v>0.16455</v>
      </c>
      <c r="T432" s="7">
        <f t="shared" si="45"/>
        <v>0.1918</v>
      </c>
      <c r="U432" s="7">
        <f t="shared" si="46"/>
        <v>0.22460000000000002</v>
      </c>
      <c r="V432" s="6">
        <f t="shared" si="47"/>
        <v>6.4000000000000001E-2</v>
      </c>
      <c r="W432" s="6">
        <f t="shared" si="48"/>
        <v>-8.1100000000000005E-2</v>
      </c>
      <c r="X432" s="6">
        <f t="shared" si="49"/>
        <v>-2.0600000000000007E-2</v>
      </c>
      <c r="Y432" s="6">
        <f t="shared" si="50"/>
        <v>-3.7999999999999978E-3</v>
      </c>
    </row>
    <row r="433" spans="1:25" x14ac:dyDescent="0.2">
      <c r="A433">
        <v>1992</v>
      </c>
      <c r="B433">
        <v>4</v>
      </c>
      <c r="C433">
        <v>1992.2896000000001</v>
      </c>
      <c r="D433">
        <f>monthly_in_situ_co2_mlo!J485</f>
        <v>356.55</v>
      </c>
      <c r="E433">
        <f>monthly_merge_co2_spo!J484</f>
        <v>353.71</v>
      </c>
      <c r="F433">
        <f>(monthly_in_situ_co2_mlo!J486-monthly_in_situ_co2_mlo!J485)*2.12</f>
        <v>-4.2400000000081949E-2</v>
      </c>
      <c r="G433">
        <f>(monthly_merge_co2_spo!J485-monthly_merge_co2_spo!J484)*2.12</f>
        <v>0.86920000000005304</v>
      </c>
      <c r="I433" s="5">
        <v>1992.29</v>
      </c>
      <c r="J433" s="3">
        <v>-4.2000000000000003E-2</v>
      </c>
      <c r="K433" s="3">
        <v>0.1234</v>
      </c>
      <c r="L433" s="3">
        <v>0.18240000000000001</v>
      </c>
      <c r="M433" s="3">
        <v>0.2233</v>
      </c>
      <c r="N433" s="4">
        <v>0.86899999999999999</v>
      </c>
      <c r="O433" s="4">
        <v>0.20419999999999999</v>
      </c>
      <c r="P433" s="4">
        <v>0.20180000000000001</v>
      </c>
      <c r="Q433" s="4">
        <v>0.2266</v>
      </c>
      <c r="R433" s="7">
        <f t="shared" si="43"/>
        <v>0.41349999999999998</v>
      </c>
      <c r="S433" s="7">
        <f t="shared" si="44"/>
        <v>0.1638</v>
      </c>
      <c r="T433" s="7">
        <f t="shared" si="45"/>
        <v>0.19209999999999999</v>
      </c>
      <c r="U433" s="7">
        <f t="shared" si="46"/>
        <v>0.22494999999999998</v>
      </c>
      <c r="V433" s="6">
        <f t="shared" si="47"/>
        <v>-0.91100000000000003</v>
      </c>
      <c r="W433" s="6">
        <f t="shared" si="48"/>
        <v>-8.0799999999999997E-2</v>
      </c>
      <c r="X433" s="6">
        <f t="shared" si="49"/>
        <v>-1.9400000000000001E-2</v>
      </c>
      <c r="Y433" s="6">
        <f t="shared" si="50"/>
        <v>-3.2999999999999974E-3</v>
      </c>
    </row>
    <row r="434" spans="1:25" x14ac:dyDescent="0.2">
      <c r="A434">
        <v>1992</v>
      </c>
      <c r="B434">
        <v>5</v>
      </c>
      <c r="C434">
        <v>1992.3715999999999</v>
      </c>
      <c r="D434">
        <f>monthly_in_situ_co2_mlo!J486</f>
        <v>356.53</v>
      </c>
      <c r="E434">
        <f>monthly_merge_co2_spo!J485</f>
        <v>354.12</v>
      </c>
      <c r="F434">
        <f>(monthly_in_situ_co2_mlo!J487-monthly_in_situ_co2_mlo!J486)*2.12</f>
        <v>0.80560000000011089</v>
      </c>
      <c r="G434">
        <f>(monthly_merge_co2_spo!J486-monthly_merge_co2_spo!J485)*2.12</f>
        <v>0.23320000000002894</v>
      </c>
      <c r="I434" s="5">
        <v>1992.3720000000001</v>
      </c>
      <c r="J434" s="3">
        <v>0.80600000000000005</v>
      </c>
      <c r="K434" s="3">
        <v>0.1217</v>
      </c>
      <c r="L434" s="3">
        <v>0.18379999999999999</v>
      </c>
      <c r="M434" s="3">
        <v>0.22389999999999999</v>
      </c>
      <c r="N434" s="4">
        <v>0.23300000000000001</v>
      </c>
      <c r="O434" s="4">
        <v>0.2014</v>
      </c>
      <c r="P434" s="4">
        <v>0.20180000000000001</v>
      </c>
      <c r="Q434" s="4">
        <v>0.2268</v>
      </c>
      <c r="R434" s="7">
        <f t="shared" si="43"/>
        <v>0.51950000000000007</v>
      </c>
      <c r="S434" s="7">
        <f t="shared" si="44"/>
        <v>0.16155</v>
      </c>
      <c r="T434" s="7">
        <f t="shared" si="45"/>
        <v>0.1928</v>
      </c>
      <c r="U434" s="7">
        <f t="shared" si="46"/>
        <v>0.22534999999999999</v>
      </c>
      <c r="V434" s="6">
        <f t="shared" si="47"/>
        <v>0.57300000000000006</v>
      </c>
      <c r="W434" s="6">
        <f t="shared" si="48"/>
        <v>-7.9699999999999993E-2</v>
      </c>
      <c r="X434" s="6">
        <f t="shared" si="49"/>
        <v>-1.8000000000000016E-2</v>
      </c>
      <c r="Y434" s="6">
        <f t="shared" si="50"/>
        <v>-2.9000000000000137E-3</v>
      </c>
    </row>
    <row r="435" spans="1:25" x14ac:dyDescent="0.2">
      <c r="A435">
        <v>1992</v>
      </c>
      <c r="B435">
        <v>6</v>
      </c>
      <c r="C435">
        <v>1992.4563000000001</v>
      </c>
      <c r="D435">
        <f>monthly_in_situ_co2_mlo!J487</f>
        <v>356.91</v>
      </c>
      <c r="E435">
        <f>monthly_merge_co2_spo!J486</f>
        <v>354.23</v>
      </c>
      <c r="F435">
        <f>(monthly_in_situ_co2_mlo!J488-monthly_in_situ_co2_mlo!J487)*2.12</f>
        <v>-1.293200000000029</v>
      </c>
      <c r="G435">
        <f>(monthly_merge_co2_spo!J487-monthly_merge_co2_spo!J486)*2.12</f>
        <v>0.65720000000000489</v>
      </c>
      <c r="I435" s="5">
        <v>1992.4559999999999</v>
      </c>
      <c r="J435" s="3">
        <v>-1.2929999999999999</v>
      </c>
      <c r="K435" s="3">
        <v>0.1172</v>
      </c>
      <c r="L435" s="3">
        <v>0.1855</v>
      </c>
      <c r="M435" s="3">
        <v>0.22470000000000001</v>
      </c>
      <c r="N435" s="4">
        <v>0.65700000000000003</v>
      </c>
      <c r="O435" s="4">
        <v>0.1973</v>
      </c>
      <c r="P435" s="4">
        <v>0.20200000000000001</v>
      </c>
      <c r="Q435" s="4">
        <v>0.2271</v>
      </c>
      <c r="R435" s="7">
        <f t="shared" si="43"/>
        <v>-0.31799999999999995</v>
      </c>
      <c r="S435" s="7">
        <f t="shared" si="44"/>
        <v>0.15725</v>
      </c>
      <c r="T435" s="7">
        <f t="shared" si="45"/>
        <v>0.19375000000000001</v>
      </c>
      <c r="U435" s="7">
        <f t="shared" si="46"/>
        <v>0.22589999999999999</v>
      </c>
      <c r="V435" s="6">
        <f t="shared" si="47"/>
        <v>-1.95</v>
      </c>
      <c r="W435" s="6">
        <f t="shared" si="48"/>
        <v>-8.0100000000000005E-2</v>
      </c>
      <c r="X435" s="6">
        <f t="shared" si="49"/>
        <v>-1.6500000000000015E-2</v>
      </c>
      <c r="Y435" s="6">
        <f t="shared" si="50"/>
        <v>-2.3999999999999855E-3</v>
      </c>
    </row>
    <row r="436" spans="1:25" x14ac:dyDescent="0.2">
      <c r="A436">
        <v>1992</v>
      </c>
      <c r="B436">
        <v>7</v>
      </c>
      <c r="C436">
        <v>1992.5382999999999</v>
      </c>
      <c r="D436">
        <f>monthly_in_situ_co2_mlo!J488</f>
        <v>356.3</v>
      </c>
      <c r="E436">
        <f>monthly_merge_co2_spo!J487</f>
        <v>354.54</v>
      </c>
      <c r="F436">
        <f>(monthly_in_situ_co2_mlo!J489-monthly_in_situ_co2_mlo!J488)*2.12</f>
        <v>0.29679999999997109</v>
      </c>
      <c r="G436">
        <f>(monthly_merge_co2_spo!J488-monthly_merge_co2_spo!J487)*2.12</f>
        <v>0</v>
      </c>
      <c r="I436" s="5">
        <v>1992.538</v>
      </c>
      <c r="J436" s="3">
        <v>0.29699999999999999</v>
      </c>
      <c r="K436" s="3">
        <v>0.1099</v>
      </c>
      <c r="L436" s="3">
        <v>0.18759999999999999</v>
      </c>
      <c r="M436" s="3">
        <v>0.22550000000000001</v>
      </c>
      <c r="N436" s="4">
        <v>0</v>
      </c>
      <c r="O436" s="4">
        <v>0.192</v>
      </c>
      <c r="P436" s="4">
        <v>0.20230000000000001</v>
      </c>
      <c r="Q436" s="4">
        <v>0.22750000000000001</v>
      </c>
      <c r="R436" s="7">
        <f t="shared" si="43"/>
        <v>0.14849999999999999</v>
      </c>
      <c r="S436" s="7">
        <f t="shared" si="44"/>
        <v>0.15095</v>
      </c>
      <c r="T436" s="7">
        <f t="shared" si="45"/>
        <v>0.19495000000000001</v>
      </c>
      <c r="U436" s="7">
        <f t="shared" si="46"/>
        <v>0.22650000000000001</v>
      </c>
      <c r="V436" s="6">
        <f t="shared" si="47"/>
        <v>0.29699999999999999</v>
      </c>
      <c r="W436" s="6">
        <f t="shared" si="48"/>
        <v>-8.2100000000000006E-2</v>
      </c>
      <c r="X436" s="6">
        <f t="shared" si="49"/>
        <v>-1.4700000000000019E-2</v>
      </c>
      <c r="Y436" s="6">
        <f t="shared" si="50"/>
        <v>-2.0000000000000018E-3</v>
      </c>
    </row>
    <row r="437" spans="1:25" x14ac:dyDescent="0.2">
      <c r="A437">
        <v>1992</v>
      </c>
      <c r="B437">
        <v>8</v>
      </c>
      <c r="C437">
        <v>1992.623</v>
      </c>
      <c r="D437">
        <f>monthly_in_situ_co2_mlo!J489</f>
        <v>356.44</v>
      </c>
      <c r="E437">
        <f>monthly_merge_co2_spo!J488</f>
        <v>354.54</v>
      </c>
      <c r="F437">
        <f>(monthly_in_situ_co2_mlo!J490-monthly_in_situ_co2_mlo!J489)*2.12</f>
        <v>-0.4239999999999759</v>
      </c>
      <c r="G437">
        <f>(monthly_merge_co2_spo!J489-monthly_merge_co2_spo!J488)*2.12</f>
        <v>0.31799999999995182</v>
      </c>
      <c r="I437" s="5">
        <v>1992.623</v>
      </c>
      <c r="J437" s="3">
        <v>-0.42399999999999999</v>
      </c>
      <c r="K437" s="3">
        <v>0.1022</v>
      </c>
      <c r="L437" s="3">
        <v>0.19</v>
      </c>
      <c r="M437" s="3">
        <v>0.22639999999999999</v>
      </c>
      <c r="N437" s="4">
        <v>0.318</v>
      </c>
      <c r="O437" s="4">
        <v>0.1855</v>
      </c>
      <c r="P437" s="4">
        <v>0.20280000000000001</v>
      </c>
      <c r="Q437" s="4">
        <v>0.22789999999999999</v>
      </c>
      <c r="R437" s="7">
        <f t="shared" si="43"/>
        <v>-5.2999999999999992E-2</v>
      </c>
      <c r="S437" s="7">
        <f t="shared" si="44"/>
        <v>0.14385000000000001</v>
      </c>
      <c r="T437" s="7">
        <f t="shared" si="45"/>
        <v>0.19640000000000002</v>
      </c>
      <c r="U437" s="7">
        <f t="shared" si="46"/>
        <v>0.22714999999999999</v>
      </c>
      <c r="V437" s="6">
        <f t="shared" si="47"/>
        <v>-0.74199999999999999</v>
      </c>
      <c r="W437" s="6">
        <f t="shared" si="48"/>
        <v>-8.3299999999999999E-2</v>
      </c>
      <c r="X437" s="6">
        <f t="shared" si="49"/>
        <v>-1.2800000000000006E-2</v>
      </c>
      <c r="Y437" s="6">
        <f t="shared" si="50"/>
        <v>-1.5000000000000013E-3</v>
      </c>
    </row>
    <row r="438" spans="1:25" x14ac:dyDescent="0.2">
      <c r="A438">
        <v>1992</v>
      </c>
      <c r="B438">
        <v>9</v>
      </c>
      <c r="C438">
        <v>1992.7076999999999</v>
      </c>
      <c r="D438">
        <f>monthly_in_situ_co2_mlo!J490</f>
        <v>356.24</v>
      </c>
      <c r="E438">
        <f>monthly_merge_co2_spo!J489</f>
        <v>354.69</v>
      </c>
      <c r="F438">
        <f>(monthly_in_situ_co2_mlo!J491-monthly_in_situ_co2_mlo!J490)*2.12</f>
        <v>0.84799999999995179</v>
      </c>
      <c r="G438">
        <f>(monthly_merge_co2_spo!J490-monthly_merge_co2_spo!J489)*2.12</f>
        <v>0.31799999999995182</v>
      </c>
      <c r="I438" s="5">
        <v>1992.7080000000001</v>
      </c>
      <c r="J438" s="3">
        <v>0.84799999999999998</v>
      </c>
      <c r="K438" s="3">
        <v>9.6699999999999994E-2</v>
      </c>
      <c r="L438" s="3">
        <v>0.19270000000000001</v>
      </c>
      <c r="M438" s="3">
        <v>0.22739999999999999</v>
      </c>
      <c r="N438" s="4">
        <v>0.318</v>
      </c>
      <c r="O438" s="4">
        <v>0.17860000000000001</v>
      </c>
      <c r="P438" s="4">
        <v>0.2036</v>
      </c>
      <c r="Q438" s="4">
        <v>0.22839999999999999</v>
      </c>
      <c r="R438" s="7">
        <f t="shared" si="43"/>
        <v>0.58299999999999996</v>
      </c>
      <c r="S438" s="7">
        <f t="shared" si="44"/>
        <v>0.13764999999999999</v>
      </c>
      <c r="T438" s="7">
        <f t="shared" si="45"/>
        <v>0.19814999999999999</v>
      </c>
      <c r="U438" s="7">
        <f t="shared" si="46"/>
        <v>0.22789999999999999</v>
      </c>
      <c r="V438" s="6">
        <f t="shared" si="47"/>
        <v>0.53</v>
      </c>
      <c r="W438" s="6">
        <f t="shared" si="48"/>
        <v>-8.1900000000000014E-2</v>
      </c>
      <c r="X438" s="6">
        <f t="shared" si="49"/>
        <v>-1.0899999999999993E-2</v>
      </c>
      <c r="Y438" s="6">
        <f t="shared" si="50"/>
        <v>-1.0000000000000009E-3</v>
      </c>
    </row>
    <row r="439" spans="1:25" x14ac:dyDescent="0.2">
      <c r="A439">
        <v>1992</v>
      </c>
      <c r="B439">
        <v>10</v>
      </c>
      <c r="C439">
        <v>1992.7896000000001</v>
      </c>
      <c r="D439">
        <f>monthly_in_situ_co2_mlo!J491</f>
        <v>356.64</v>
      </c>
      <c r="E439">
        <f>monthly_merge_co2_spo!J490</f>
        <v>354.84</v>
      </c>
      <c r="F439">
        <f>(monthly_in_situ_co2_mlo!J492-monthly_in_situ_co2_mlo!J491)*2.12</f>
        <v>-0.82679999999997111</v>
      </c>
      <c r="G439">
        <f>(monthly_merge_co2_spo!J491-monthly_merge_co2_spo!J490)*2.12</f>
        <v>-0.19079999999994698</v>
      </c>
      <c r="I439" s="5">
        <v>1992.79</v>
      </c>
      <c r="J439" s="3">
        <v>-0.82699999999999996</v>
      </c>
      <c r="K439" s="3">
        <v>9.5000000000000001E-2</v>
      </c>
      <c r="L439" s="3">
        <v>0.1958</v>
      </c>
      <c r="M439" s="3">
        <v>0.22850000000000001</v>
      </c>
      <c r="N439" s="4">
        <v>-0.191</v>
      </c>
      <c r="O439" s="4">
        <v>0.1716</v>
      </c>
      <c r="P439" s="4">
        <v>0.20449999999999999</v>
      </c>
      <c r="Q439" s="4">
        <v>0.22889999999999999</v>
      </c>
      <c r="R439" s="7">
        <f t="shared" si="43"/>
        <v>-0.50900000000000001</v>
      </c>
      <c r="S439" s="7">
        <f t="shared" si="44"/>
        <v>0.1333</v>
      </c>
      <c r="T439" s="7">
        <f t="shared" si="45"/>
        <v>0.20014999999999999</v>
      </c>
      <c r="U439" s="7">
        <f t="shared" si="46"/>
        <v>0.22870000000000001</v>
      </c>
      <c r="V439" s="6">
        <f t="shared" si="47"/>
        <v>-0.6359999999999999</v>
      </c>
      <c r="W439" s="6">
        <f t="shared" si="48"/>
        <v>-7.6600000000000001E-2</v>
      </c>
      <c r="X439" s="6">
        <f t="shared" si="49"/>
        <v>-8.6999999999999855E-3</v>
      </c>
      <c r="Y439" s="6">
        <f t="shared" si="50"/>
        <v>-3.999999999999837E-4</v>
      </c>
    </row>
    <row r="440" spans="1:25" x14ac:dyDescent="0.2">
      <c r="A440">
        <v>1992</v>
      </c>
      <c r="B440">
        <v>11</v>
      </c>
      <c r="C440">
        <v>1992.8742999999999</v>
      </c>
      <c r="D440">
        <f>monthly_in_situ_co2_mlo!J492</f>
        <v>356.25</v>
      </c>
      <c r="E440">
        <f>monthly_merge_co2_spo!J491</f>
        <v>354.75</v>
      </c>
      <c r="F440">
        <f>(monthly_in_situ_co2_mlo!J493-monthly_in_situ_co2_mlo!J492)*2.12</f>
        <v>0</v>
      </c>
      <c r="G440">
        <f>(monthly_merge_co2_spo!J492-monthly_merge_co2_spo!J491)*2.12</f>
        <v>-6.3599999999942161E-2</v>
      </c>
      <c r="I440" s="5">
        <v>1992.874</v>
      </c>
      <c r="J440" s="3">
        <v>0</v>
      </c>
      <c r="K440" s="3">
        <v>9.7600000000000006E-2</v>
      </c>
      <c r="L440" s="3">
        <v>0.19919999999999999</v>
      </c>
      <c r="M440" s="3">
        <v>0.22969999999999999</v>
      </c>
      <c r="N440" s="4">
        <v>-6.4000000000000001E-2</v>
      </c>
      <c r="O440" s="4">
        <v>0.16470000000000001</v>
      </c>
      <c r="P440" s="4">
        <v>0.20569999999999999</v>
      </c>
      <c r="Q440" s="4">
        <v>0.22950000000000001</v>
      </c>
      <c r="R440" s="7">
        <f t="shared" si="43"/>
        <v>-3.2000000000000001E-2</v>
      </c>
      <c r="S440" s="7">
        <f t="shared" si="44"/>
        <v>0.13115000000000002</v>
      </c>
      <c r="T440" s="7">
        <f t="shared" si="45"/>
        <v>0.20244999999999999</v>
      </c>
      <c r="U440" s="7">
        <f t="shared" si="46"/>
        <v>0.2296</v>
      </c>
      <c r="V440" s="6">
        <f t="shared" si="47"/>
        <v>6.4000000000000001E-2</v>
      </c>
      <c r="W440" s="6">
        <f t="shared" si="48"/>
        <v>-6.7100000000000007E-2</v>
      </c>
      <c r="X440" s="6">
        <f t="shared" si="49"/>
        <v>-6.5000000000000058E-3</v>
      </c>
      <c r="Y440" s="6">
        <f t="shared" si="50"/>
        <v>1.9999999999997797E-4</v>
      </c>
    </row>
    <row r="441" spans="1:25" x14ac:dyDescent="0.2">
      <c r="A441">
        <v>1992</v>
      </c>
      <c r="B441">
        <v>12</v>
      </c>
      <c r="C441">
        <v>1992.9563000000001</v>
      </c>
      <c r="D441">
        <f>monthly_in_situ_co2_mlo!J493</f>
        <v>356.25</v>
      </c>
      <c r="E441">
        <f>monthly_merge_co2_spo!J492</f>
        <v>354.72</v>
      </c>
      <c r="F441">
        <f>(monthly_in_situ_co2_mlo!J494-monthly_in_situ_co2_mlo!J493)*2.12</f>
        <v>0.86920000000005304</v>
      </c>
      <c r="G441">
        <f>(monthly_merge_co2_spo!J493-monthly_merge_co2_spo!J492)*2.12</f>
        <v>0.21199999999992772</v>
      </c>
      <c r="I441" s="5">
        <v>1992.9559999999999</v>
      </c>
      <c r="J441" s="3">
        <v>0.86899999999999999</v>
      </c>
      <c r="K441" s="3">
        <v>0.1055</v>
      </c>
      <c r="L441" s="3">
        <v>0.2029</v>
      </c>
      <c r="M441" s="3">
        <v>0.23100000000000001</v>
      </c>
      <c r="N441" s="4">
        <v>0.21199999999999999</v>
      </c>
      <c r="O441" s="4">
        <v>0.15809999999999999</v>
      </c>
      <c r="P441" s="4">
        <v>0.2072</v>
      </c>
      <c r="Q441" s="4">
        <v>0.2301</v>
      </c>
      <c r="R441" s="7">
        <f t="shared" si="43"/>
        <v>0.54049999999999998</v>
      </c>
      <c r="S441" s="7">
        <f t="shared" si="44"/>
        <v>0.1318</v>
      </c>
      <c r="T441" s="7">
        <f t="shared" si="45"/>
        <v>0.20505000000000001</v>
      </c>
      <c r="U441" s="7">
        <f t="shared" si="46"/>
        <v>0.23055</v>
      </c>
      <c r="V441" s="6">
        <f t="shared" si="47"/>
        <v>0.65700000000000003</v>
      </c>
      <c r="W441" s="6">
        <f t="shared" si="48"/>
        <v>-5.2599999999999994E-2</v>
      </c>
      <c r="X441" s="6">
        <f t="shared" si="49"/>
        <v>-4.2999999999999983E-3</v>
      </c>
      <c r="Y441" s="6">
        <f t="shared" si="50"/>
        <v>9.000000000000119E-4</v>
      </c>
    </row>
    <row r="442" spans="1:25" x14ac:dyDescent="0.2">
      <c r="A442">
        <v>1993</v>
      </c>
      <c r="B442">
        <v>1</v>
      </c>
      <c r="C442">
        <v>1993.0410999999999</v>
      </c>
      <c r="D442">
        <f>monthly_in_situ_co2_mlo!J494</f>
        <v>356.66</v>
      </c>
      <c r="E442">
        <f>monthly_merge_co2_spo!J493</f>
        <v>354.82</v>
      </c>
      <c r="F442">
        <f>(monthly_in_situ_co2_mlo!J495-monthly_in_situ_co2_mlo!J494)*2.12</f>
        <v>-0.42400000000009641</v>
      </c>
      <c r="G442">
        <f>(monthly_merge_co2_spo!J494-monthly_merge_co2_spo!J493)*2.12</f>
        <v>0.1060000000000241</v>
      </c>
      <c r="I442" s="5">
        <v>1993.0409999999999</v>
      </c>
      <c r="J442" s="3">
        <v>-0.42399999999999999</v>
      </c>
      <c r="K442" s="3">
        <v>0.1188</v>
      </c>
      <c r="L442" s="3">
        <v>0.20699999999999999</v>
      </c>
      <c r="M442" s="3">
        <v>0.2324</v>
      </c>
      <c r="N442" s="4">
        <v>0.106</v>
      </c>
      <c r="O442" s="4">
        <v>0.1522</v>
      </c>
      <c r="P442" s="4">
        <v>0.2089</v>
      </c>
      <c r="Q442" s="4">
        <v>0.23080000000000001</v>
      </c>
      <c r="R442" s="7">
        <f t="shared" si="43"/>
        <v>-0.159</v>
      </c>
      <c r="S442" s="7">
        <f t="shared" si="44"/>
        <v>0.13550000000000001</v>
      </c>
      <c r="T442" s="7">
        <f t="shared" si="45"/>
        <v>0.20795</v>
      </c>
      <c r="U442" s="7">
        <f t="shared" si="46"/>
        <v>0.2316</v>
      </c>
      <c r="V442" s="6">
        <f t="shared" si="47"/>
        <v>-0.53</v>
      </c>
      <c r="W442" s="6">
        <f t="shared" si="48"/>
        <v>-3.3399999999999999E-2</v>
      </c>
      <c r="X442" s="6">
        <f t="shared" si="49"/>
        <v>-1.9000000000000128E-3</v>
      </c>
      <c r="Y442" s="6">
        <f t="shared" si="50"/>
        <v>1.5999999999999903E-3</v>
      </c>
    </row>
    <row r="443" spans="1:25" x14ac:dyDescent="0.2">
      <c r="A443">
        <v>1993</v>
      </c>
      <c r="B443">
        <v>2</v>
      </c>
      <c r="C443">
        <v>1993.126</v>
      </c>
      <c r="D443">
        <f>monthly_in_situ_co2_mlo!J495</f>
        <v>356.46</v>
      </c>
      <c r="E443">
        <f>monthly_merge_co2_spo!J494</f>
        <v>354.87</v>
      </c>
      <c r="F443">
        <f>(monthly_in_situ_co2_mlo!J496-monthly_in_situ_co2_mlo!J495)*2.12</f>
        <v>1.0388000000000193</v>
      </c>
      <c r="G443">
        <f>(monthly_merge_co2_spo!J495-monthly_merge_co2_spo!J494)*2.12</f>
        <v>-0.27559999999999035</v>
      </c>
      <c r="I443" s="5">
        <v>1993.126</v>
      </c>
      <c r="J443" s="3">
        <v>1.0389999999999999</v>
      </c>
      <c r="K443" s="3">
        <v>0.13689999999999999</v>
      </c>
      <c r="L443" s="3">
        <v>0.2114</v>
      </c>
      <c r="M443" s="3">
        <v>0.23380000000000001</v>
      </c>
      <c r="N443" s="4">
        <v>-0.27600000000000002</v>
      </c>
      <c r="O443" s="4">
        <v>0.14829999999999999</v>
      </c>
      <c r="P443" s="4">
        <v>0.21099999999999999</v>
      </c>
      <c r="Q443" s="4">
        <v>0.2316</v>
      </c>
      <c r="R443" s="7">
        <f t="shared" si="43"/>
        <v>0.38149999999999995</v>
      </c>
      <c r="S443" s="7">
        <f t="shared" si="44"/>
        <v>0.1426</v>
      </c>
      <c r="T443" s="7">
        <f t="shared" si="45"/>
        <v>0.2112</v>
      </c>
      <c r="U443" s="7">
        <f t="shared" si="46"/>
        <v>0.23270000000000002</v>
      </c>
      <c r="V443" s="6">
        <f t="shared" si="47"/>
        <v>1.3149999999999999</v>
      </c>
      <c r="W443" s="6">
        <f t="shared" si="48"/>
        <v>-1.1399999999999993E-2</v>
      </c>
      <c r="X443" s="6">
        <f t="shared" si="49"/>
        <v>4.0000000000001146E-4</v>
      </c>
      <c r="Y443" s="6">
        <f t="shared" si="50"/>
        <v>2.2000000000000075E-3</v>
      </c>
    </row>
    <row r="444" spans="1:25" x14ac:dyDescent="0.2">
      <c r="A444">
        <v>1993</v>
      </c>
      <c r="B444">
        <v>3</v>
      </c>
      <c r="C444">
        <v>1993.2027</v>
      </c>
      <c r="D444">
        <f>monthly_in_situ_co2_mlo!J496</f>
        <v>356.95</v>
      </c>
      <c r="E444">
        <f>monthly_merge_co2_spo!J495</f>
        <v>354.74</v>
      </c>
      <c r="F444">
        <f>(monthly_in_situ_co2_mlo!J497-monthly_in_situ_co2_mlo!J496)*2.12</f>
        <v>-0.14839999999998554</v>
      </c>
      <c r="G444">
        <f>(monthly_merge_co2_spo!J496-monthly_merge_co2_spo!J495)*2.12</f>
        <v>0.36040000000003375</v>
      </c>
      <c r="I444" s="5">
        <v>1993.203</v>
      </c>
      <c r="J444" s="3">
        <v>-0.14799999999999999</v>
      </c>
      <c r="K444" s="3">
        <v>0.15959999999999999</v>
      </c>
      <c r="L444" s="3">
        <v>0.21609999999999999</v>
      </c>
      <c r="M444" s="3">
        <v>0.2354</v>
      </c>
      <c r="N444" s="4">
        <v>0.36</v>
      </c>
      <c r="O444" s="4">
        <v>0.1469</v>
      </c>
      <c r="P444" s="4">
        <v>0.21340000000000001</v>
      </c>
      <c r="Q444" s="4">
        <v>0.2324</v>
      </c>
      <c r="R444" s="7">
        <f t="shared" si="43"/>
        <v>0.106</v>
      </c>
      <c r="S444" s="7">
        <f t="shared" si="44"/>
        <v>0.15325</v>
      </c>
      <c r="T444" s="7">
        <f t="shared" si="45"/>
        <v>0.21475</v>
      </c>
      <c r="U444" s="7">
        <f t="shared" si="46"/>
        <v>0.2339</v>
      </c>
      <c r="V444" s="6">
        <f t="shared" si="47"/>
        <v>-0.50800000000000001</v>
      </c>
      <c r="W444" s="6">
        <f t="shared" si="48"/>
        <v>1.2699999999999989E-2</v>
      </c>
      <c r="X444" s="6">
        <f t="shared" si="49"/>
        <v>2.6999999999999802E-3</v>
      </c>
      <c r="Y444" s="6">
        <f t="shared" si="50"/>
        <v>3.0000000000000027E-3</v>
      </c>
    </row>
    <row r="445" spans="1:25" x14ac:dyDescent="0.2">
      <c r="A445">
        <v>1993</v>
      </c>
      <c r="B445">
        <v>4</v>
      </c>
      <c r="C445">
        <v>1993.2877000000001</v>
      </c>
      <c r="D445">
        <f>monthly_in_situ_co2_mlo!J497</f>
        <v>356.88</v>
      </c>
      <c r="E445">
        <f>monthly_merge_co2_spo!J496</f>
        <v>354.91</v>
      </c>
      <c r="F445">
        <f>(monthly_in_situ_co2_mlo!J498-monthly_in_situ_co2_mlo!J497)*2.12</f>
        <v>0.53</v>
      </c>
      <c r="G445">
        <f>(monthly_merge_co2_spo!J497-monthly_merge_co2_spo!J496)*2.12</f>
        <v>-6.3600000000062662E-2</v>
      </c>
      <c r="I445" s="5">
        <v>1993.288</v>
      </c>
      <c r="J445" s="3">
        <v>0.53</v>
      </c>
      <c r="K445" s="3">
        <v>0.18429999999999999</v>
      </c>
      <c r="L445" s="3">
        <v>0.22090000000000001</v>
      </c>
      <c r="M445" s="3">
        <v>0.23699999999999999</v>
      </c>
      <c r="N445" s="4">
        <v>-6.4000000000000001E-2</v>
      </c>
      <c r="O445" s="4">
        <v>0.14849999999999999</v>
      </c>
      <c r="P445" s="4">
        <v>0.21609999999999999</v>
      </c>
      <c r="Q445" s="4">
        <v>0.23319999999999999</v>
      </c>
      <c r="R445" s="7">
        <f t="shared" si="43"/>
        <v>0.23300000000000001</v>
      </c>
      <c r="S445" s="7">
        <f t="shared" si="44"/>
        <v>0.16639999999999999</v>
      </c>
      <c r="T445" s="7">
        <f t="shared" si="45"/>
        <v>0.2185</v>
      </c>
      <c r="U445" s="7">
        <f t="shared" si="46"/>
        <v>0.23509999999999998</v>
      </c>
      <c r="V445" s="6">
        <f t="shared" si="47"/>
        <v>0.59400000000000008</v>
      </c>
      <c r="W445" s="6">
        <f t="shared" si="48"/>
        <v>3.5799999999999998E-2</v>
      </c>
      <c r="X445" s="6">
        <f t="shared" si="49"/>
        <v>4.8000000000000265E-3</v>
      </c>
      <c r="Y445" s="6">
        <f t="shared" si="50"/>
        <v>3.7999999999999978E-3</v>
      </c>
    </row>
    <row r="446" spans="1:25" x14ac:dyDescent="0.2">
      <c r="A446">
        <v>1993</v>
      </c>
      <c r="B446">
        <v>5</v>
      </c>
      <c r="C446">
        <v>1993.3698999999999</v>
      </c>
      <c r="D446">
        <f>monthly_in_situ_co2_mlo!J498</f>
        <v>357.13</v>
      </c>
      <c r="E446">
        <f>monthly_merge_co2_spo!J497</f>
        <v>354.88</v>
      </c>
      <c r="F446">
        <f>(monthly_in_situ_co2_mlo!J499-monthly_in_situ_co2_mlo!J498)*2.12</f>
        <v>0.1908000000000675</v>
      </c>
      <c r="G446">
        <f>(monthly_merge_co2_spo!J498-monthly_merge_co2_spo!J497)*2.12</f>
        <v>0.4239999999999759</v>
      </c>
      <c r="I446" s="5">
        <v>1993.37</v>
      </c>
      <c r="J446" s="3">
        <v>0.191</v>
      </c>
      <c r="K446" s="3">
        <v>0.20830000000000001</v>
      </c>
      <c r="L446" s="3">
        <v>0.22600000000000001</v>
      </c>
      <c r="M446" s="3">
        <v>0.23880000000000001</v>
      </c>
      <c r="N446" s="4">
        <v>0.42399999999999999</v>
      </c>
      <c r="O446" s="4">
        <v>0.1535</v>
      </c>
      <c r="P446" s="4">
        <v>0.219</v>
      </c>
      <c r="Q446" s="4">
        <v>0.23419999999999999</v>
      </c>
      <c r="R446" s="7">
        <f t="shared" si="43"/>
        <v>0.3075</v>
      </c>
      <c r="S446" s="7">
        <f t="shared" si="44"/>
        <v>0.18090000000000001</v>
      </c>
      <c r="T446" s="7">
        <f t="shared" si="45"/>
        <v>0.2225</v>
      </c>
      <c r="U446" s="7">
        <f t="shared" si="46"/>
        <v>0.23649999999999999</v>
      </c>
      <c r="V446" s="6">
        <f t="shared" si="47"/>
        <v>-0.23299999999999998</v>
      </c>
      <c r="W446" s="6">
        <f t="shared" si="48"/>
        <v>5.4800000000000015E-2</v>
      </c>
      <c r="X446" s="6">
        <f t="shared" si="49"/>
        <v>7.0000000000000062E-3</v>
      </c>
      <c r="Y446" s="6">
        <f t="shared" si="50"/>
        <v>4.6000000000000207E-3</v>
      </c>
    </row>
    <row r="447" spans="1:25" x14ac:dyDescent="0.2">
      <c r="A447">
        <v>1993</v>
      </c>
      <c r="B447">
        <v>6</v>
      </c>
      <c r="C447">
        <v>1993.4548</v>
      </c>
      <c r="D447">
        <f>monthly_in_situ_co2_mlo!J499</f>
        <v>357.22</v>
      </c>
      <c r="E447">
        <f>monthly_merge_co2_spo!J498</f>
        <v>355.08</v>
      </c>
      <c r="F447">
        <f>(monthly_in_situ_co2_mlo!J500-monthly_in_situ_co2_mlo!J499)*2.12</f>
        <v>-0.84800000000007236</v>
      </c>
      <c r="G447">
        <f>(monthly_merge_co2_spo!J499-monthly_merge_co2_spo!J498)*2.12</f>
        <v>0.14839999999998554</v>
      </c>
      <c r="I447" s="5">
        <v>1993.4549999999999</v>
      </c>
      <c r="J447" s="3">
        <v>-0.84799999999999998</v>
      </c>
      <c r="K447" s="3">
        <v>0.2303</v>
      </c>
      <c r="L447" s="3">
        <v>0.23119999999999999</v>
      </c>
      <c r="M447" s="3">
        <v>0.24060000000000001</v>
      </c>
      <c r="N447" s="4">
        <v>0.14799999999999999</v>
      </c>
      <c r="O447" s="4">
        <v>0.16089999999999999</v>
      </c>
      <c r="P447" s="4">
        <v>0.22209999999999999</v>
      </c>
      <c r="Q447" s="4">
        <v>0.23519999999999999</v>
      </c>
      <c r="R447" s="7">
        <f t="shared" si="43"/>
        <v>-0.35</v>
      </c>
      <c r="S447" s="7">
        <f t="shared" si="44"/>
        <v>0.1956</v>
      </c>
      <c r="T447" s="7">
        <f t="shared" si="45"/>
        <v>0.22664999999999999</v>
      </c>
      <c r="U447" s="7">
        <f t="shared" si="46"/>
        <v>0.2379</v>
      </c>
      <c r="V447" s="6">
        <f t="shared" si="47"/>
        <v>-0.996</v>
      </c>
      <c r="W447" s="6">
        <f t="shared" si="48"/>
        <v>6.9400000000000017E-2</v>
      </c>
      <c r="X447" s="6">
        <f t="shared" si="49"/>
        <v>9.099999999999997E-3</v>
      </c>
      <c r="Y447" s="6">
        <f t="shared" si="50"/>
        <v>5.4000000000000159E-3</v>
      </c>
    </row>
    <row r="448" spans="1:25" x14ac:dyDescent="0.2">
      <c r="A448">
        <v>1993</v>
      </c>
      <c r="B448">
        <v>7</v>
      </c>
      <c r="C448">
        <v>1993.537</v>
      </c>
      <c r="D448">
        <f>monthly_in_situ_co2_mlo!J500</f>
        <v>356.82</v>
      </c>
      <c r="E448">
        <f>monthly_merge_co2_spo!J499</f>
        <v>355.15</v>
      </c>
      <c r="F448">
        <f>(monthly_in_situ_co2_mlo!J501-monthly_in_situ_co2_mlo!J500)*2.12</f>
        <v>0.25440000000000967</v>
      </c>
      <c r="G448">
        <f>(monthly_merge_co2_spo!J500-monthly_merge_co2_spo!J499)*2.12</f>
        <v>0.31800000000007234</v>
      </c>
      <c r="I448" s="5">
        <v>1993.537</v>
      </c>
      <c r="J448" s="3">
        <v>0.254</v>
      </c>
      <c r="K448" s="3">
        <v>0.24890000000000001</v>
      </c>
      <c r="L448" s="3">
        <v>0.2366</v>
      </c>
      <c r="M448" s="3">
        <v>0.2424</v>
      </c>
      <c r="N448" s="4">
        <v>0.318</v>
      </c>
      <c r="O448" s="4">
        <v>0.17030000000000001</v>
      </c>
      <c r="P448" s="4">
        <v>0.2253</v>
      </c>
      <c r="Q448" s="4">
        <v>0.23630000000000001</v>
      </c>
      <c r="R448" s="7">
        <f t="shared" si="43"/>
        <v>0.28600000000000003</v>
      </c>
      <c r="S448" s="7">
        <f t="shared" si="44"/>
        <v>0.20960000000000001</v>
      </c>
      <c r="T448" s="7">
        <f t="shared" si="45"/>
        <v>0.23094999999999999</v>
      </c>
      <c r="U448" s="7">
        <f t="shared" si="46"/>
        <v>0.23935000000000001</v>
      </c>
      <c r="V448" s="6">
        <f t="shared" si="47"/>
        <v>-6.4000000000000001E-2</v>
      </c>
      <c r="W448" s="6">
        <f t="shared" si="48"/>
        <v>7.8600000000000003E-2</v>
      </c>
      <c r="X448" s="6">
        <f t="shared" si="49"/>
        <v>1.1300000000000004E-2</v>
      </c>
      <c r="Y448" s="6">
        <f t="shared" si="50"/>
        <v>6.0999999999999943E-3</v>
      </c>
    </row>
    <row r="449" spans="1:25" x14ac:dyDescent="0.2">
      <c r="A449">
        <v>1993</v>
      </c>
      <c r="B449">
        <v>8</v>
      </c>
      <c r="C449">
        <v>1993.6219000000001</v>
      </c>
      <c r="D449">
        <f>monthly_in_situ_co2_mlo!J501</f>
        <v>356.94</v>
      </c>
      <c r="E449">
        <f>monthly_merge_co2_spo!J500</f>
        <v>355.3</v>
      </c>
      <c r="F449">
        <f>(monthly_in_situ_co2_mlo!J502-monthly_in_situ_co2_mlo!J501)*2.12</f>
        <v>-2.119999999998072E-2</v>
      </c>
      <c r="G449">
        <f>(monthly_merge_co2_spo!J501-monthly_merge_co2_spo!J500)*2.12</f>
        <v>0.38160000000001448</v>
      </c>
      <c r="I449" s="5">
        <v>1993.6220000000001</v>
      </c>
      <c r="J449" s="3">
        <v>-2.1000000000000001E-2</v>
      </c>
      <c r="K449" s="3">
        <v>0.26450000000000001</v>
      </c>
      <c r="L449" s="3">
        <v>0.24210000000000001</v>
      </c>
      <c r="M449" s="3">
        <v>0.24440000000000001</v>
      </c>
      <c r="N449" s="4">
        <v>0.38200000000000001</v>
      </c>
      <c r="O449" s="4">
        <v>0.18160000000000001</v>
      </c>
      <c r="P449" s="4">
        <v>0.2286</v>
      </c>
      <c r="Q449" s="4">
        <v>0.23749999999999999</v>
      </c>
      <c r="R449" s="7">
        <f t="shared" si="43"/>
        <v>0.18049999999999999</v>
      </c>
      <c r="S449" s="7">
        <f t="shared" si="44"/>
        <v>0.22305000000000003</v>
      </c>
      <c r="T449" s="7">
        <f t="shared" si="45"/>
        <v>0.23535</v>
      </c>
      <c r="U449" s="7">
        <f t="shared" si="46"/>
        <v>0.24095</v>
      </c>
      <c r="V449" s="6">
        <f t="shared" si="47"/>
        <v>-0.40300000000000002</v>
      </c>
      <c r="W449" s="6">
        <f t="shared" si="48"/>
        <v>8.2900000000000001E-2</v>
      </c>
      <c r="X449" s="6">
        <f t="shared" si="49"/>
        <v>1.3500000000000012E-2</v>
      </c>
      <c r="Y449" s="6">
        <f t="shared" si="50"/>
        <v>6.9000000000000172E-3</v>
      </c>
    </row>
    <row r="450" spans="1:25" x14ac:dyDescent="0.2">
      <c r="A450">
        <v>1993</v>
      </c>
      <c r="B450">
        <v>9</v>
      </c>
      <c r="C450">
        <v>1993.7067999999999</v>
      </c>
      <c r="D450">
        <f>monthly_in_situ_co2_mlo!J502</f>
        <v>356.93</v>
      </c>
      <c r="E450">
        <f>monthly_merge_co2_spo!J501</f>
        <v>355.48</v>
      </c>
      <c r="F450">
        <f>(monthly_in_situ_co2_mlo!J503-monthly_in_situ_co2_mlo!J502)*2.12</f>
        <v>0.86919999999993258</v>
      </c>
      <c r="G450">
        <f>(monthly_merge_co2_spo!J502-monthly_merge_co2_spo!J501)*2.12</f>
        <v>0.1059999999999036</v>
      </c>
      <c r="I450" s="5">
        <v>1993.7070000000001</v>
      </c>
      <c r="J450" s="3">
        <v>0.86899999999999999</v>
      </c>
      <c r="K450" s="3">
        <v>0.27810000000000001</v>
      </c>
      <c r="L450" s="3">
        <v>0.2477</v>
      </c>
      <c r="M450" s="3">
        <v>0.2465</v>
      </c>
      <c r="N450" s="4">
        <v>0.106</v>
      </c>
      <c r="O450" s="4">
        <v>0.19409999999999999</v>
      </c>
      <c r="P450" s="4">
        <v>0.2319</v>
      </c>
      <c r="Q450" s="4">
        <v>0.23880000000000001</v>
      </c>
      <c r="R450" s="7">
        <f t="shared" si="43"/>
        <v>0.48749999999999999</v>
      </c>
      <c r="S450" s="7">
        <f t="shared" si="44"/>
        <v>0.2361</v>
      </c>
      <c r="T450" s="7">
        <f t="shared" si="45"/>
        <v>0.23980000000000001</v>
      </c>
      <c r="U450" s="7">
        <f t="shared" si="46"/>
        <v>0.24265</v>
      </c>
      <c r="V450" s="6">
        <f t="shared" si="47"/>
        <v>0.76300000000000001</v>
      </c>
      <c r="W450" s="6">
        <f t="shared" si="48"/>
        <v>8.4000000000000019E-2</v>
      </c>
      <c r="X450" s="6">
        <f t="shared" si="49"/>
        <v>1.5800000000000008E-2</v>
      </c>
      <c r="Y450" s="6">
        <f t="shared" si="50"/>
        <v>7.6999999999999846E-3</v>
      </c>
    </row>
    <row r="451" spans="1:25" x14ac:dyDescent="0.2">
      <c r="A451">
        <v>1993</v>
      </c>
      <c r="B451">
        <v>10</v>
      </c>
      <c r="C451">
        <v>1993.789</v>
      </c>
      <c r="D451">
        <f>monthly_in_situ_co2_mlo!J503</f>
        <v>357.34</v>
      </c>
      <c r="E451">
        <f>monthly_merge_co2_spo!J502</f>
        <v>355.53</v>
      </c>
      <c r="F451">
        <f>(monthly_in_situ_co2_mlo!J504-monthly_in_situ_co2_mlo!J503)*2.12</f>
        <v>0.1908000000000675</v>
      </c>
      <c r="G451">
        <f>(monthly_merge_co2_spo!J503-monthly_merge_co2_spo!J502)*2.12</f>
        <v>0.1908000000000675</v>
      </c>
      <c r="I451" s="5">
        <v>1993.789</v>
      </c>
      <c r="J451" s="3">
        <v>0.191</v>
      </c>
      <c r="K451" s="3">
        <v>0.29070000000000001</v>
      </c>
      <c r="L451" s="3">
        <v>0.25330000000000003</v>
      </c>
      <c r="M451" s="3">
        <v>0.24859999999999999</v>
      </c>
      <c r="N451" s="4">
        <v>0.191</v>
      </c>
      <c r="O451" s="4">
        <v>0.20749999999999999</v>
      </c>
      <c r="P451" s="4">
        <v>0.23519999999999999</v>
      </c>
      <c r="Q451" s="4">
        <v>0.24010000000000001</v>
      </c>
      <c r="R451" s="7">
        <f t="shared" si="43"/>
        <v>0.191</v>
      </c>
      <c r="S451" s="7">
        <f t="shared" si="44"/>
        <v>0.24909999999999999</v>
      </c>
      <c r="T451" s="7">
        <f t="shared" si="45"/>
        <v>0.24425000000000002</v>
      </c>
      <c r="U451" s="7">
        <f t="shared" si="46"/>
        <v>0.24435000000000001</v>
      </c>
      <c r="V451" s="6">
        <f t="shared" si="47"/>
        <v>0</v>
      </c>
      <c r="W451" s="6">
        <f t="shared" si="48"/>
        <v>8.3200000000000024E-2</v>
      </c>
      <c r="X451" s="6">
        <f t="shared" si="49"/>
        <v>1.8100000000000033E-2</v>
      </c>
      <c r="Y451" s="6">
        <f t="shared" si="50"/>
        <v>8.4999999999999798E-3</v>
      </c>
    </row>
    <row r="452" spans="1:25" x14ac:dyDescent="0.2">
      <c r="A452">
        <v>1993</v>
      </c>
      <c r="B452">
        <v>11</v>
      </c>
      <c r="C452">
        <v>1993.874</v>
      </c>
      <c r="D452">
        <f>monthly_in_situ_co2_mlo!J504</f>
        <v>357.43</v>
      </c>
      <c r="E452">
        <f>monthly_merge_co2_spo!J503</f>
        <v>355.62</v>
      </c>
      <c r="F452">
        <f>(monthly_in_situ_co2_mlo!J505-monthly_in_situ_co2_mlo!J504)*2.12</f>
        <v>0.46639999999993736</v>
      </c>
      <c r="G452">
        <f>(monthly_merge_co2_spo!J504-monthly_merge_co2_spo!J503)*2.12</f>
        <v>-0.1908000000000675</v>
      </c>
      <c r="I452" s="5">
        <v>1993.874</v>
      </c>
      <c r="J452" s="3">
        <v>0.46600000000000003</v>
      </c>
      <c r="K452" s="3">
        <v>0.30230000000000001</v>
      </c>
      <c r="L452" s="3">
        <v>0.25879999999999997</v>
      </c>
      <c r="M452" s="3">
        <v>0.25069999999999998</v>
      </c>
      <c r="N452" s="4">
        <v>-0.191</v>
      </c>
      <c r="O452" s="4">
        <v>0.22109999999999999</v>
      </c>
      <c r="P452" s="4">
        <v>0.23849999999999999</v>
      </c>
      <c r="Q452" s="4">
        <v>0.24149999999999999</v>
      </c>
      <c r="R452" s="7">
        <f t="shared" si="43"/>
        <v>0.13750000000000001</v>
      </c>
      <c r="S452" s="7">
        <f t="shared" si="44"/>
        <v>0.26169999999999999</v>
      </c>
      <c r="T452" s="7">
        <f t="shared" si="45"/>
        <v>0.24864999999999998</v>
      </c>
      <c r="U452" s="7">
        <f t="shared" si="46"/>
        <v>0.24609999999999999</v>
      </c>
      <c r="V452" s="6">
        <f t="shared" si="47"/>
        <v>0.65700000000000003</v>
      </c>
      <c r="W452" s="6">
        <f t="shared" si="48"/>
        <v>8.1200000000000022E-2</v>
      </c>
      <c r="X452" s="6">
        <f t="shared" si="49"/>
        <v>2.0299999999999985E-2</v>
      </c>
      <c r="Y452" s="6">
        <f t="shared" si="50"/>
        <v>9.199999999999986E-3</v>
      </c>
    </row>
    <row r="453" spans="1:25" x14ac:dyDescent="0.2">
      <c r="A453">
        <v>1993</v>
      </c>
      <c r="B453">
        <v>12</v>
      </c>
      <c r="C453">
        <v>1993.9562000000001</v>
      </c>
      <c r="D453">
        <f>monthly_in_situ_co2_mlo!J505</f>
        <v>357.65</v>
      </c>
      <c r="E453">
        <f>monthly_merge_co2_spo!J504</f>
        <v>355.53</v>
      </c>
      <c r="F453">
        <f>(monthly_in_situ_co2_mlo!J506-monthly_in_situ_co2_mlo!J505)*2.12</f>
        <v>1.4204000000000339</v>
      </c>
      <c r="G453">
        <f>(monthly_merge_co2_spo!J505-monthly_merge_co2_spo!J504)*2.12</f>
        <v>0.1060000000000241</v>
      </c>
      <c r="I453" s="5">
        <v>1993.9559999999999</v>
      </c>
      <c r="J453" s="3">
        <v>1.42</v>
      </c>
      <c r="K453" s="3">
        <v>0.31280000000000002</v>
      </c>
      <c r="L453" s="3">
        <v>0.26429999999999998</v>
      </c>
      <c r="M453" s="3">
        <v>0.253</v>
      </c>
      <c r="N453" s="4">
        <v>0.106</v>
      </c>
      <c r="O453" s="4">
        <v>0.2344</v>
      </c>
      <c r="P453" s="4">
        <v>0.2419</v>
      </c>
      <c r="Q453" s="4">
        <v>0.24299999999999999</v>
      </c>
      <c r="R453" s="7">
        <f t="shared" si="43"/>
        <v>0.76300000000000001</v>
      </c>
      <c r="S453" s="7">
        <f t="shared" si="44"/>
        <v>0.27360000000000001</v>
      </c>
      <c r="T453" s="7">
        <f t="shared" si="45"/>
        <v>0.25309999999999999</v>
      </c>
      <c r="U453" s="7">
        <f t="shared" si="46"/>
        <v>0.248</v>
      </c>
      <c r="V453" s="6">
        <f t="shared" si="47"/>
        <v>1.3139999999999998</v>
      </c>
      <c r="W453" s="6">
        <f t="shared" si="48"/>
        <v>7.8400000000000025E-2</v>
      </c>
      <c r="X453" s="6">
        <f t="shared" si="49"/>
        <v>2.2399999999999975E-2</v>
      </c>
      <c r="Y453" s="6">
        <f t="shared" si="50"/>
        <v>1.0000000000000009E-2</v>
      </c>
    </row>
    <row r="454" spans="1:25" x14ac:dyDescent="0.2">
      <c r="A454">
        <v>1994</v>
      </c>
      <c r="B454">
        <v>1</v>
      </c>
      <c r="C454">
        <v>1994.0410999999999</v>
      </c>
      <c r="D454">
        <f>monthly_in_situ_co2_mlo!J506</f>
        <v>358.32</v>
      </c>
      <c r="E454">
        <f>monthly_merge_co2_spo!J505</f>
        <v>355.58</v>
      </c>
      <c r="F454">
        <f>(monthly_in_situ_co2_mlo!J507-monthly_in_situ_co2_mlo!J506)*2.12</f>
        <v>-0.23320000000002894</v>
      </c>
      <c r="G454">
        <f>(monthly_merge_co2_spo!J506-monthly_merge_co2_spo!J505)*2.12</f>
        <v>0.50880000000001935</v>
      </c>
      <c r="I454" s="5">
        <v>1994.0409999999999</v>
      </c>
      <c r="J454" s="3">
        <v>-0.23300000000000001</v>
      </c>
      <c r="K454" s="3">
        <v>0.32329999999999998</v>
      </c>
      <c r="L454" s="3">
        <v>0.26950000000000002</v>
      </c>
      <c r="M454" s="3">
        <v>0.25530000000000003</v>
      </c>
      <c r="N454" s="4">
        <v>0.50900000000000001</v>
      </c>
      <c r="O454" s="4">
        <v>0.24779999999999999</v>
      </c>
      <c r="P454" s="4">
        <v>0.24510000000000001</v>
      </c>
      <c r="Q454" s="4">
        <v>0.24460000000000001</v>
      </c>
      <c r="R454" s="7">
        <f t="shared" si="43"/>
        <v>0.13800000000000001</v>
      </c>
      <c r="S454" s="7">
        <f t="shared" si="44"/>
        <v>0.28554999999999997</v>
      </c>
      <c r="T454" s="7">
        <f t="shared" si="45"/>
        <v>0.25730000000000003</v>
      </c>
      <c r="U454" s="7">
        <f t="shared" si="46"/>
        <v>0.24995000000000001</v>
      </c>
      <c r="V454" s="6">
        <f t="shared" si="47"/>
        <v>-0.74199999999999999</v>
      </c>
      <c r="W454" s="6">
        <f t="shared" si="48"/>
        <v>7.5499999999999984E-2</v>
      </c>
      <c r="X454" s="6">
        <f t="shared" si="49"/>
        <v>2.4400000000000005E-2</v>
      </c>
      <c r="Y454" s="6">
        <f t="shared" si="50"/>
        <v>1.0700000000000015E-2</v>
      </c>
    </row>
    <row r="455" spans="1:25" x14ac:dyDescent="0.2">
      <c r="A455">
        <v>1994</v>
      </c>
      <c r="B455">
        <v>2</v>
      </c>
      <c r="C455">
        <v>1994.126</v>
      </c>
      <c r="D455">
        <f>monthly_in_situ_co2_mlo!J507</f>
        <v>358.21</v>
      </c>
      <c r="E455">
        <f>monthly_merge_co2_spo!J506</f>
        <v>355.82</v>
      </c>
      <c r="F455">
        <f>(monthly_in_situ_co2_mlo!J508-monthly_in_situ_co2_mlo!J507)*2.12</f>
        <v>0.69960000000008682</v>
      </c>
      <c r="G455">
        <f>(monthly_merge_co2_spo!J507-monthly_merge_co2_spo!J506)*2.12</f>
        <v>0.4239999999999759</v>
      </c>
      <c r="I455" s="5">
        <v>1994.126</v>
      </c>
      <c r="J455" s="3">
        <v>0.7</v>
      </c>
      <c r="K455" s="3">
        <v>0.33300000000000002</v>
      </c>
      <c r="L455" s="3">
        <v>0.27450000000000002</v>
      </c>
      <c r="M455" s="3">
        <v>0.2576</v>
      </c>
      <c r="N455" s="4">
        <v>0.42399999999999999</v>
      </c>
      <c r="O455" s="4">
        <v>0.26129999999999998</v>
      </c>
      <c r="P455" s="4">
        <v>0.24840000000000001</v>
      </c>
      <c r="Q455" s="4">
        <v>0.2462</v>
      </c>
      <c r="R455" s="7">
        <f t="shared" si="43"/>
        <v>0.56199999999999994</v>
      </c>
      <c r="S455" s="7">
        <f t="shared" si="44"/>
        <v>0.29715000000000003</v>
      </c>
      <c r="T455" s="7">
        <f t="shared" si="45"/>
        <v>0.26145000000000002</v>
      </c>
      <c r="U455" s="7">
        <f t="shared" si="46"/>
        <v>0.25190000000000001</v>
      </c>
      <c r="V455" s="6">
        <f t="shared" si="47"/>
        <v>0.27599999999999997</v>
      </c>
      <c r="W455" s="6">
        <f t="shared" si="48"/>
        <v>7.1700000000000041E-2</v>
      </c>
      <c r="X455" s="6">
        <f t="shared" si="49"/>
        <v>2.6100000000000012E-2</v>
      </c>
      <c r="Y455" s="6">
        <f t="shared" si="50"/>
        <v>1.1399999999999993E-2</v>
      </c>
    </row>
    <row r="456" spans="1:25" x14ac:dyDescent="0.2">
      <c r="A456">
        <v>1994</v>
      </c>
      <c r="B456">
        <v>3</v>
      </c>
      <c r="C456">
        <v>1994.2027</v>
      </c>
      <c r="D456">
        <f>monthly_in_situ_co2_mlo!J508</f>
        <v>358.54</v>
      </c>
      <c r="E456">
        <f>monthly_merge_co2_spo!J507</f>
        <v>356.02</v>
      </c>
      <c r="F456">
        <f>(monthly_in_situ_co2_mlo!J509-monthly_in_situ_co2_mlo!J508)*2.12</f>
        <v>0.27559999999999035</v>
      </c>
      <c r="G456">
        <f>(monthly_merge_co2_spo!J508-monthly_merge_co2_spo!J507)*2.12</f>
        <v>0.23320000000002894</v>
      </c>
      <c r="I456" s="5">
        <v>1994.203</v>
      </c>
      <c r="J456" s="3">
        <v>0.27600000000000002</v>
      </c>
      <c r="K456" s="3">
        <v>0.3422</v>
      </c>
      <c r="L456" s="3">
        <v>0.27929999999999999</v>
      </c>
      <c r="M456" s="3">
        <v>0.26</v>
      </c>
      <c r="N456" s="4">
        <v>0.23300000000000001</v>
      </c>
      <c r="O456" s="4">
        <v>0.27450000000000002</v>
      </c>
      <c r="P456" s="4">
        <v>0.2515</v>
      </c>
      <c r="Q456" s="4">
        <v>0.24790000000000001</v>
      </c>
      <c r="R456" s="7">
        <f t="shared" si="43"/>
        <v>0.2545</v>
      </c>
      <c r="S456" s="7">
        <f t="shared" si="44"/>
        <v>0.30835000000000001</v>
      </c>
      <c r="T456" s="7">
        <f t="shared" si="45"/>
        <v>0.26539999999999997</v>
      </c>
      <c r="U456" s="7">
        <f t="shared" si="46"/>
        <v>0.25395000000000001</v>
      </c>
      <c r="V456" s="6">
        <f t="shared" si="47"/>
        <v>4.300000000000001E-2</v>
      </c>
      <c r="W456" s="6">
        <f t="shared" si="48"/>
        <v>6.7699999999999982E-2</v>
      </c>
      <c r="X456" s="6">
        <f t="shared" si="49"/>
        <v>2.7799999999999991E-2</v>
      </c>
      <c r="Y456" s="6">
        <f t="shared" si="50"/>
        <v>1.21E-2</v>
      </c>
    </row>
    <row r="457" spans="1:25" x14ac:dyDescent="0.2">
      <c r="A457">
        <v>1994</v>
      </c>
      <c r="B457">
        <v>4</v>
      </c>
      <c r="C457">
        <v>1994.2877000000001</v>
      </c>
      <c r="D457">
        <f>monthly_in_situ_co2_mlo!J509</f>
        <v>358.67</v>
      </c>
      <c r="E457">
        <f>monthly_merge_co2_spo!J508</f>
        <v>356.13</v>
      </c>
      <c r="F457">
        <f>(monthly_in_situ_co2_mlo!J510-monthly_in_situ_co2_mlo!J509)*2.12</f>
        <v>-0.2968000000000916</v>
      </c>
      <c r="G457">
        <f>(monthly_merge_co2_spo!J509-monthly_merge_co2_spo!J508)*2.12</f>
        <v>-0.1060000000000241</v>
      </c>
      <c r="I457" s="5">
        <v>1994.288</v>
      </c>
      <c r="J457" s="3">
        <v>-0.29699999999999999</v>
      </c>
      <c r="K457" s="3">
        <v>0.35060000000000002</v>
      </c>
      <c r="L457" s="3">
        <v>0.2838</v>
      </c>
      <c r="M457" s="3">
        <v>0.26250000000000001</v>
      </c>
      <c r="N457" s="4">
        <v>-0.106</v>
      </c>
      <c r="O457" s="4">
        <v>0.28770000000000001</v>
      </c>
      <c r="P457" s="4">
        <v>0.25459999999999999</v>
      </c>
      <c r="Q457" s="4">
        <v>0.24970000000000001</v>
      </c>
      <c r="R457" s="7">
        <f t="shared" si="43"/>
        <v>-0.20149999999999998</v>
      </c>
      <c r="S457" s="7">
        <f t="shared" si="44"/>
        <v>0.31915000000000004</v>
      </c>
      <c r="T457" s="7">
        <f t="shared" si="45"/>
        <v>0.26919999999999999</v>
      </c>
      <c r="U457" s="7">
        <f t="shared" si="46"/>
        <v>0.25609999999999999</v>
      </c>
      <c r="V457" s="6">
        <f t="shared" si="47"/>
        <v>-0.191</v>
      </c>
      <c r="W457" s="6">
        <f t="shared" si="48"/>
        <v>6.2900000000000011E-2</v>
      </c>
      <c r="X457" s="6">
        <f t="shared" si="49"/>
        <v>2.9200000000000004E-2</v>
      </c>
      <c r="Y457" s="6">
        <f t="shared" si="50"/>
        <v>1.2800000000000006E-2</v>
      </c>
    </row>
    <row r="458" spans="1:25" x14ac:dyDescent="0.2">
      <c r="A458">
        <v>1994</v>
      </c>
      <c r="B458">
        <v>5</v>
      </c>
      <c r="C458">
        <v>1994.3698999999999</v>
      </c>
      <c r="D458">
        <f>monthly_in_situ_co2_mlo!J510</f>
        <v>358.53</v>
      </c>
      <c r="E458">
        <f>monthly_merge_co2_spo!J509</f>
        <v>356.08</v>
      </c>
      <c r="F458">
        <f>(monthly_in_situ_co2_mlo!J511-monthly_in_situ_co2_mlo!J510)*2.12</f>
        <v>6.3600000000062662E-2</v>
      </c>
      <c r="G458">
        <f>(monthly_merge_co2_spo!J510-monthly_merge_co2_spo!J509)*2.12</f>
        <v>0.31800000000007234</v>
      </c>
      <c r="I458" s="5">
        <v>1994.37</v>
      </c>
      <c r="J458" s="3">
        <v>6.4000000000000001E-2</v>
      </c>
      <c r="K458" s="3">
        <v>0.35680000000000001</v>
      </c>
      <c r="L458" s="3">
        <v>0.2878</v>
      </c>
      <c r="M458" s="3">
        <v>0.26490000000000002</v>
      </c>
      <c r="N458" s="4">
        <v>0.318</v>
      </c>
      <c r="O458" s="4">
        <v>0.30020000000000002</v>
      </c>
      <c r="P458" s="4">
        <v>0.25750000000000001</v>
      </c>
      <c r="Q458" s="4">
        <v>0.25140000000000001</v>
      </c>
      <c r="R458" s="7">
        <f t="shared" si="43"/>
        <v>0.191</v>
      </c>
      <c r="S458" s="7">
        <f t="shared" si="44"/>
        <v>0.32850000000000001</v>
      </c>
      <c r="T458" s="7">
        <f t="shared" si="45"/>
        <v>0.27265</v>
      </c>
      <c r="U458" s="7">
        <f t="shared" si="46"/>
        <v>0.25814999999999999</v>
      </c>
      <c r="V458" s="6">
        <f t="shared" si="47"/>
        <v>-0.254</v>
      </c>
      <c r="W458" s="6">
        <f t="shared" si="48"/>
        <v>5.6599999999999984E-2</v>
      </c>
      <c r="X458" s="6">
        <f t="shared" si="49"/>
        <v>3.0299999999999994E-2</v>
      </c>
      <c r="Y458" s="6">
        <f t="shared" si="50"/>
        <v>1.3500000000000012E-2</v>
      </c>
    </row>
    <row r="459" spans="1:25" x14ac:dyDescent="0.2">
      <c r="A459">
        <v>1994</v>
      </c>
      <c r="B459">
        <v>6</v>
      </c>
      <c r="C459">
        <v>1994.4548</v>
      </c>
      <c r="D459">
        <f>monthly_in_situ_co2_mlo!J511</f>
        <v>358.56</v>
      </c>
      <c r="E459">
        <f>monthly_merge_co2_spo!J510</f>
        <v>356.23</v>
      </c>
      <c r="F459">
        <f>(monthly_in_situ_co2_mlo!J512-monthly_in_situ_co2_mlo!J511)*2.12</f>
        <v>0.48760000000003861</v>
      </c>
      <c r="G459">
        <f>(monthly_merge_co2_spo!J511-monthly_merge_co2_spo!J510)*2.12</f>
        <v>0.38160000000001448</v>
      </c>
      <c r="I459" s="5">
        <v>1994.4549999999999</v>
      </c>
      <c r="J459" s="3">
        <v>0.48799999999999999</v>
      </c>
      <c r="K459" s="3">
        <v>0.36120000000000002</v>
      </c>
      <c r="L459" s="3">
        <v>0.2913</v>
      </c>
      <c r="M459" s="3">
        <v>0.26740000000000003</v>
      </c>
      <c r="N459" s="4">
        <v>0.38200000000000001</v>
      </c>
      <c r="O459" s="4">
        <v>0.31109999999999999</v>
      </c>
      <c r="P459" s="4">
        <v>0.26019999999999999</v>
      </c>
      <c r="Q459" s="4">
        <v>0.25330000000000003</v>
      </c>
      <c r="R459" s="7">
        <f t="shared" si="43"/>
        <v>0.435</v>
      </c>
      <c r="S459" s="7">
        <f t="shared" si="44"/>
        <v>0.33615</v>
      </c>
      <c r="T459" s="7">
        <f t="shared" si="45"/>
        <v>0.27575</v>
      </c>
      <c r="U459" s="7">
        <f t="shared" si="46"/>
        <v>0.26035000000000003</v>
      </c>
      <c r="V459" s="6">
        <f t="shared" si="47"/>
        <v>0.10599999999999998</v>
      </c>
      <c r="W459" s="6">
        <f t="shared" si="48"/>
        <v>5.0100000000000033E-2</v>
      </c>
      <c r="X459" s="6">
        <f t="shared" si="49"/>
        <v>3.1100000000000017E-2</v>
      </c>
      <c r="Y459" s="6">
        <f t="shared" si="50"/>
        <v>1.4100000000000001E-2</v>
      </c>
    </row>
    <row r="460" spans="1:25" x14ac:dyDescent="0.2">
      <c r="A460">
        <v>1994</v>
      </c>
      <c r="B460">
        <v>7</v>
      </c>
      <c r="C460">
        <v>1994.537</v>
      </c>
      <c r="D460">
        <f>monthly_in_situ_co2_mlo!J512</f>
        <v>358.79</v>
      </c>
      <c r="E460">
        <f>monthly_merge_co2_spo!J511</f>
        <v>356.41</v>
      </c>
      <c r="F460">
        <f>(monthly_in_situ_co2_mlo!J513-monthly_in_situ_co2_mlo!J512)*2.12</f>
        <v>0.23319999999990842</v>
      </c>
      <c r="G460">
        <f>(monthly_merge_co2_spo!J512-monthly_merge_co2_spo!J511)*2.12</f>
        <v>0.63599999999990364</v>
      </c>
      <c r="I460" s="5">
        <v>1994.537</v>
      </c>
      <c r="J460" s="3">
        <v>0.23300000000000001</v>
      </c>
      <c r="K460" s="3">
        <v>0.36280000000000001</v>
      </c>
      <c r="L460" s="3">
        <v>0.29420000000000002</v>
      </c>
      <c r="M460" s="3">
        <v>0.26979999999999998</v>
      </c>
      <c r="N460" s="4">
        <v>0.63600000000000001</v>
      </c>
      <c r="O460" s="4">
        <v>0.31969999999999998</v>
      </c>
      <c r="P460" s="4">
        <v>0.26279999999999998</v>
      </c>
      <c r="Q460" s="4">
        <v>0.25509999999999999</v>
      </c>
      <c r="R460" s="7">
        <f t="shared" si="43"/>
        <v>0.4345</v>
      </c>
      <c r="S460" s="7">
        <f t="shared" si="44"/>
        <v>0.34125</v>
      </c>
      <c r="T460" s="7">
        <f t="shared" si="45"/>
        <v>0.27849999999999997</v>
      </c>
      <c r="U460" s="7">
        <f t="shared" si="46"/>
        <v>0.26244999999999996</v>
      </c>
      <c r="V460" s="6">
        <f t="shared" si="47"/>
        <v>-0.40300000000000002</v>
      </c>
      <c r="W460" s="6">
        <f t="shared" si="48"/>
        <v>4.3100000000000027E-2</v>
      </c>
      <c r="X460" s="6">
        <f t="shared" si="49"/>
        <v>3.1400000000000039E-2</v>
      </c>
      <c r="Y460" s="6">
        <f t="shared" si="50"/>
        <v>1.4699999999999991E-2</v>
      </c>
    </row>
    <row r="461" spans="1:25" x14ac:dyDescent="0.2">
      <c r="A461">
        <v>1994</v>
      </c>
      <c r="B461">
        <v>8</v>
      </c>
      <c r="C461">
        <v>1994.6219000000001</v>
      </c>
      <c r="D461">
        <f>monthly_in_situ_co2_mlo!J513</f>
        <v>358.9</v>
      </c>
      <c r="E461">
        <f>monthly_merge_co2_spo!J512</f>
        <v>356.71</v>
      </c>
      <c r="F461">
        <f>(monthly_in_situ_co2_mlo!J514-monthly_in_situ_co2_mlo!J513)*2.12</f>
        <v>0.40279999999999522</v>
      </c>
      <c r="G461">
        <f>(monthly_merge_co2_spo!J513-monthly_merge_co2_spo!J512)*2.12</f>
        <v>0.7208000000000675</v>
      </c>
      <c r="I461" s="5">
        <v>1994.6220000000001</v>
      </c>
      <c r="J461" s="3">
        <v>0.40300000000000002</v>
      </c>
      <c r="K461" s="3">
        <v>0.36259999999999998</v>
      </c>
      <c r="L461" s="3">
        <v>0.29670000000000002</v>
      </c>
      <c r="M461" s="3">
        <v>0.27229999999999999</v>
      </c>
      <c r="N461" s="4">
        <v>0.72099999999999997</v>
      </c>
      <c r="O461" s="4">
        <v>0.3256</v>
      </c>
      <c r="P461" s="4">
        <v>0.2651</v>
      </c>
      <c r="Q461" s="4">
        <v>0.25700000000000001</v>
      </c>
      <c r="R461" s="7">
        <f t="shared" si="43"/>
        <v>0.56200000000000006</v>
      </c>
      <c r="S461" s="7">
        <f t="shared" si="44"/>
        <v>0.34409999999999996</v>
      </c>
      <c r="T461" s="7">
        <f t="shared" si="45"/>
        <v>0.28090000000000004</v>
      </c>
      <c r="U461" s="7">
        <f t="shared" si="46"/>
        <v>0.26465</v>
      </c>
      <c r="V461" s="6">
        <f t="shared" si="47"/>
        <v>-0.31799999999999995</v>
      </c>
      <c r="W461" s="6">
        <f t="shared" si="48"/>
        <v>3.6999999999999977E-2</v>
      </c>
      <c r="X461" s="6">
        <f t="shared" si="49"/>
        <v>3.1600000000000017E-2</v>
      </c>
      <c r="Y461" s="6">
        <f t="shared" si="50"/>
        <v>1.529999999999998E-2</v>
      </c>
    </row>
    <row r="462" spans="1:25" x14ac:dyDescent="0.2">
      <c r="A462">
        <v>1994</v>
      </c>
      <c r="B462">
        <v>9</v>
      </c>
      <c r="C462">
        <v>1994.7067999999999</v>
      </c>
      <c r="D462">
        <f>monthly_in_situ_co2_mlo!J514</f>
        <v>359.09</v>
      </c>
      <c r="E462">
        <f>monthly_merge_co2_spo!J513</f>
        <v>357.05</v>
      </c>
      <c r="F462">
        <f>(monthly_in_situ_co2_mlo!J515-monthly_in_situ_co2_mlo!J514)*2.12</f>
        <v>0.57240000000008195</v>
      </c>
      <c r="G462">
        <f>(monthly_merge_co2_spo!J514-monthly_merge_co2_spo!J513)*2.12</f>
        <v>-0.1060000000000241</v>
      </c>
      <c r="I462" s="5">
        <v>1994.7070000000001</v>
      </c>
      <c r="J462" s="3">
        <v>0.57199999999999995</v>
      </c>
      <c r="K462" s="3">
        <v>0.3619</v>
      </c>
      <c r="L462" s="3">
        <v>0.29880000000000001</v>
      </c>
      <c r="M462" s="3">
        <v>0.2747</v>
      </c>
      <c r="N462" s="4">
        <v>-0.106</v>
      </c>
      <c r="O462" s="4">
        <v>0.32900000000000001</v>
      </c>
      <c r="P462" s="4">
        <v>0.2671</v>
      </c>
      <c r="Q462" s="4">
        <v>0.25890000000000002</v>
      </c>
      <c r="R462" s="7">
        <f t="shared" si="43"/>
        <v>0.23299999999999998</v>
      </c>
      <c r="S462" s="7">
        <f t="shared" si="44"/>
        <v>0.34545000000000003</v>
      </c>
      <c r="T462" s="7">
        <f t="shared" si="45"/>
        <v>0.28295000000000003</v>
      </c>
      <c r="U462" s="7">
        <f t="shared" si="46"/>
        <v>0.26680000000000004</v>
      </c>
      <c r="V462" s="6">
        <f t="shared" si="47"/>
        <v>0.67799999999999994</v>
      </c>
      <c r="W462" s="6">
        <f t="shared" si="48"/>
        <v>3.2899999999999985E-2</v>
      </c>
      <c r="X462" s="6">
        <f t="shared" si="49"/>
        <v>3.1700000000000006E-2</v>
      </c>
      <c r="Y462" s="6">
        <f t="shared" si="50"/>
        <v>1.5799999999999981E-2</v>
      </c>
    </row>
    <row r="463" spans="1:25" x14ac:dyDescent="0.2">
      <c r="A463">
        <v>1994</v>
      </c>
      <c r="B463">
        <v>10</v>
      </c>
      <c r="C463">
        <v>1994.789</v>
      </c>
      <c r="D463">
        <f>monthly_in_situ_co2_mlo!J515</f>
        <v>359.36</v>
      </c>
      <c r="E463">
        <f>monthly_merge_co2_spo!J514</f>
        <v>357</v>
      </c>
      <c r="F463">
        <f>(monthly_in_situ_co2_mlo!J516-monthly_in_situ_co2_mlo!J515)*2.12</f>
        <v>0.69959999999996625</v>
      </c>
      <c r="G463">
        <f>(monthly_merge_co2_spo!J515-monthly_merge_co2_spo!J514)*2.12</f>
        <v>0.74200000000004829</v>
      </c>
      <c r="I463" s="5">
        <v>1994.789</v>
      </c>
      <c r="J463" s="3">
        <v>0.7</v>
      </c>
      <c r="K463" s="3">
        <v>0.3614</v>
      </c>
      <c r="L463" s="3">
        <v>0.30059999999999998</v>
      </c>
      <c r="M463" s="3">
        <v>0.27710000000000001</v>
      </c>
      <c r="N463" s="4">
        <v>0.74199999999999999</v>
      </c>
      <c r="O463" s="4">
        <v>0.32990000000000003</v>
      </c>
      <c r="P463" s="4">
        <v>0.26900000000000002</v>
      </c>
      <c r="Q463" s="4">
        <v>0.26079999999999998</v>
      </c>
      <c r="R463" s="7">
        <f t="shared" si="43"/>
        <v>0.72099999999999997</v>
      </c>
      <c r="S463" s="7">
        <f t="shared" si="44"/>
        <v>0.34565000000000001</v>
      </c>
      <c r="T463" s="7">
        <f t="shared" si="45"/>
        <v>0.2848</v>
      </c>
      <c r="U463" s="7">
        <f t="shared" si="46"/>
        <v>0.26895000000000002</v>
      </c>
      <c r="V463" s="6">
        <f t="shared" si="47"/>
        <v>-4.2000000000000037E-2</v>
      </c>
      <c r="W463" s="6">
        <f t="shared" si="48"/>
        <v>3.1499999999999972E-2</v>
      </c>
      <c r="X463" s="6">
        <f t="shared" si="49"/>
        <v>3.1599999999999961E-2</v>
      </c>
      <c r="Y463" s="6">
        <f t="shared" si="50"/>
        <v>1.6300000000000037E-2</v>
      </c>
    </row>
    <row r="464" spans="1:25" x14ac:dyDescent="0.2">
      <c r="A464">
        <v>1994</v>
      </c>
      <c r="B464">
        <v>11</v>
      </c>
      <c r="C464">
        <v>1994.874</v>
      </c>
      <c r="D464">
        <f>monthly_in_situ_co2_mlo!J516</f>
        <v>359.69</v>
      </c>
      <c r="E464">
        <f>monthly_merge_co2_spo!J515</f>
        <v>357.35</v>
      </c>
      <c r="F464">
        <f>(monthly_in_situ_co2_mlo!J517-monthly_in_situ_co2_mlo!J516)*2.12</f>
        <v>0.4239999999999759</v>
      </c>
      <c r="G464">
        <f>(monthly_merge_co2_spo!J516-monthly_merge_co2_spo!J515)*2.12</f>
        <v>2.119999999998072E-2</v>
      </c>
      <c r="I464" s="5">
        <v>1994.874</v>
      </c>
      <c r="J464" s="3">
        <v>0.42399999999999999</v>
      </c>
      <c r="K464" s="3">
        <v>0.36109999999999998</v>
      </c>
      <c r="L464" s="3">
        <v>0.30209999999999998</v>
      </c>
      <c r="M464" s="3">
        <v>0.27950000000000003</v>
      </c>
      <c r="N464" s="4">
        <v>2.1000000000000001E-2</v>
      </c>
      <c r="O464" s="4">
        <v>0.3291</v>
      </c>
      <c r="P464" s="4">
        <v>0.27060000000000001</v>
      </c>
      <c r="Q464" s="4">
        <v>0.26269999999999999</v>
      </c>
      <c r="R464" s="7">
        <f t="shared" si="43"/>
        <v>0.2225</v>
      </c>
      <c r="S464" s="7">
        <f t="shared" si="44"/>
        <v>0.34509999999999996</v>
      </c>
      <c r="T464" s="7">
        <f t="shared" si="45"/>
        <v>0.28634999999999999</v>
      </c>
      <c r="U464" s="7">
        <f t="shared" si="46"/>
        <v>0.27110000000000001</v>
      </c>
      <c r="V464" s="6">
        <f t="shared" si="47"/>
        <v>0.40299999999999997</v>
      </c>
      <c r="W464" s="6">
        <f t="shared" si="48"/>
        <v>3.1999999999999973E-2</v>
      </c>
      <c r="X464" s="6">
        <f t="shared" si="49"/>
        <v>3.1499999999999972E-2</v>
      </c>
      <c r="Y464" s="6">
        <f t="shared" si="50"/>
        <v>1.6800000000000037E-2</v>
      </c>
    </row>
    <row r="465" spans="1:25" x14ac:dyDescent="0.2">
      <c r="A465">
        <v>1994</v>
      </c>
      <c r="B465">
        <v>12</v>
      </c>
      <c r="C465">
        <v>1994.9562000000001</v>
      </c>
      <c r="D465">
        <f>monthly_in_situ_co2_mlo!J517</f>
        <v>359.89</v>
      </c>
      <c r="E465">
        <f>monthly_merge_co2_spo!J516</f>
        <v>357.36</v>
      </c>
      <c r="F465">
        <f>(monthly_in_situ_co2_mlo!J518-monthly_in_situ_co2_mlo!J517)*2.12</f>
        <v>6.3600000000062662E-2</v>
      </c>
      <c r="G465">
        <f>(monthly_merge_co2_spo!J517-monthly_merge_co2_spo!J516)*2.12</f>
        <v>0.38160000000001448</v>
      </c>
      <c r="I465" s="5">
        <v>1994.9559999999999</v>
      </c>
      <c r="J465" s="3">
        <v>6.4000000000000001E-2</v>
      </c>
      <c r="K465" s="3">
        <v>0.36070000000000002</v>
      </c>
      <c r="L465" s="3">
        <v>0.30349999999999999</v>
      </c>
      <c r="M465" s="3">
        <v>0.28189999999999998</v>
      </c>
      <c r="N465" s="4">
        <v>0.38200000000000001</v>
      </c>
      <c r="O465" s="4">
        <v>0.3271</v>
      </c>
      <c r="P465" s="4">
        <v>0.27210000000000001</v>
      </c>
      <c r="Q465" s="4">
        <v>0.26469999999999999</v>
      </c>
      <c r="R465" s="7">
        <f t="shared" si="43"/>
        <v>0.223</v>
      </c>
      <c r="S465" s="7">
        <f t="shared" si="44"/>
        <v>0.34389999999999998</v>
      </c>
      <c r="T465" s="7">
        <f t="shared" si="45"/>
        <v>0.2878</v>
      </c>
      <c r="U465" s="7">
        <f t="shared" si="46"/>
        <v>0.27329999999999999</v>
      </c>
      <c r="V465" s="6">
        <f t="shared" si="47"/>
        <v>-0.318</v>
      </c>
      <c r="W465" s="6">
        <f t="shared" si="48"/>
        <v>3.3600000000000019E-2</v>
      </c>
      <c r="X465" s="6">
        <f t="shared" si="49"/>
        <v>3.1399999999999983E-2</v>
      </c>
      <c r="Y465" s="6">
        <f t="shared" si="50"/>
        <v>1.7199999999999993E-2</v>
      </c>
    </row>
    <row r="466" spans="1:25" x14ac:dyDescent="0.2">
      <c r="A466">
        <v>1995</v>
      </c>
      <c r="B466">
        <v>1</v>
      </c>
      <c r="C466">
        <v>1995.0410999999999</v>
      </c>
      <c r="D466">
        <f>monthly_in_situ_co2_mlo!J518</f>
        <v>359.92</v>
      </c>
      <c r="E466">
        <f>monthly_merge_co2_spo!J517</f>
        <v>357.54</v>
      </c>
      <c r="F466">
        <f>(monthly_in_situ_co2_mlo!J519-monthly_in_situ_co2_mlo!J518)*2.12</f>
        <v>0.80559999999999043</v>
      </c>
      <c r="G466">
        <f>(monthly_merge_co2_spo!J518-monthly_merge_co2_spo!J517)*2.12</f>
        <v>0.40279999999999522</v>
      </c>
      <c r="I466" s="5">
        <v>1995.0409999999999</v>
      </c>
      <c r="J466" s="3">
        <v>0.80600000000000005</v>
      </c>
      <c r="K466" s="3">
        <v>0.36170000000000002</v>
      </c>
      <c r="L466" s="3">
        <v>0.30459999999999998</v>
      </c>
      <c r="M466" s="3">
        <v>0.2843</v>
      </c>
      <c r="N466" s="4">
        <v>0.40300000000000002</v>
      </c>
      <c r="O466" s="4">
        <v>0.32519999999999999</v>
      </c>
      <c r="P466" s="4">
        <v>0.27339999999999998</v>
      </c>
      <c r="Q466" s="4">
        <v>0.26669999999999999</v>
      </c>
      <c r="R466" s="7">
        <f t="shared" si="43"/>
        <v>0.60450000000000004</v>
      </c>
      <c r="S466" s="7">
        <f t="shared" si="44"/>
        <v>0.34345000000000003</v>
      </c>
      <c r="T466" s="7">
        <f t="shared" si="45"/>
        <v>0.28899999999999998</v>
      </c>
      <c r="U466" s="7">
        <f t="shared" si="46"/>
        <v>0.27549999999999997</v>
      </c>
      <c r="V466" s="6">
        <f t="shared" si="47"/>
        <v>0.40300000000000002</v>
      </c>
      <c r="W466" s="6">
        <f t="shared" si="48"/>
        <v>3.6500000000000032E-2</v>
      </c>
      <c r="X466" s="6">
        <f t="shared" si="49"/>
        <v>3.1200000000000006E-2</v>
      </c>
      <c r="Y466" s="6">
        <f t="shared" si="50"/>
        <v>1.7600000000000005E-2</v>
      </c>
    </row>
    <row r="467" spans="1:25" x14ac:dyDescent="0.2">
      <c r="A467">
        <v>1995</v>
      </c>
      <c r="B467">
        <v>2</v>
      </c>
      <c r="C467">
        <v>1995.126</v>
      </c>
      <c r="D467">
        <f>monthly_in_situ_co2_mlo!J519</f>
        <v>360.3</v>
      </c>
      <c r="E467">
        <f>monthly_merge_co2_spo!J518</f>
        <v>357.73</v>
      </c>
      <c r="F467">
        <f>(monthly_in_situ_co2_mlo!J520-monthly_in_situ_co2_mlo!J519)*2.12</f>
        <v>-0.21200000000004821</v>
      </c>
      <c r="G467">
        <f>(monthly_merge_co2_spo!J519-monthly_merge_co2_spo!J518)*2.12</f>
        <v>0.31799999999995182</v>
      </c>
      <c r="I467" s="5">
        <v>1995.126</v>
      </c>
      <c r="J467" s="3">
        <v>-0.21199999999999999</v>
      </c>
      <c r="K467" s="3">
        <v>0.36330000000000001</v>
      </c>
      <c r="L467" s="3">
        <v>0.30559999999999998</v>
      </c>
      <c r="M467" s="3">
        <v>0.28660000000000002</v>
      </c>
      <c r="N467" s="4">
        <v>0.318</v>
      </c>
      <c r="O467" s="4">
        <v>0.32419999999999999</v>
      </c>
      <c r="P467" s="4">
        <v>0.2747</v>
      </c>
      <c r="Q467" s="4">
        <v>0.26869999999999999</v>
      </c>
      <c r="R467" s="7">
        <f t="shared" si="43"/>
        <v>5.3000000000000005E-2</v>
      </c>
      <c r="S467" s="7">
        <f t="shared" si="44"/>
        <v>0.34375</v>
      </c>
      <c r="T467" s="7">
        <f t="shared" si="45"/>
        <v>0.29015000000000002</v>
      </c>
      <c r="U467" s="7">
        <f t="shared" si="46"/>
        <v>0.27765000000000001</v>
      </c>
      <c r="V467" s="6">
        <f t="shared" si="47"/>
        <v>-0.53</v>
      </c>
      <c r="W467" s="6">
        <f t="shared" si="48"/>
        <v>3.9100000000000024E-2</v>
      </c>
      <c r="X467" s="6">
        <f t="shared" si="49"/>
        <v>3.0899999999999983E-2</v>
      </c>
      <c r="Y467" s="6">
        <f t="shared" si="50"/>
        <v>1.7900000000000027E-2</v>
      </c>
    </row>
    <row r="468" spans="1:25" x14ac:dyDescent="0.2">
      <c r="A468">
        <v>1995</v>
      </c>
      <c r="B468">
        <v>3</v>
      </c>
      <c r="C468">
        <v>1995.2027</v>
      </c>
      <c r="D468">
        <f>monthly_in_situ_co2_mlo!J520</f>
        <v>360.2</v>
      </c>
      <c r="E468">
        <f>monthly_merge_co2_spo!J519</f>
        <v>357.88</v>
      </c>
      <c r="F468">
        <f>(monthly_in_situ_co2_mlo!J521-monthly_in_situ_co2_mlo!J520)*2.12</f>
        <v>1.3780000000000723</v>
      </c>
      <c r="G468">
        <f>(monthly_merge_co2_spo!J520-monthly_merge_co2_spo!J519)*2.12</f>
        <v>0.53</v>
      </c>
      <c r="I468" s="5">
        <v>1995.203</v>
      </c>
      <c r="J468" s="3">
        <v>1.3779999999999999</v>
      </c>
      <c r="K468" s="3">
        <v>0.36299999999999999</v>
      </c>
      <c r="L468" s="3">
        <v>0.30640000000000001</v>
      </c>
      <c r="M468" s="3">
        <v>0.28889999999999999</v>
      </c>
      <c r="N468" s="4">
        <v>0.53</v>
      </c>
      <c r="O468" s="4">
        <v>0.32379999999999998</v>
      </c>
      <c r="P468" s="4">
        <v>0.27579999999999999</v>
      </c>
      <c r="Q468" s="4">
        <v>0.27079999999999999</v>
      </c>
      <c r="R468" s="7">
        <f t="shared" si="43"/>
        <v>0.95399999999999996</v>
      </c>
      <c r="S468" s="7">
        <f t="shared" si="44"/>
        <v>0.34339999999999998</v>
      </c>
      <c r="T468" s="7">
        <f t="shared" si="45"/>
        <v>0.29110000000000003</v>
      </c>
      <c r="U468" s="7">
        <f t="shared" si="46"/>
        <v>0.27984999999999999</v>
      </c>
      <c r="V468" s="6">
        <f t="shared" si="47"/>
        <v>0.84799999999999986</v>
      </c>
      <c r="W468" s="6">
        <f t="shared" si="48"/>
        <v>3.9200000000000013E-2</v>
      </c>
      <c r="X468" s="6">
        <f t="shared" si="49"/>
        <v>3.0600000000000016E-2</v>
      </c>
      <c r="Y468" s="6">
        <f t="shared" si="50"/>
        <v>1.8100000000000005E-2</v>
      </c>
    </row>
    <row r="469" spans="1:25" x14ac:dyDescent="0.2">
      <c r="A469">
        <v>1995</v>
      </c>
      <c r="B469">
        <v>4</v>
      </c>
      <c r="C469">
        <v>1995.2877000000001</v>
      </c>
      <c r="D469">
        <f>monthly_in_situ_co2_mlo!J521</f>
        <v>360.85</v>
      </c>
      <c r="E469">
        <f>monthly_merge_co2_spo!J520</f>
        <v>358.13</v>
      </c>
      <c r="F469">
        <f>(monthly_in_situ_co2_mlo!J522-monthly_in_situ_co2_mlo!J521)*2.12</f>
        <v>-0.46640000000005788</v>
      </c>
      <c r="G469">
        <f>(monthly_merge_co2_spo!J521-monthly_merge_co2_spo!J520)*2.12</f>
        <v>0.16959999999996628</v>
      </c>
      <c r="I469" s="5">
        <v>1995.288</v>
      </c>
      <c r="J469" s="3">
        <v>-0.46600000000000003</v>
      </c>
      <c r="K469" s="3">
        <v>0.35959999999999998</v>
      </c>
      <c r="L469" s="3">
        <v>0.307</v>
      </c>
      <c r="M469" s="3">
        <v>0.29099999999999998</v>
      </c>
      <c r="N469" s="4">
        <v>0.17</v>
      </c>
      <c r="O469" s="4">
        <v>0.32319999999999999</v>
      </c>
      <c r="P469" s="4">
        <v>0.27700000000000002</v>
      </c>
      <c r="Q469" s="4">
        <v>0.27289999999999998</v>
      </c>
      <c r="R469" s="7">
        <f t="shared" ref="R469:R532" si="51">AVERAGE(J469,N469)</f>
        <v>-0.14800000000000002</v>
      </c>
      <c r="S469" s="7">
        <f t="shared" ref="S469:S532" si="52">AVERAGE(K469,O469)</f>
        <v>0.34139999999999998</v>
      </c>
      <c r="T469" s="7">
        <f t="shared" ref="T469:T532" si="53">AVERAGE(L469,P469)</f>
        <v>0.29200000000000004</v>
      </c>
      <c r="U469" s="7">
        <f t="shared" ref="U469:U532" si="54">AVERAGE(M469,Q469)</f>
        <v>0.28194999999999998</v>
      </c>
      <c r="V469" s="6">
        <f t="shared" ref="V469:V532" si="55">J469-N469</f>
        <v>-0.63600000000000001</v>
      </c>
      <c r="W469" s="6">
        <f t="shared" ref="W469:W532" si="56">K469-O469</f>
        <v>3.6399999999999988E-2</v>
      </c>
      <c r="X469" s="6">
        <f t="shared" ref="X469:X532" si="57">L469-P469</f>
        <v>2.9999999999999971E-2</v>
      </c>
      <c r="Y469" s="6">
        <f t="shared" ref="Y469:Y532" si="58">M469-Q469</f>
        <v>1.8100000000000005E-2</v>
      </c>
    </row>
    <row r="470" spans="1:25" x14ac:dyDescent="0.2">
      <c r="A470">
        <v>1995</v>
      </c>
      <c r="B470">
        <v>5</v>
      </c>
      <c r="C470">
        <v>1995.3698999999999</v>
      </c>
      <c r="D470">
        <f>monthly_in_situ_co2_mlo!J522</f>
        <v>360.63</v>
      </c>
      <c r="E470">
        <f>monthly_merge_co2_spo!J521</f>
        <v>358.21</v>
      </c>
      <c r="F470">
        <f>(monthly_in_situ_co2_mlo!J523-monthly_in_situ_co2_mlo!J522)*2.12</f>
        <v>0.50880000000001935</v>
      </c>
      <c r="G470">
        <f>(monthly_merge_co2_spo!J522-monthly_merge_co2_spo!J521)*2.12</f>
        <v>-4.2399999999961441E-2</v>
      </c>
      <c r="I470" s="5">
        <v>1995.37</v>
      </c>
      <c r="J470" s="3">
        <v>0.50900000000000001</v>
      </c>
      <c r="K470" s="3">
        <v>0.3533</v>
      </c>
      <c r="L470" s="3">
        <v>0.30740000000000001</v>
      </c>
      <c r="M470" s="3">
        <v>0.29310000000000003</v>
      </c>
      <c r="N470" s="4">
        <v>-4.2000000000000003E-2</v>
      </c>
      <c r="O470" s="4">
        <v>0.32179999999999997</v>
      </c>
      <c r="P470" s="4">
        <v>0.27829999999999999</v>
      </c>
      <c r="Q470" s="4">
        <v>0.27489999999999998</v>
      </c>
      <c r="R470" s="7">
        <f t="shared" si="51"/>
        <v>0.23350000000000001</v>
      </c>
      <c r="S470" s="7">
        <f t="shared" si="52"/>
        <v>0.33755000000000002</v>
      </c>
      <c r="T470" s="7">
        <f t="shared" si="53"/>
        <v>0.29285</v>
      </c>
      <c r="U470" s="7">
        <f t="shared" si="54"/>
        <v>0.28400000000000003</v>
      </c>
      <c r="V470" s="6">
        <f t="shared" si="55"/>
        <v>0.55100000000000005</v>
      </c>
      <c r="W470" s="6">
        <f t="shared" si="56"/>
        <v>3.1500000000000028E-2</v>
      </c>
      <c r="X470" s="6">
        <f t="shared" si="57"/>
        <v>2.9100000000000015E-2</v>
      </c>
      <c r="Y470" s="6">
        <f t="shared" si="58"/>
        <v>1.8200000000000049E-2</v>
      </c>
    </row>
    <row r="471" spans="1:25" x14ac:dyDescent="0.2">
      <c r="A471">
        <v>1995</v>
      </c>
      <c r="B471">
        <v>6</v>
      </c>
      <c r="C471">
        <v>1995.4548</v>
      </c>
      <c r="D471">
        <f>monthly_in_situ_co2_mlo!J523</f>
        <v>360.87</v>
      </c>
      <c r="E471">
        <f>monthly_merge_co2_spo!J522</f>
        <v>358.19</v>
      </c>
      <c r="F471">
        <f>(monthly_in_situ_co2_mlo!J524-monthly_in_situ_co2_mlo!J523)*2.12</f>
        <v>0.5723999999999615</v>
      </c>
      <c r="G471">
        <f>(monthly_merge_co2_spo!J523-monthly_merge_co2_spo!J522)*2.12</f>
        <v>0.19079999999994698</v>
      </c>
      <c r="I471" s="5">
        <v>1995.4549999999999</v>
      </c>
      <c r="J471" s="3">
        <v>0.57199999999999995</v>
      </c>
      <c r="K471" s="3">
        <v>0.3463</v>
      </c>
      <c r="L471" s="3">
        <v>0.30780000000000002</v>
      </c>
      <c r="M471" s="3">
        <v>0.29520000000000002</v>
      </c>
      <c r="N471" s="4">
        <v>0.191</v>
      </c>
      <c r="O471" s="4">
        <v>0.32019999999999998</v>
      </c>
      <c r="P471" s="4">
        <v>0.27960000000000002</v>
      </c>
      <c r="Q471" s="4">
        <v>0.27700000000000002</v>
      </c>
      <c r="R471" s="7">
        <f t="shared" si="51"/>
        <v>0.38149999999999995</v>
      </c>
      <c r="S471" s="7">
        <f t="shared" si="52"/>
        <v>0.33324999999999999</v>
      </c>
      <c r="T471" s="7">
        <f t="shared" si="53"/>
        <v>0.29370000000000002</v>
      </c>
      <c r="U471" s="7">
        <f t="shared" si="54"/>
        <v>0.28610000000000002</v>
      </c>
      <c r="V471" s="6">
        <f t="shared" si="55"/>
        <v>0.38099999999999995</v>
      </c>
      <c r="W471" s="6">
        <f t="shared" si="56"/>
        <v>2.6100000000000012E-2</v>
      </c>
      <c r="X471" s="6">
        <f t="shared" si="57"/>
        <v>2.8200000000000003E-2</v>
      </c>
      <c r="Y471" s="6">
        <f t="shared" si="58"/>
        <v>1.8199999999999994E-2</v>
      </c>
    </row>
    <row r="472" spans="1:25" x14ac:dyDescent="0.2">
      <c r="A472">
        <v>1995</v>
      </c>
      <c r="B472">
        <v>7</v>
      </c>
      <c r="C472">
        <v>1995.537</v>
      </c>
      <c r="D472">
        <f>monthly_in_situ_co2_mlo!J524</f>
        <v>361.14</v>
      </c>
      <c r="E472">
        <f>monthly_merge_co2_spo!J523</f>
        <v>358.28</v>
      </c>
      <c r="F472">
        <f>(monthly_in_situ_co2_mlo!J525-monthly_in_situ_co2_mlo!J524)*2.12</f>
        <v>-0.55119999999998071</v>
      </c>
      <c r="G472">
        <f>(monthly_merge_co2_spo!J524-monthly_merge_co2_spo!J523)*2.12</f>
        <v>0.16960000000008676</v>
      </c>
      <c r="I472" s="5">
        <v>1995.537</v>
      </c>
      <c r="J472" s="3">
        <v>-0.55100000000000005</v>
      </c>
      <c r="K472" s="3">
        <v>0.33979999999999999</v>
      </c>
      <c r="L472" s="3">
        <v>0.308</v>
      </c>
      <c r="M472" s="3">
        <v>0.29709999999999998</v>
      </c>
      <c r="N472" s="4">
        <v>0.17</v>
      </c>
      <c r="O472" s="4">
        <v>0.31869999999999998</v>
      </c>
      <c r="P472" s="4">
        <v>0.28089999999999998</v>
      </c>
      <c r="Q472" s="4">
        <v>0.27900000000000003</v>
      </c>
      <c r="R472" s="7">
        <f t="shared" si="51"/>
        <v>-0.1905</v>
      </c>
      <c r="S472" s="7">
        <f t="shared" si="52"/>
        <v>0.32924999999999999</v>
      </c>
      <c r="T472" s="7">
        <f t="shared" si="53"/>
        <v>0.29444999999999999</v>
      </c>
      <c r="U472" s="7">
        <f t="shared" si="54"/>
        <v>0.28805000000000003</v>
      </c>
      <c r="V472" s="6">
        <f t="shared" si="55"/>
        <v>-0.72100000000000009</v>
      </c>
      <c r="W472" s="6">
        <f t="shared" si="56"/>
        <v>2.1100000000000008E-2</v>
      </c>
      <c r="X472" s="6">
        <f t="shared" si="57"/>
        <v>2.7100000000000013E-2</v>
      </c>
      <c r="Y472" s="6">
        <f t="shared" si="58"/>
        <v>1.8099999999999949E-2</v>
      </c>
    </row>
    <row r="473" spans="1:25" x14ac:dyDescent="0.2">
      <c r="A473">
        <v>1995</v>
      </c>
      <c r="B473">
        <v>8</v>
      </c>
      <c r="C473">
        <v>1995.6219000000001</v>
      </c>
      <c r="D473">
        <f>monthly_in_situ_co2_mlo!J525</f>
        <v>360.88</v>
      </c>
      <c r="E473">
        <f>monthly_merge_co2_spo!J524</f>
        <v>358.36</v>
      </c>
      <c r="F473">
        <f>(monthly_in_situ_co2_mlo!J526-monthly_in_situ_co2_mlo!J525)*2.12</f>
        <v>0.91160000000001451</v>
      </c>
      <c r="G473">
        <f>(monthly_merge_co2_spo!J525-monthly_merge_co2_spo!J524)*2.12</f>
        <v>0.4875999999999181</v>
      </c>
      <c r="I473" s="5">
        <v>1995.6220000000001</v>
      </c>
      <c r="J473" s="3">
        <v>0.91200000000000003</v>
      </c>
      <c r="K473" s="3">
        <v>0.33339999999999997</v>
      </c>
      <c r="L473" s="3">
        <v>0.30819999999999997</v>
      </c>
      <c r="M473" s="3">
        <v>0.29909999999999998</v>
      </c>
      <c r="N473" s="4">
        <v>0.48799999999999999</v>
      </c>
      <c r="O473" s="4">
        <v>0.31680000000000003</v>
      </c>
      <c r="P473" s="4">
        <v>0.28220000000000001</v>
      </c>
      <c r="Q473" s="4">
        <v>0.28100000000000003</v>
      </c>
      <c r="R473" s="7">
        <f t="shared" si="51"/>
        <v>0.7</v>
      </c>
      <c r="S473" s="7">
        <f t="shared" si="52"/>
        <v>0.3251</v>
      </c>
      <c r="T473" s="7">
        <f t="shared" si="53"/>
        <v>0.29520000000000002</v>
      </c>
      <c r="U473" s="7">
        <f t="shared" si="54"/>
        <v>0.29005000000000003</v>
      </c>
      <c r="V473" s="6">
        <f t="shared" si="55"/>
        <v>0.42400000000000004</v>
      </c>
      <c r="W473" s="6">
        <f t="shared" si="56"/>
        <v>1.6599999999999948E-2</v>
      </c>
      <c r="X473" s="6">
        <f t="shared" si="57"/>
        <v>2.5999999999999968E-2</v>
      </c>
      <c r="Y473" s="6">
        <f t="shared" si="58"/>
        <v>1.8099999999999949E-2</v>
      </c>
    </row>
    <row r="474" spans="1:25" x14ac:dyDescent="0.2">
      <c r="A474">
        <v>1995</v>
      </c>
      <c r="B474">
        <v>9</v>
      </c>
      <c r="C474">
        <v>1995.7067999999999</v>
      </c>
      <c r="D474">
        <f>monthly_in_situ_co2_mlo!J526</f>
        <v>361.31</v>
      </c>
      <c r="E474">
        <f>monthly_merge_co2_spo!J525</f>
        <v>358.59</v>
      </c>
      <c r="F474">
        <f>(monthly_in_situ_co2_mlo!J527-monthly_in_situ_co2_mlo!J526)*2.12</f>
        <v>-0.38160000000001448</v>
      </c>
      <c r="G474">
        <f>(monthly_merge_co2_spo!J526-monthly_merge_co2_spo!J525)*2.12</f>
        <v>0.33920000000005301</v>
      </c>
      <c r="I474" s="5">
        <v>1995.7070000000001</v>
      </c>
      <c r="J474" s="3">
        <v>-0.38200000000000001</v>
      </c>
      <c r="K474" s="3">
        <v>0.32650000000000001</v>
      </c>
      <c r="L474" s="3">
        <v>0.3085</v>
      </c>
      <c r="M474" s="3">
        <v>0.3009</v>
      </c>
      <c r="N474" s="4">
        <v>0.33900000000000002</v>
      </c>
      <c r="O474" s="4">
        <v>0.3135</v>
      </c>
      <c r="P474" s="4">
        <v>0.28360000000000002</v>
      </c>
      <c r="Q474" s="4">
        <v>0.28289999999999998</v>
      </c>
      <c r="R474" s="7">
        <f t="shared" si="51"/>
        <v>-2.1499999999999991E-2</v>
      </c>
      <c r="S474" s="7">
        <f t="shared" si="52"/>
        <v>0.32</v>
      </c>
      <c r="T474" s="7">
        <f t="shared" si="53"/>
        <v>0.29605000000000004</v>
      </c>
      <c r="U474" s="7">
        <f t="shared" si="54"/>
        <v>0.29189999999999999</v>
      </c>
      <c r="V474" s="6">
        <f t="shared" si="55"/>
        <v>-0.72100000000000009</v>
      </c>
      <c r="W474" s="6">
        <f t="shared" si="56"/>
        <v>1.3000000000000012E-2</v>
      </c>
      <c r="X474" s="6">
        <f t="shared" si="57"/>
        <v>2.4899999999999978E-2</v>
      </c>
      <c r="Y474" s="6">
        <f t="shared" si="58"/>
        <v>1.8000000000000016E-2</v>
      </c>
    </row>
    <row r="475" spans="1:25" x14ac:dyDescent="0.2">
      <c r="A475">
        <v>1995</v>
      </c>
      <c r="B475">
        <v>10</v>
      </c>
      <c r="C475">
        <v>1995.789</v>
      </c>
      <c r="D475">
        <f>monthly_in_situ_co2_mlo!J527</f>
        <v>361.13</v>
      </c>
      <c r="E475">
        <f>monthly_merge_co2_spo!J526</f>
        <v>358.75</v>
      </c>
      <c r="F475">
        <f>(monthly_in_situ_co2_mlo!J528-monthly_in_situ_co2_mlo!J527)*2.12</f>
        <v>1.1660000000000241</v>
      </c>
      <c r="G475">
        <f>(monthly_merge_co2_spo!J527-monthly_merge_co2_spo!J526)*2.12</f>
        <v>0.65720000000000489</v>
      </c>
      <c r="I475" s="5">
        <v>1995.789</v>
      </c>
      <c r="J475" s="3">
        <v>1.1659999999999999</v>
      </c>
      <c r="K475" s="3">
        <v>0.31929999999999997</v>
      </c>
      <c r="L475" s="3">
        <v>0.30880000000000002</v>
      </c>
      <c r="M475" s="3">
        <v>0.30270000000000002</v>
      </c>
      <c r="N475" s="4">
        <v>0.65700000000000003</v>
      </c>
      <c r="O475" s="4">
        <v>0.30809999999999998</v>
      </c>
      <c r="P475" s="4">
        <v>0.28499999999999998</v>
      </c>
      <c r="Q475" s="4">
        <v>0.2848</v>
      </c>
      <c r="R475" s="7">
        <f t="shared" si="51"/>
        <v>0.91149999999999998</v>
      </c>
      <c r="S475" s="7">
        <f t="shared" si="52"/>
        <v>0.31369999999999998</v>
      </c>
      <c r="T475" s="7">
        <f t="shared" si="53"/>
        <v>0.2969</v>
      </c>
      <c r="U475" s="7">
        <f t="shared" si="54"/>
        <v>0.29375000000000001</v>
      </c>
      <c r="V475" s="6">
        <f t="shared" si="55"/>
        <v>0.5089999999999999</v>
      </c>
      <c r="W475" s="6">
        <f t="shared" si="56"/>
        <v>1.1199999999999988E-2</v>
      </c>
      <c r="X475" s="6">
        <f t="shared" si="57"/>
        <v>2.3800000000000043E-2</v>
      </c>
      <c r="Y475" s="6">
        <f t="shared" si="58"/>
        <v>1.7900000000000027E-2</v>
      </c>
    </row>
    <row r="476" spans="1:25" x14ac:dyDescent="0.2">
      <c r="A476">
        <v>1995</v>
      </c>
      <c r="B476">
        <v>11</v>
      </c>
      <c r="C476">
        <v>1995.874</v>
      </c>
      <c r="D476">
        <f>monthly_in_situ_co2_mlo!J528</f>
        <v>361.68</v>
      </c>
      <c r="E476">
        <f>monthly_merge_co2_spo!J527</f>
        <v>359.06</v>
      </c>
      <c r="F476">
        <f>(monthly_in_situ_co2_mlo!J529-monthly_in_situ_co2_mlo!J528)*2.12</f>
        <v>-0.25440000000000967</v>
      </c>
      <c r="G476">
        <f>(monthly_merge_co2_spo!J528-monthly_merge_co2_spo!J527)*2.12</f>
        <v>0.53</v>
      </c>
      <c r="I476" s="5">
        <v>1995.874</v>
      </c>
      <c r="J476" s="3">
        <v>-0.254</v>
      </c>
      <c r="K476" s="3">
        <v>0.3115</v>
      </c>
      <c r="L476" s="3">
        <v>0.30930000000000002</v>
      </c>
      <c r="M476" s="3">
        <v>0.3044</v>
      </c>
      <c r="N476" s="4">
        <v>0.53</v>
      </c>
      <c r="O476" s="4">
        <v>0.30109999999999998</v>
      </c>
      <c r="P476" s="4">
        <v>0.28639999999999999</v>
      </c>
      <c r="Q476" s="4">
        <v>0.28660000000000002</v>
      </c>
      <c r="R476" s="7">
        <f t="shared" si="51"/>
        <v>0.13800000000000001</v>
      </c>
      <c r="S476" s="7">
        <f t="shared" si="52"/>
        <v>0.30630000000000002</v>
      </c>
      <c r="T476" s="7">
        <f t="shared" si="53"/>
        <v>0.29785</v>
      </c>
      <c r="U476" s="7">
        <f t="shared" si="54"/>
        <v>0.29549999999999998</v>
      </c>
      <c r="V476" s="6">
        <f t="shared" si="55"/>
        <v>-0.78400000000000003</v>
      </c>
      <c r="W476" s="6">
        <f t="shared" si="56"/>
        <v>1.040000000000002E-2</v>
      </c>
      <c r="X476" s="6">
        <f t="shared" si="57"/>
        <v>2.2900000000000031E-2</v>
      </c>
      <c r="Y476" s="6">
        <f t="shared" si="58"/>
        <v>1.7799999999999983E-2</v>
      </c>
    </row>
    <row r="477" spans="1:25" x14ac:dyDescent="0.2">
      <c r="A477">
        <v>1995</v>
      </c>
      <c r="B477">
        <v>12</v>
      </c>
      <c r="C477">
        <v>1995.9562000000001</v>
      </c>
      <c r="D477">
        <f>monthly_in_situ_co2_mlo!J529</f>
        <v>361.56</v>
      </c>
      <c r="E477">
        <f>monthly_merge_co2_spo!J528</f>
        <v>359.31</v>
      </c>
      <c r="F477">
        <f>(monthly_in_situ_co2_mlo!J530-monthly_in_situ_co2_mlo!J529)*2.12</f>
        <v>0.93279999999999519</v>
      </c>
      <c r="G477">
        <f>(monthly_merge_co2_spo!J529-monthly_merge_co2_spo!J528)*2.12</f>
        <v>0.29679999999997109</v>
      </c>
      <c r="I477" s="5">
        <v>1995.9559999999999</v>
      </c>
      <c r="J477" s="3">
        <v>0.93300000000000005</v>
      </c>
      <c r="K477" s="3">
        <v>0.3029</v>
      </c>
      <c r="L477" s="3">
        <v>0.30990000000000001</v>
      </c>
      <c r="M477" s="3">
        <v>0.30609999999999998</v>
      </c>
      <c r="N477" s="4">
        <v>0.29699999999999999</v>
      </c>
      <c r="O477" s="4">
        <v>0.29270000000000002</v>
      </c>
      <c r="P477" s="4">
        <v>0.2878</v>
      </c>
      <c r="Q477" s="4">
        <v>0.28839999999999999</v>
      </c>
      <c r="R477" s="7">
        <f t="shared" si="51"/>
        <v>0.61499999999999999</v>
      </c>
      <c r="S477" s="7">
        <f t="shared" si="52"/>
        <v>0.29780000000000001</v>
      </c>
      <c r="T477" s="7">
        <f t="shared" si="53"/>
        <v>0.29885</v>
      </c>
      <c r="U477" s="7">
        <f t="shared" si="54"/>
        <v>0.29725000000000001</v>
      </c>
      <c r="V477" s="6">
        <f t="shared" si="55"/>
        <v>0.63600000000000012</v>
      </c>
      <c r="W477" s="6">
        <f t="shared" si="56"/>
        <v>1.0199999999999987E-2</v>
      </c>
      <c r="X477" s="6">
        <f t="shared" si="57"/>
        <v>2.2100000000000009E-2</v>
      </c>
      <c r="Y477" s="6">
        <f t="shared" si="58"/>
        <v>1.7699999999999994E-2</v>
      </c>
    </row>
    <row r="478" spans="1:25" x14ac:dyDescent="0.2">
      <c r="A478">
        <v>1996</v>
      </c>
      <c r="B478">
        <v>1</v>
      </c>
      <c r="C478">
        <v>1996.0409999999999</v>
      </c>
      <c r="D478">
        <f>monthly_in_situ_co2_mlo!J530</f>
        <v>362</v>
      </c>
      <c r="E478">
        <f>monthly_merge_co2_spo!J529</f>
        <v>359.45</v>
      </c>
      <c r="F478">
        <f>(monthly_in_situ_co2_mlo!J531-monthly_in_situ_co2_mlo!J530)*2.12</f>
        <v>1.1448000000000433</v>
      </c>
      <c r="G478">
        <f>(monthly_merge_co2_spo!J530-monthly_merge_co2_spo!J529)*2.12</f>
        <v>0.55119999999998071</v>
      </c>
      <c r="I478" s="5">
        <v>1996.0409999999999</v>
      </c>
      <c r="J478" s="3">
        <v>1.145</v>
      </c>
      <c r="K478" s="3">
        <v>0.29289999999999999</v>
      </c>
      <c r="L478" s="3">
        <v>0.31080000000000002</v>
      </c>
      <c r="M478" s="3">
        <v>0.30759999999999998</v>
      </c>
      <c r="N478" s="4">
        <v>0.55100000000000005</v>
      </c>
      <c r="O478" s="4">
        <v>0.2833</v>
      </c>
      <c r="P478" s="4">
        <v>0.2893</v>
      </c>
      <c r="Q478" s="4">
        <v>0.29020000000000001</v>
      </c>
      <c r="R478" s="7">
        <f t="shared" si="51"/>
        <v>0.84800000000000009</v>
      </c>
      <c r="S478" s="7">
        <f t="shared" si="52"/>
        <v>0.28810000000000002</v>
      </c>
      <c r="T478" s="7">
        <f t="shared" si="53"/>
        <v>0.30005000000000004</v>
      </c>
      <c r="U478" s="7">
        <f t="shared" si="54"/>
        <v>0.2989</v>
      </c>
      <c r="V478" s="6">
        <f t="shared" si="55"/>
        <v>0.59399999999999997</v>
      </c>
      <c r="W478" s="6">
        <f t="shared" si="56"/>
        <v>9.5999999999999974E-3</v>
      </c>
      <c r="X478" s="6">
        <f t="shared" si="57"/>
        <v>2.1500000000000019E-2</v>
      </c>
      <c r="Y478" s="6">
        <f t="shared" si="58"/>
        <v>1.7399999999999971E-2</v>
      </c>
    </row>
    <row r="479" spans="1:25" x14ac:dyDescent="0.2">
      <c r="A479">
        <v>1996</v>
      </c>
      <c r="B479">
        <v>2</v>
      </c>
      <c r="C479">
        <v>1996.1257000000001</v>
      </c>
      <c r="D479">
        <f>monthly_in_situ_co2_mlo!J531</f>
        <v>362.54</v>
      </c>
      <c r="E479">
        <f>monthly_merge_co2_spo!J530</f>
        <v>359.71</v>
      </c>
      <c r="F479">
        <f>(monthly_in_situ_co2_mlo!J532-monthly_in_situ_co2_mlo!J531)*2.12</f>
        <v>4.2399999999961441E-2</v>
      </c>
      <c r="G479">
        <f>(monthly_merge_co2_spo!J531-monthly_merge_co2_spo!J530)*2.12</f>
        <v>0.14839999999998554</v>
      </c>
      <c r="I479" s="5">
        <v>1996.126</v>
      </c>
      <c r="J479" s="3">
        <v>4.2000000000000003E-2</v>
      </c>
      <c r="K479" s="3">
        <v>0.28149999999999997</v>
      </c>
      <c r="L479" s="3">
        <v>0.31180000000000002</v>
      </c>
      <c r="M479" s="3">
        <v>0.30909999999999999</v>
      </c>
      <c r="N479" s="4">
        <v>0.14799999999999999</v>
      </c>
      <c r="O479" s="4">
        <v>0.27339999999999998</v>
      </c>
      <c r="P479" s="4">
        <v>0.2908</v>
      </c>
      <c r="Q479" s="4">
        <v>0.2918</v>
      </c>
      <c r="R479" s="7">
        <f t="shared" si="51"/>
        <v>9.5000000000000001E-2</v>
      </c>
      <c r="S479" s="7">
        <f t="shared" si="52"/>
        <v>0.27744999999999997</v>
      </c>
      <c r="T479" s="7">
        <f t="shared" si="53"/>
        <v>0.30130000000000001</v>
      </c>
      <c r="U479" s="7">
        <f t="shared" si="54"/>
        <v>0.30044999999999999</v>
      </c>
      <c r="V479" s="6">
        <f t="shared" si="55"/>
        <v>-0.10599999999999998</v>
      </c>
      <c r="W479" s="6">
        <f t="shared" si="56"/>
        <v>8.0999999999999961E-3</v>
      </c>
      <c r="X479" s="6">
        <f t="shared" si="57"/>
        <v>2.1000000000000019E-2</v>
      </c>
      <c r="Y479" s="6">
        <f t="shared" si="58"/>
        <v>1.7299999999999982E-2</v>
      </c>
    </row>
    <row r="480" spans="1:25" x14ac:dyDescent="0.2">
      <c r="A480">
        <v>1996</v>
      </c>
      <c r="B480">
        <v>3</v>
      </c>
      <c r="C480">
        <v>1996.2049</v>
      </c>
      <c r="D480">
        <f>monthly_in_situ_co2_mlo!J532</f>
        <v>362.56</v>
      </c>
      <c r="E480">
        <f>monthly_merge_co2_spo!J531</f>
        <v>359.78</v>
      </c>
      <c r="F480">
        <f>(monthly_in_situ_co2_mlo!J533-monthly_in_situ_co2_mlo!J532)*2.12</f>
        <v>-1.0176000000000387</v>
      </c>
      <c r="G480">
        <f>(monthly_merge_co2_spo!J532-monthly_merge_co2_spo!J531)*2.12</f>
        <v>0.14840000000010606</v>
      </c>
      <c r="I480" s="5">
        <v>1996.2049999999999</v>
      </c>
      <c r="J480" s="3">
        <v>-1.018</v>
      </c>
      <c r="K480" s="3">
        <v>0.26939999999999997</v>
      </c>
      <c r="L480" s="3">
        <v>0.313</v>
      </c>
      <c r="M480" s="3">
        <v>0.31040000000000001</v>
      </c>
      <c r="N480" s="4">
        <v>0.14799999999999999</v>
      </c>
      <c r="O480" s="4">
        <v>0.26319999999999999</v>
      </c>
      <c r="P480" s="4">
        <v>0.29249999999999998</v>
      </c>
      <c r="Q480" s="4">
        <v>0.29339999999999999</v>
      </c>
      <c r="R480" s="7">
        <f t="shared" si="51"/>
        <v>-0.435</v>
      </c>
      <c r="S480" s="7">
        <f t="shared" si="52"/>
        <v>0.26629999999999998</v>
      </c>
      <c r="T480" s="7">
        <f t="shared" si="53"/>
        <v>0.30274999999999996</v>
      </c>
      <c r="U480" s="7">
        <f t="shared" si="54"/>
        <v>0.3019</v>
      </c>
      <c r="V480" s="6">
        <f t="shared" si="55"/>
        <v>-1.1659999999999999</v>
      </c>
      <c r="W480" s="6">
        <f t="shared" si="56"/>
        <v>6.1999999999999833E-3</v>
      </c>
      <c r="X480" s="6">
        <f t="shared" si="57"/>
        <v>2.0500000000000018E-2</v>
      </c>
      <c r="Y480" s="6">
        <f t="shared" si="58"/>
        <v>1.7000000000000015E-2</v>
      </c>
    </row>
    <row r="481" spans="1:25" x14ac:dyDescent="0.2">
      <c r="A481">
        <v>1996</v>
      </c>
      <c r="B481">
        <v>4</v>
      </c>
      <c r="C481">
        <v>1996.2896000000001</v>
      </c>
      <c r="D481">
        <f>monthly_in_situ_co2_mlo!J533</f>
        <v>362.08</v>
      </c>
      <c r="E481">
        <f>monthly_merge_co2_spo!J532</f>
        <v>359.85</v>
      </c>
      <c r="F481">
        <f>(monthly_in_situ_co2_mlo!J534-monthly_in_situ_co2_mlo!J533)*2.12</f>
        <v>0.33920000000005301</v>
      </c>
      <c r="G481">
        <f>(monthly_merge_co2_spo!J533-monthly_merge_co2_spo!J532)*2.12</f>
        <v>-8.4800000000043382E-2</v>
      </c>
      <c r="I481" s="5">
        <v>1996.29</v>
      </c>
      <c r="J481" s="3">
        <v>0.33900000000000002</v>
      </c>
      <c r="K481" s="3">
        <v>0.25800000000000001</v>
      </c>
      <c r="L481" s="3">
        <v>0.31430000000000002</v>
      </c>
      <c r="M481" s="3">
        <v>0.31159999999999999</v>
      </c>
      <c r="N481" s="4">
        <v>-8.5000000000000006E-2</v>
      </c>
      <c r="O481" s="4">
        <v>0.25269999999999998</v>
      </c>
      <c r="P481" s="4">
        <v>0.29420000000000002</v>
      </c>
      <c r="Q481" s="4">
        <v>0.2949</v>
      </c>
      <c r="R481" s="7">
        <f t="shared" si="51"/>
        <v>0.127</v>
      </c>
      <c r="S481" s="7">
        <f t="shared" si="52"/>
        <v>0.25534999999999997</v>
      </c>
      <c r="T481" s="7">
        <f t="shared" si="53"/>
        <v>0.30425000000000002</v>
      </c>
      <c r="U481" s="7">
        <f t="shared" si="54"/>
        <v>0.30325000000000002</v>
      </c>
      <c r="V481" s="6">
        <f t="shared" si="55"/>
        <v>0.42400000000000004</v>
      </c>
      <c r="W481" s="6">
        <f t="shared" si="56"/>
        <v>5.3000000000000269E-3</v>
      </c>
      <c r="X481" s="6">
        <f t="shared" si="57"/>
        <v>2.0100000000000007E-2</v>
      </c>
      <c r="Y481" s="6">
        <f t="shared" si="58"/>
        <v>1.6699999999999993E-2</v>
      </c>
    </row>
    <row r="482" spans="1:25" x14ac:dyDescent="0.2">
      <c r="A482">
        <v>1996</v>
      </c>
      <c r="B482">
        <v>5</v>
      </c>
      <c r="C482">
        <v>1996.3715999999999</v>
      </c>
      <c r="D482">
        <f>monthly_in_situ_co2_mlo!J534</f>
        <v>362.24</v>
      </c>
      <c r="E482">
        <f>monthly_merge_co2_spo!J533</f>
        <v>359.81</v>
      </c>
      <c r="F482">
        <f>(monthly_in_situ_co2_mlo!J535-monthly_in_situ_co2_mlo!J534)*2.12</f>
        <v>0.76320000000002897</v>
      </c>
      <c r="G482">
        <f>(monthly_merge_co2_spo!J534-monthly_merge_co2_spo!J533)*2.12</f>
        <v>0.27559999999999035</v>
      </c>
      <c r="I482" s="5">
        <v>1996.3720000000001</v>
      </c>
      <c r="J482" s="3">
        <v>0.76300000000000001</v>
      </c>
      <c r="K482" s="3">
        <v>0.2452</v>
      </c>
      <c r="L482" s="3">
        <v>0.31559999999999999</v>
      </c>
      <c r="M482" s="3">
        <v>0.31269999999999998</v>
      </c>
      <c r="N482" s="4">
        <v>0.27600000000000002</v>
      </c>
      <c r="O482" s="4">
        <v>0.24199999999999999</v>
      </c>
      <c r="P482" s="4">
        <v>0.29609999999999997</v>
      </c>
      <c r="Q482" s="4">
        <v>0.29630000000000001</v>
      </c>
      <c r="R482" s="7">
        <f t="shared" si="51"/>
        <v>0.51950000000000007</v>
      </c>
      <c r="S482" s="7">
        <f t="shared" si="52"/>
        <v>0.24359999999999998</v>
      </c>
      <c r="T482" s="7">
        <f t="shared" si="53"/>
        <v>0.30584999999999996</v>
      </c>
      <c r="U482" s="7">
        <f t="shared" si="54"/>
        <v>0.30449999999999999</v>
      </c>
      <c r="V482" s="6">
        <f t="shared" si="55"/>
        <v>0.48699999999999999</v>
      </c>
      <c r="W482" s="6">
        <f t="shared" si="56"/>
        <v>3.2000000000000084E-3</v>
      </c>
      <c r="X482" s="6">
        <f t="shared" si="57"/>
        <v>1.9500000000000017E-2</v>
      </c>
      <c r="Y482" s="6">
        <f t="shared" si="58"/>
        <v>1.639999999999997E-2</v>
      </c>
    </row>
    <row r="483" spans="1:25" x14ac:dyDescent="0.2">
      <c r="A483">
        <v>1996</v>
      </c>
      <c r="B483">
        <v>6</v>
      </c>
      <c r="C483">
        <v>1996.4563000000001</v>
      </c>
      <c r="D483">
        <f>monthly_in_situ_co2_mlo!J535</f>
        <v>362.6</v>
      </c>
      <c r="E483">
        <f>monthly_merge_co2_spo!J534</f>
        <v>359.94</v>
      </c>
      <c r="F483">
        <f>(monthly_in_situ_co2_mlo!J536-monthly_in_situ_co2_mlo!J535)*2.12</f>
        <v>0.67839999999998557</v>
      </c>
      <c r="G483">
        <f>(monthly_merge_co2_spo!J535-monthly_merge_co2_spo!J534)*2.12</f>
        <v>0.31799999999995182</v>
      </c>
      <c r="I483" s="5">
        <v>1996.4559999999999</v>
      </c>
      <c r="J483" s="3">
        <v>0.67800000000000005</v>
      </c>
      <c r="K483" s="3">
        <v>0.2311</v>
      </c>
      <c r="L483" s="3">
        <v>0.31690000000000002</v>
      </c>
      <c r="M483" s="3">
        <v>0.31369999999999998</v>
      </c>
      <c r="N483" s="4">
        <v>0.318</v>
      </c>
      <c r="O483" s="4">
        <v>0.23139999999999999</v>
      </c>
      <c r="P483" s="4">
        <v>0.29799999999999999</v>
      </c>
      <c r="Q483" s="4">
        <v>0.29759999999999998</v>
      </c>
      <c r="R483" s="7">
        <f t="shared" si="51"/>
        <v>0.498</v>
      </c>
      <c r="S483" s="7">
        <f t="shared" si="52"/>
        <v>0.23125000000000001</v>
      </c>
      <c r="T483" s="7">
        <f t="shared" si="53"/>
        <v>0.30745</v>
      </c>
      <c r="U483" s="7">
        <f t="shared" si="54"/>
        <v>0.30564999999999998</v>
      </c>
      <c r="V483" s="6">
        <f t="shared" si="55"/>
        <v>0.36000000000000004</v>
      </c>
      <c r="W483" s="6">
        <f t="shared" si="56"/>
        <v>-2.9999999999999472E-4</v>
      </c>
      <c r="X483" s="6">
        <f t="shared" si="57"/>
        <v>1.8900000000000028E-2</v>
      </c>
      <c r="Y483" s="6">
        <f t="shared" si="58"/>
        <v>1.6100000000000003E-2</v>
      </c>
    </row>
    <row r="484" spans="1:25" x14ac:dyDescent="0.2">
      <c r="A484">
        <v>1996</v>
      </c>
      <c r="B484">
        <v>7</v>
      </c>
      <c r="C484">
        <v>1996.5382999999999</v>
      </c>
      <c r="D484">
        <f>monthly_in_situ_co2_mlo!J536</f>
        <v>362.92</v>
      </c>
      <c r="E484">
        <f>monthly_merge_co2_spo!J535</f>
        <v>360.09</v>
      </c>
      <c r="F484">
        <f>(monthly_in_situ_co2_mlo!J537-monthly_in_situ_co2_mlo!J536)*2.12</f>
        <v>4.2399999999961441E-2</v>
      </c>
      <c r="G484">
        <f>(monthly_merge_co2_spo!J536-monthly_merge_co2_spo!J535)*2.12</f>
        <v>6.3600000000062662E-2</v>
      </c>
      <c r="I484" s="5">
        <v>1996.538</v>
      </c>
      <c r="J484" s="3">
        <v>4.2000000000000003E-2</v>
      </c>
      <c r="K484" s="3">
        <v>0.21820000000000001</v>
      </c>
      <c r="L484" s="3">
        <v>0.31830000000000003</v>
      </c>
      <c r="M484" s="3">
        <v>0.3145</v>
      </c>
      <c r="N484" s="4">
        <v>6.4000000000000001E-2</v>
      </c>
      <c r="O484" s="4">
        <v>0.2215</v>
      </c>
      <c r="P484" s="4">
        <v>0.2999</v>
      </c>
      <c r="Q484" s="4">
        <v>0.2989</v>
      </c>
      <c r="R484" s="7">
        <f t="shared" si="51"/>
        <v>5.3000000000000005E-2</v>
      </c>
      <c r="S484" s="7">
        <f t="shared" si="52"/>
        <v>0.21984999999999999</v>
      </c>
      <c r="T484" s="7">
        <f t="shared" si="53"/>
        <v>0.30910000000000004</v>
      </c>
      <c r="U484" s="7">
        <f t="shared" si="54"/>
        <v>0.30669999999999997</v>
      </c>
      <c r="V484" s="6">
        <f t="shared" si="55"/>
        <v>-2.1999999999999999E-2</v>
      </c>
      <c r="W484" s="6">
        <f t="shared" si="56"/>
        <v>-3.2999999999999974E-3</v>
      </c>
      <c r="X484" s="6">
        <f t="shared" si="57"/>
        <v>1.8400000000000027E-2</v>
      </c>
      <c r="Y484" s="6">
        <f t="shared" si="58"/>
        <v>1.5600000000000003E-2</v>
      </c>
    </row>
    <row r="485" spans="1:25" x14ac:dyDescent="0.2">
      <c r="A485">
        <v>1996</v>
      </c>
      <c r="B485">
        <v>8</v>
      </c>
      <c r="C485">
        <v>1996.623</v>
      </c>
      <c r="D485">
        <f>monthly_in_situ_co2_mlo!J537</f>
        <v>362.94</v>
      </c>
      <c r="E485">
        <f>monthly_merge_co2_spo!J536</f>
        <v>360.12</v>
      </c>
      <c r="F485">
        <f>(monthly_in_situ_co2_mlo!J538-monthly_in_situ_co2_mlo!J537)*2.12</f>
        <v>-0.46639999999993736</v>
      </c>
      <c r="G485">
        <f>(monthly_merge_co2_spo!J537-monthly_merge_co2_spo!J536)*2.12</f>
        <v>4.2399999999961441E-2</v>
      </c>
      <c r="I485" s="5">
        <v>1996.623</v>
      </c>
      <c r="J485" s="3">
        <v>-0.46600000000000003</v>
      </c>
      <c r="K485" s="3">
        <v>0.20530000000000001</v>
      </c>
      <c r="L485" s="3">
        <v>0.31969999999999998</v>
      </c>
      <c r="M485" s="3">
        <v>0.31509999999999999</v>
      </c>
      <c r="N485" s="4">
        <v>4.2000000000000003E-2</v>
      </c>
      <c r="O485" s="4">
        <v>0.21299999999999999</v>
      </c>
      <c r="P485" s="4">
        <v>0.3019</v>
      </c>
      <c r="Q485" s="4">
        <v>0.30009999999999998</v>
      </c>
      <c r="R485" s="7">
        <f t="shared" si="51"/>
        <v>-0.21200000000000002</v>
      </c>
      <c r="S485" s="7">
        <f t="shared" si="52"/>
        <v>0.20915</v>
      </c>
      <c r="T485" s="7">
        <f t="shared" si="53"/>
        <v>0.31079999999999997</v>
      </c>
      <c r="U485" s="7">
        <f t="shared" si="54"/>
        <v>0.30759999999999998</v>
      </c>
      <c r="V485" s="6">
        <f t="shared" si="55"/>
        <v>-0.50800000000000001</v>
      </c>
      <c r="W485" s="6">
        <f t="shared" si="56"/>
        <v>-7.6999999999999846E-3</v>
      </c>
      <c r="X485" s="6">
        <f t="shared" si="57"/>
        <v>1.7799999999999983E-2</v>
      </c>
      <c r="Y485" s="6">
        <f t="shared" si="58"/>
        <v>1.5000000000000013E-2</v>
      </c>
    </row>
    <row r="486" spans="1:25" x14ac:dyDescent="0.2">
      <c r="A486">
        <v>1996</v>
      </c>
      <c r="B486">
        <v>9</v>
      </c>
      <c r="C486">
        <v>1996.7076999999999</v>
      </c>
      <c r="D486">
        <f>monthly_in_situ_co2_mlo!J538</f>
        <v>362.72</v>
      </c>
      <c r="E486">
        <f>monthly_merge_co2_spo!J537</f>
        <v>360.14</v>
      </c>
      <c r="F486">
        <f>(monthly_in_situ_co2_mlo!J539-monthly_in_situ_co2_mlo!J538)*2.12</f>
        <v>0.55119999999998071</v>
      </c>
      <c r="G486">
        <f>(monthly_merge_co2_spo!J538-monthly_merge_co2_spo!J537)*2.12</f>
        <v>0.1060000000000241</v>
      </c>
      <c r="I486" s="5">
        <v>1996.7080000000001</v>
      </c>
      <c r="J486" s="3">
        <v>0.55100000000000005</v>
      </c>
      <c r="K486" s="3">
        <v>0.1938</v>
      </c>
      <c r="L486" s="3">
        <v>0.3211</v>
      </c>
      <c r="M486" s="3">
        <v>0.31569999999999998</v>
      </c>
      <c r="N486" s="4">
        <v>0.106</v>
      </c>
      <c r="O486" s="4">
        <v>0.2069</v>
      </c>
      <c r="P486" s="4">
        <v>0.3039</v>
      </c>
      <c r="Q486" s="4">
        <v>0.30120000000000002</v>
      </c>
      <c r="R486" s="7">
        <f t="shared" si="51"/>
        <v>0.32850000000000001</v>
      </c>
      <c r="S486" s="7">
        <f t="shared" si="52"/>
        <v>0.20035</v>
      </c>
      <c r="T486" s="7">
        <f t="shared" si="53"/>
        <v>0.3125</v>
      </c>
      <c r="U486" s="7">
        <f t="shared" si="54"/>
        <v>0.30845</v>
      </c>
      <c r="V486" s="6">
        <f t="shared" si="55"/>
        <v>0.44500000000000006</v>
      </c>
      <c r="W486" s="6">
        <f t="shared" si="56"/>
        <v>-1.3100000000000001E-2</v>
      </c>
      <c r="X486" s="6">
        <f t="shared" si="57"/>
        <v>1.7199999999999993E-2</v>
      </c>
      <c r="Y486" s="6">
        <f t="shared" si="58"/>
        <v>1.4499999999999957E-2</v>
      </c>
    </row>
    <row r="487" spans="1:25" x14ac:dyDescent="0.2">
      <c r="A487">
        <v>1996</v>
      </c>
      <c r="B487">
        <v>10</v>
      </c>
      <c r="C487">
        <v>1996.7896000000001</v>
      </c>
      <c r="D487">
        <f>monthly_in_situ_co2_mlo!J539</f>
        <v>362.98</v>
      </c>
      <c r="E487">
        <f>monthly_merge_co2_spo!J538</f>
        <v>360.19</v>
      </c>
      <c r="F487">
        <f>(monthly_in_situ_co2_mlo!J540-monthly_in_situ_co2_mlo!J539)*2.12</f>
        <v>-0.23320000000002894</v>
      </c>
      <c r="G487">
        <f>(monthly_merge_co2_spo!J539-monthly_merge_co2_spo!J538)*2.12</f>
        <v>0.38160000000001448</v>
      </c>
      <c r="I487" s="5">
        <v>1996.79</v>
      </c>
      <c r="J487" s="3">
        <v>-0.23300000000000001</v>
      </c>
      <c r="K487" s="3">
        <v>0.1865</v>
      </c>
      <c r="L487" s="3">
        <v>0.3226</v>
      </c>
      <c r="M487" s="3">
        <v>0.31619999999999998</v>
      </c>
      <c r="N487" s="4">
        <v>0.38200000000000001</v>
      </c>
      <c r="O487" s="4">
        <v>0.2036</v>
      </c>
      <c r="P487" s="4">
        <v>0.30590000000000001</v>
      </c>
      <c r="Q487" s="4">
        <v>0.30220000000000002</v>
      </c>
      <c r="R487" s="7">
        <f t="shared" si="51"/>
        <v>7.4499999999999997E-2</v>
      </c>
      <c r="S487" s="7">
        <f t="shared" si="52"/>
        <v>0.19505</v>
      </c>
      <c r="T487" s="7">
        <f t="shared" si="53"/>
        <v>0.31425000000000003</v>
      </c>
      <c r="U487" s="7">
        <f t="shared" si="54"/>
        <v>0.30920000000000003</v>
      </c>
      <c r="V487" s="6">
        <f t="shared" si="55"/>
        <v>-0.61499999999999999</v>
      </c>
      <c r="W487" s="6">
        <f t="shared" si="56"/>
        <v>-1.7100000000000004E-2</v>
      </c>
      <c r="X487" s="6">
        <f t="shared" si="57"/>
        <v>1.6699999999999993E-2</v>
      </c>
      <c r="Y487" s="6">
        <f t="shared" si="58"/>
        <v>1.3999999999999957E-2</v>
      </c>
    </row>
    <row r="488" spans="1:25" x14ac:dyDescent="0.2">
      <c r="A488">
        <v>1996</v>
      </c>
      <c r="B488">
        <v>11</v>
      </c>
      <c r="C488">
        <v>1996.8742999999999</v>
      </c>
      <c r="D488">
        <f>monthly_in_situ_co2_mlo!J540</f>
        <v>362.87</v>
      </c>
      <c r="E488">
        <f>monthly_merge_co2_spo!J539</f>
        <v>360.37</v>
      </c>
      <c r="F488">
        <f>(monthly_in_situ_co2_mlo!J541-monthly_in_situ_co2_mlo!J540)*2.12</f>
        <v>0.67839999999998557</v>
      </c>
      <c r="G488">
        <f>(monthly_merge_co2_spo!J540-monthly_merge_co2_spo!J539)*2.12</f>
        <v>0.36040000000003375</v>
      </c>
      <c r="I488" s="5">
        <v>1996.874</v>
      </c>
      <c r="J488" s="3">
        <v>0.67800000000000005</v>
      </c>
      <c r="K488" s="3">
        <v>0.18559999999999999</v>
      </c>
      <c r="L488" s="3">
        <v>0.32429999999999998</v>
      </c>
      <c r="M488" s="3">
        <v>0.31659999999999999</v>
      </c>
      <c r="N488" s="4">
        <v>0.36</v>
      </c>
      <c r="O488" s="4">
        <v>0.20369999999999999</v>
      </c>
      <c r="P488" s="4">
        <v>0.308</v>
      </c>
      <c r="Q488" s="4">
        <v>0.30309999999999998</v>
      </c>
      <c r="R488" s="7">
        <f t="shared" si="51"/>
        <v>0.51900000000000002</v>
      </c>
      <c r="S488" s="7">
        <f t="shared" si="52"/>
        <v>0.19464999999999999</v>
      </c>
      <c r="T488" s="7">
        <f t="shared" si="53"/>
        <v>0.31614999999999999</v>
      </c>
      <c r="U488" s="7">
        <f t="shared" si="54"/>
        <v>0.30984999999999996</v>
      </c>
      <c r="V488" s="6">
        <f t="shared" si="55"/>
        <v>0.31800000000000006</v>
      </c>
      <c r="W488" s="6">
        <f t="shared" si="56"/>
        <v>-1.8100000000000005E-2</v>
      </c>
      <c r="X488" s="6">
        <f t="shared" si="57"/>
        <v>1.6299999999999981E-2</v>
      </c>
      <c r="Y488" s="6">
        <f t="shared" si="58"/>
        <v>1.3500000000000012E-2</v>
      </c>
    </row>
    <row r="489" spans="1:25" x14ac:dyDescent="0.2">
      <c r="A489">
        <v>1996</v>
      </c>
      <c r="B489">
        <v>12</v>
      </c>
      <c r="C489">
        <v>1996.9563000000001</v>
      </c>
      <c r="D489">
        <f>monthly_in_situ_co2_mlo!J541</f>
        <v>363.19</v>
      </c>
      <c r="E489">
        <f>monthly_merge_co2_spo!J540</f>
        <v>360.54</v>
      </c>
      <c r="F489">
        <f>(monthly_in_situ_co2_mlo!J542-monthly_in_situ_co2_mlo!J541)*2.12</f>
        <v>-0.1060000000000241</v>
      </c>
      <c r="G489">
        <f>(monthly_merge_co2_spo!J541-monthly_merge_co2_spo!J540)*2.12</f>
        <v>0.16959999999996628</v>
      </c>
      <c r="I489" s="5">
        <v>1996.9559999999999</v>
      </c>
      <c r="J489" s="3">
        <v>-0.106</v>
      </c>
      <c r="K489" s="3">
        <v>0.19189999999999999</v>
      </c>
      <c r="L489" s="3">
        <v>0.32600000000000001</v>
      </c>
      <c r="M489" s="3">
        <v>0.31690000000000002</v>
      </c>
      <c r="N489" s="4">
        <v>0.17</v>
      </c>
      <c r="O489" s="4">
        <v>0.20710000000000001</v>
      </c>
      <c r="P489" s="4">
        <v>0.31009999999999999</v>
      </c>
      <c r="Q489" s="4">
        <v>0.30399999999999999</v>
      </c>
      <c r="R489" s="7">
        <f t="shared" si="51"/>
        <v>3.2000000000000008E-2</v>
      </c>
      <c r="S489" s="7">
        <f t="shared" si="52"/>
        <v>0.19950000000000001</v>
      </c>
      <c r="T489" s="7">
        <f t="shared" si="53"/>
        <v>0.31805</v>
      </c>
      <c r="U489" s="7">
        <f t="shared" si="54"/>
        <v>0.31045</v>
      </c>
      <c r="V489" s="6">
        <f t="shared" si="55"/>
        <v>-0.27600000000000002</v>
      </c>
      <c r="W489" s="6">
        <f t="shared" si="56"/>
        <v>-1.5200000000000019E-2</v>
      </c>
      <c r="X489" s="6">
        <f t="shared" si="57"/>
        <v>1.5900000000000025E-2</v>
      </c>
      <c r="Y489" s="6">
        <f t="shared" si="58"/>
        <v>1.2900000000000023E-2</v>
      </c>
    </row>
    <row r="490" spans="1:25" x14ac:dyDescent="0.2">
      <c r="A490">
        <v>1997</v>
      </c>
      <c r="B490">
        <v>1</v>
      </c>
      <c r="C490">
        <v>1997.0410999999999</v>
      </c>
      <c r="D490">
        <f>monthly_in_situ_co2_mlo!J542</f>
        <v>363.14</v>
      </c>
      <c r="E490">
        <f>monthly_merge_co2_spo!J541</f>
        <v>360.62</v>
      </c>
      <c r="F490">
        <f>(monthly_in_situ_co2_mlo!J543-monthly_in_situ_co2_mlo!J542)*2.12</f>
        <v>0.29679999999997109</v>
      </c>
      <c r="G490">
        <f>(monthly_merge_co2_spo!J542-monthly_merge_co2_spo!J541)*2.12</f>
        <v>0.44519999999995663</v>
      </c>
      <c r="I490" s="5">
        <v>1997.0409999999999</v>
      </c>
      <c r="J490" s="3">
        <v>0.29699999999999999</v>
      </c>
      <c r="K490" s="3">
        <v>0.20480000000000001</v>
      </c>
      <c r="L490" s="3">
        <v>0.3276</v>
      </c>
      <c r="M490" s="3">
        <v>0.31719999999999998</v>
      </c>
      <c r="N490" s="4">
        <v>0.44500000000000001</v>
      </c>
      <c r="O490" s="4">
        <v>0.2137</v>
      </c>
      <c r="P490" s="4">
        <v>0.31240000000000001</v>
      </c>
      <c r="Q490" s="4">
        <v>0.30480000000000002</v>
      </c>
      <c r="R490" s="7">
        <f t="shared" si="51"/>
        <v>0.371</v>
      </c>
      <c r="S490" s="7">
        <f t="shared" si="52"/>
        <v>0.20924999999999999</v>
      </c>
      <c r="T490" s="7">
        <f t="shared" si="53"/>
        <v>0.32</v>
      </c>
      <c r="U490" s="7">
        <f t="shared" si="54"/>
        <v>0.311</v>
      </c>
      <c r="V490" s="6">
        <f t="shared" si="55"/>
        <v>-0.14800000000000002</v>
      </c>
      <c r="W490" s="6">
        <f t="shared" si="56"/>
        <v>-8.8999999999999913E-3</v>
      </c>
      <c r="X490" s="6">
        <f t="shared" si="57"/>
        <v>1.5199999999999991E-2</v>
      </c>
      <c r="Y490" s="6">
        <f t="shared" si="58"/>
        <v>1.2399999999999967E-2</v>
      </c>
    </row>
    <row r="491" spans="1:25" x14ac:dyDescent="0.2">
      <c r="A491">
        <v>1997</v>
      </c>
      <c r="B491">
        <v>2</v>
      </c>
      <c r="C491">
        <v>1997.126</v>
      </c>
      <c r="D491">
        <f>monthly_in_situ_co2_mlo!J543</f>
        <v>363.28</v>
      </c>
      <c r="E491">
        <f>monthly_merge_co2_spo!J542</f>
        <v>360.83</v>
      </c>
      <c r="F491">
        <f>(monthly_in_situ_co2_mlo!J544-monthly_in_situ_co2_mlo!J543)*2.12</f>
        <v>-0.33919999999993256</v>
      </c>
      <c r="G491">
        <f>(monthly_merge_co2_spo!J543-monthly_merge_co2_spo!J542)*2.12</f>
        <v>2.119999999998072E-2</v>
      </c>
      <c r="I491" s="5">
        <v>1997.126</v>
      </c>
      <c r="J491" s="3">
        <v>-0.33900000000000002</v>
      </c>
      <c r="K491" s="3">
        <v>0.22420000000000001</v>
      </c>
      <c r="L491" s="3">
        <v>0.32919999999999999</v>
      </c>
      <c r="M491" s="3">
        <v>0.31740000000000002</v>
      </c>
      <c r="N491" s="4">
        <v>2.1000000000000001E-2</v>
      </c>
      <c r="O491" s="4">
        <v>0.22409999999999999</v>
      </c>
      <c r="P491" s="4">
        <v>0.31459999999999999</v>
      </c>
      <c r="Q491" s="4">
        <v>0.30549999999999999</v>
      </c>
      <c r="R491" s="7">
        <f t="shared" si="51"/>
        <v>-0.159</v>
      </c>
      <c r="S491" s="7">
        <f t="shared" si="52"/>
        <v>0.22415000000000002</v>
      </c>
      <c r="T491" s="7">
        <f t="shared" si="53"/>
        <v>0.32189999999999996</v>
      </c>
      <c r="U491" s="7">
        <f t="shared" si="54"/>
        <v>0.31145</v>
      </c>
      <c r="V491" s="6">
        <f t="shared" si="55"/>
        <v>-0.36000000000000004</v>
      </c>
      <c r="W491" s="6">
        <f t="shared" si="56"/>
        <v>1.0000000000001674E-4</v>
      </c>
      <c r="X491" s="6">
        <f t="shared" si="57"/>
        <v>1.4600000000000002E-2</v>
      </c>
      <c r="Y491" s="6">
        <f t="shared" si="58"/>
        <v>1.1900000000000022E-2</v>
      </c>
    </row>
    <row r="492" spans="1:25" x14ac:dyDescent="0.2">
      <c r="A492">
        <v>1997</v>
      </c>
      <c r="B492">
        <v>3</v>
      </c>
      <c r="C492">
        <v>1997.2027</v>
      </c>
      <c r="D492">
        <f>monthly_in_situ_co2_mlo!J544</f>
        <v>363.12</v>
      </c>
      <c r="E492">
        <f>monthly_merge_co2_spo!J543</f>
        <v>360.84</v>
      </c>
      <c r="F492">
        <f>(monthly_in_situ_co2_mlo!J545-monthly_in_situ_co2_mlo!J544)*2.12</f>
        <v>1.3144000000000098</v>
      </c>
      <c r="G492">
        <f>(monthly_merge_co2_spo!J544-monthly_merge_co2_spo!J543)*2.12</f>
        <v>0.2968000000000916</v>
      </c>
      <c r="I492" s="5">
        <v>1997.203</v>
      </c>
      <c r="J492" s="3">
        <v>1.3140000000000001</v>
      </c>
      <c r="K492" s="3">
        <v>0.24790000000000001</v>
      </c>
      <c r="L492" s="3">
        <v>0.3306</v>
      </c>
      <c r="M492" s="3">
        <v>0.31740000000000002</v>
      </c>
      <c r="N492" s="4">
        <v>0.29699999999999999</v>
      </c>
      <c r="O492" s="4">
        <v>0.23780000000000001</v>
      </c>
      <c r="P492" s="4">
        <v>0.31690000000000002</v>
      </c>
      <c r="Q492" s="4">
        <v>0.30620000000000003</v>
      </c>
      <c r="R492" s="7">
        <f t="shared" si="51"/>
        <v>0.80549999999999999</v>
      </c>
      <c r="S492" s="7">
        <f t="shared" si="52"/>
        <v>0.24285000000000001</v>
      </c>
      <c r="T492" s="7">
        <f t="shared" si="53"/>
        <v>0.32374999999999998</v>
      </c>
      <c r="U492" s="7">
        <f t="shared" si="54"/>
        <v>0.31180000000000002</v>
      </c>
      <c r="V492" s="6">
        <f t="shared" si="55"/>
        <v>1.0170000000000001</v>
      </c>
      <c r="W492" s="6">
        <f t="shared" si="56"/>
        <v>1.0099999999999998E-2</v>
      </c>
      <c r="X492" s="6">
        <f t="shared" si="57"/>
        <v>1.369999999999999E-2</v>
      </c>
      <c r="Y492" s="6">
        <f t="shared" si="58"/>
        <v>1.1199999999999988E-2</v>
      </c>
    </row>
    <row r="493" spans="1:25" x14ac:dyDescent="0.2">
      <c r="A493">
        <v>1997</v>
      </c>
      <c r="B493">
        <v>4</v>
      </c>
      <c r="C493">
        <v>1997.2877000000001</v>
      </c>
      <c r="D493">
        <f>monthly_in_situ_co2_mlo!J545</f>
        <v>363.74</v>
      </c>
      <c r="E493">
        <f>monthly_merge_co2_spo!J544</f>
        <v>360.98</v>
      </c>
      <c r="F493">
        <f>(monthly_in_situ_co2_mlo!J546-monthly_in_situ_co2_mlo!J545)*2.12</f>
        <v>-0.27559999999999035</v>
      </c>
      <c r="G493">
        <f>(monthly_merge_co2_spo!J545-monthly_merge_co2_spo!J544)*2.12</f>
        <v>-2.119999999998072E-2</v>
      </c>
      <c r="I493" s="5">
        <v>1997.288</v>
      </c>
      <c r="J493" s="3">
        <v>-0.27600000000000002</v>
      </c>
      <c r="K493" s="3">
        <v>0.2737</v>
      </c>
      <c r="L493" s="3">
        <v>0.33179999999999998</v>
      </c>
      <c r="M493" s="3">
        <v>0.31740000000000002</v>
      </c>
      <c r="N493" s="4">
        <v>-2.1000000000000001E-2</v>
      </c>
      <c r="O493" s="4">
        <v>0.25440000000000002</v>
      </c>
      <c r="P493" s="4">
        <v>0.31919999999999998</v>
      </c>
      <c r="Q493" s="4">
        <v>0.30680000000000002</v>
      </c>
      <c r="R493" s="7">
        <f t="shared" si="51"/>
        <v>-0.14850000000000002</v>
      </c>
      <c r="S493" s="7">
        <f t="shared" si="52"/>
        <v>0.26405000000000001</v>
      </c>
      <c r="T493" s="7">
        <f t="shared" si="53"/>
        <v>0.32550000000000001</v>
      </c>
      <c r="U493" s="7">
        <f t="shared" si="54"/>
        <v>0.31210000000000004</v>
      </c>
      <c r="V493" s="6">
        <f t="shared" si="55"/>
        <v>-0.255</v>
      </c>
      <c r="W493" s="6">
        <f t="shared" si="56"/>
        <v>1.9299999999999984E-2</v>
      </c>
      <c r="X493" s="6">
        <f t="shared" si="57"/>
        <v>1.26E-2</v>
      </c>
      <c r="Y493" s="6">
        <f t="shared" si="58"/>
        <v>1.0599999999999998E-2</v>
      </c>
    </row>
    <row r="494" spans="1:25" x14ac:dyDescent="0.2">
      <c r="A494">
        <v>1997</v>
      </c>
      <c r="B494">
        <v>5</v>
      </c>
      <c r="C494">
        <v>1997.3698999999999</v>
      </c>
      <c r="D494">
        <f>monthly_in_situ_co2_mlo!J546</f>
        <v>363.61</v>
      </c>
      <c r="E494">
        <f>monthly_merge_co2_spo!J545</f>
        <v>360.97</v>
      </c>
      <c r="F494">
        <f>(monthly_in_situ_co2_mlo!J547-monthly_in_situ_co2_mlo!J546)*2.12</f>
        <v>-0.82679999999997111</v>
      </c>
      <c r="G494">
        <f>(monthly_merge_co2_spo!J546-monthly_merge_co2_spo!J545)*2.12</f>
        <v>0.38159999999989397</v>
      </c>
      <c r="I494" s="5">
        <v>1997.37</v>
      </c>
      <c r="J494" s="3">
        <v>-0.82699999999999996</v>
      </c>
      <c r="K494" s="3">
        <v>0.30249999999999999</v>
      </c>
      <c r="L494" s="3">
        <v>0.33279999999999998</v>
      </c>
      <c r="M494" s="3">
        <v>0.31730000000000003</v>
      </c>
      <c r="N494" s="4">
        <v>0.38200000000000001</v>
      </c>
      <c r="O494" s="4">
        <v>0.27410000000000001</v>
      </c>
      <c r="P494" s="4">
        <v>0.32150000000000001</v>
      </c>
      <c r="Q494" s="4">
        <v>0.30740000000000001</v>
      </c>
      <c r="R494" s="7">
        <f t="shared" si="51"/>
        <v>-0.22249999999999998</v>
      </c>
      <c r="S494" s="7">
        <f t="shared" si="52"/>
        <v>0.2883</v>
      </c>
      <c r="T494" s="7">
        <f t="shared" si="53"/>
        <v>0.32715</v>
      </c>
      <c r="U494" s="7">
        <f t="shared" si="54"/>
        <v>0.31235000000000002</v>
      </c>
      <c r="V494" s="6">
        <f t="shared" si="55"/>
        <v>-1.2090000000000001</v>
      </c>
      <c r="W494" s="6">
        <f t="shared" si="56"/>
        <v>2.8399999999999981E-2</v>
      </c>
      <c r="X494" s="6">
        <f t="shared" si="57"/>
        <v>1.1299999999999977E-2</v>
      </c>
      <c r="Y494" s="6">
        <f t="shared" si="58"/>
        <v>9.9000000000000199E-3</v>
      </c>
    </row>
    <row r="495" spans="1:25" x14ac:dyDescent="0.2">
      <c r="A495">
        <v>1997</v>
      </c>
      <c r="B495">
        <v>6</v>
      </c>
      <c r="C495">
        <v>1997.4548</v>
      </c>
      <c r="D495">
        <f>monthly_in_situ_co2_mlo!J547</f>
        <v>363.22</v>
      </c>
      <c r="E495">
        <f>monthly_merge_co2_spo!J546</f>
        <v>361.15</v>
      </c>
      <c r="F495">
        <f>(monthly_in_situ_co2_mlo!J548-monthly_in_situ_co2_mlo!J547)*2.12</f>
        <v>1.0387999999998989</v>
      </c>
      <c r="G495">
        <f>(monthly_merge_co2_spo!J547-monthly_merge_co2_spo!J546)*2.12</f>
        <v>8.4800000000043382E-2</v>
      </c>
      <c r="I495" s="5">
        <v>1997.4549999999999</v>
      </c>
      <c r="J495" s="3">
        <v>1.0389999999999999</v>
      </c>
      <c r="K495" s="3">
        <v>0.33500000000000002</v>
      </c>
      <c r="L495" s="3">
        <v>0.33350000000000002</v>
      </c>
      <c r="M495" s="3">
        <v>0.31709999999999999</v>
      </c>
      <c r="N495" s="4">
        <v>8.5000000000000006E-2</v>
      </c>
      <c r="O495" s="4">
        <v>0.29709999999999998</v>
      </c>
      <c r="P495" s="4">
        <v>0.32369999999999999</v>
      </c>
      <c r="Q495" s="4">
        <v>0.308</v>
      </c>
      <c r="R495" s="7">
        <f t="shared" si="51"/>
        <v>0.56199999999999994</v>
      </c>
      <c r="S495" s="7">
        <f t="shared" si="52"/>
        <v>0.31605</v>
      </c>
      <c r="T495" s="7">
        <f t="shared" si="53"/>
        <v>0.3286</v>
      </c>
      <c r="U495" s="7">
        <f t="shared" si="54"/>
        <v>0.31254999999999999</v>
      </c>
      <c r="V495" s="6">
        <f t="shared" si="55"/>
        <v>0.95399999999999996</v>
      </c>
      <c r="W495" s="6">
        <f t="shared" si="56"/>
        <v>3.7900000000000045E-2</v>
      </c>
      <c r="X495" s="6">
        <f t="shared" si="57"/>
        <v>9.8000000000000309E-3</v>
      </c>
      <c r="Y495" s="6">
        <f t="shared" si="58"/>
        <v>9.099999999999997E-3</v>
      </c>
    </row>
    <row r="496" spans="1:25" x14ac:dyDescent="0.2">
      <c r="A496">
        <v>1997</v>
      </c>
      <c r="B496">
        <v>7</v>
      </c>
      <c r="C496">
        <v>1997.537</v>
      </c>
      <c r="D496">
        <f>monthly_in_situ_co2_mlo!J548</f>
        <v>363.71</v>
      </c>
      <c r="E496">
        <f>monthly_merge_co2_spo!J547</f>
        <v>361.19</v>
      </c>
      <c r="F496">
        <f>(monthly_in_situ_co2_mlo!J549-monthly_in_situ_co2_mlo!J548)*2.12</f>
        <v>0.48760000000003861</v>
      </c>
      <c r="G496">
        <f>(monthly_merge_co2_spo!J548-monthly_merge_co2_spo!J547)*2.12</f>
        <v>-0.1060000000000241</v>
      </c>
      <c r="I496" s="5">
        <v>1997.537</v>
      </c>
      <c r="J496" s="3">
        <v>0.48799999999999999</v>
      </c>
      <c r="K496" s="3">
        <v>0.36990000000000001</v>
      </c>
      <c r="L496" s="3">
        <v>0.33410000000000001</v>
      </c>
      <c r="M496" s="3">
        <v>0.31680000000000003</v>
      </c>
      <c r="N496" s="4">
        <v>-0.106</v>
      </c>
      <c r="O496" s="4">
        <v>0.32269999999999999</v>
      </c>
      <c r="P496" s="4">
        <v>0.32579999999999998</v>
      </c>
      <c r="Q496" s="4">
        <v>0.3085</v>
      </c>
      <c r="R496" s="7">
        <f t="shared" si="51"/>
        <v>0.191</v>
      </c>
      <c r="S496" s="7">
        <f t="shared" si="52"/>
        <v>0.3463</v>
      </c>
      <c r="T496" s="7">
        <f t="shared" si="53"/>
        <v>0.32994999999999997</v>
      </c>
      <c r="U496" s="7">
        <f t="shared" si="54"/>
        <v>0.31264999999999998</v>
      </c>
      <c r="V496" s="6">
        <f t="shared" si="55"/>
        <v>0.59399999999999997</v>
      </c>
      <c r="W496" s="6">
        <f t="shared" si="56"/>
        <v>4.720000000000002E-2</v>
      </c>
      <c r="X496" s="6">
        <f t="shared" si="57"/>
        <v>8.3000000000000296E-3</v>
      </c>
      <c r="Y496" s="6">
        <f t="shared" si="58"/>
        <v>8.3000000000000296E-3</v>
      </c>
    </row>
    <row r="497" spans="1:25" x14ac:dyDescent="0.2">
      <c r="A497">
        <v>1997</v>
      </c>
      <c r="B497">
        <v>8</v>
      </c>
      <c r="C497">
        <v>1997.6219000000001</v>
      </c>
      <c r="D497">
        <f>monthly_in_situ_co2_mlo!J549</f>
        <v>363.94</v>
      </c>
      <c r="E497">
        <f>monthly_merge_co2_spo!J548</f>
        <v>361.14</v>
      </c>
      <c r="F497">
        <f>(monthly_in_situ_co2_mlo!J550-monthly_in_situ_co2_mlo!J549)*2.12</f>
        <v>-1.0176000000000387</v>
      </c>
      <c r="G497">
        <f>(monthly_merge_co2_spo!J549-monthly_merge_co2_spo!J548)*2.12</f>
        <v>0.50880000000001935</v>
      </c>
      <c r="I497" s="5">
        <v>1997.6220000000001</v>
      </c>
      <c r="J497" s="3">
        <v>-1.018</v>
      </c>
      <c r="K497" s="3">
        <v>0.40439999999999998</v>
      </c>
      <c r="L497" s="3">
        <v>0.33460000000000001</v>
      </c>
      <c r="M497" s="3">
        <v>0.31640000000000001</v>
      </c>
      <c r="N497" s="4">
        <v>0.50900000000000001</v>
      </c>
      <c r="O497" s="4">
        <v>0.34989999999999999</v>
      </c>
      <c r="P497" s="4">
        <v>0.32779999999999998</v>
      </c>
      <c r="Q497" s="4">
        <v>0.309</v>
      </c>
      <c r="R497" s="7">
        <f t="shared" si="51"/>
        <v>-0.2545</v>
      </c>
      <c r="S497" s="7">
        <f t="shared" si="52"/>
        <v>0.37714999999999999</v>
      </c>
      <c r="T497" s="7">
        <f t="shared" si="53"/>
        <v>0.33119999999999999</v>
      </c>
      <c r="U497" s="7">
        <f t="shared" si="54"/>
        <v>0.31269999999999998</v>
      </c>
      <c r="V497" s="6">
        <f t="shared" si="55"/>
        <v>-1.5270000000000001</v>
      </c>
      <c r="W497" s="6">
        <f t="shared" si="56"/>
        <v>5.4499999999999993E-2</v>
      </c>
      <c r="X497" s="6">
        <f t="shared" si="57"/>
        <v>6.8000000000000282E-3</v>
      </c>
      <c r="Y497" s="6">
        <f t="shared" si="58"/>
        <v>7.4000000000000177E-3</v>
      </c>
    </row>
    <row r="498" spans="1:25" x14ac:dyDescent="0.2">
      <c r="A498">
        <v>1997</v>
      </c>
      <c r="B498">
        <v>9</v>
      </c>
      <c r="C498">
        <v>1997.7067999999999</v>
      </c>
      <c r="D498">
        <f>monthly_in_situ_co2_mlo!J550</f>
        <v>363.46</v>
      </c>
      <c r="E498">
        <f>monthly_merge_co2_spo!J549</f>
        <v>361.38</v>
      </c>
      <c r="F498">
        <f>(monthly_in_situ_co2_mlo!J551-monthly_in_situ_co2_mlo!J550)*2.12</f>
        <v>1.5052000000000771</v>
      </c>
      <c r="G498">
        <f>(monthly_merge_co2_spo!J550-monthly_merge_co2_spo!J549)*2.12</f>
        <v>0.23320000000002894</v>
      </c>
      <c r="I498" s="5">
        <v>1997.7070000000001</v>
      </c>
      <c r="J498" s="3">
        <v>1.5049999999999999</v>
      </c>
      <c r="K498" s="3">
        <v>0.43669999999999998</v>
      </c>
      <c r="L498" s="3">
        <v>0.33500000000000002</v>
      </c>
      <c r="M498" s="3">
        <v>0.316</v>
      </c>
      <c r="N498" s="4">
        <v>0.23300000000000001</v>
      </c>
      <c r="O498" s="4">
        <v>0.37730000000000002</v>
      </c>
      <c r="P498" s="4">
        <v>0.3296</v>
      </c>
      <c r="Q498" s="4">
        <v>0.30940000000000001</v>
      </c>
      <c r="R498" s="7">
        <f t="shared" si="51"/>
        <v>0.86899999999999999</v>
      </c>
      <c r="S498" s="7">
        <f t="shared" si="52"/>
        <v>0.40700000000000003</v>
      </c>
      <c r="T498" s="7">
        <f t="shared" si="53"/>
        <v>0.33230000000000004</v>
      </c>
      <c r="U498" s="7">
        <f t="shared" si="54"/>
        <v>0.31269999999999998</v>
      </c>
      <c r="V498" s="6">
        <f t="shared" si="55"/>
        <v>1.2719999999999998</v>
      </c>
      <c r="W498" s="6">
        <f t="shared" si="56"/>
        <v>5.9399999999999953E-2</v>
      </c>
      <c r="X498" s="6">
        <f t="shared" si="57"/>
        <v>5.4000000000000159E-3</v>
      </c>
      <c r="Y498" s="6">
        <f t="shared" si="58"/>
        <v>6.5999999999999948E-3</v>
      </c>
    </row>
    <row r="499" spans="1:25" x14ac:dyDescent="0.2">
      <c r="A499">
        <v>1997</v>
      </c>
      <c r="B499">
        <v>10</v>
      </c>
      <c r="C499">
        <v>1997.789</v>
      </c>
      <c r="D499">
        <f>monthly_in_situ_co2_mlo!J551</f>
        <v>364.17</v>
      </c>
      <c r="E499">
        <f>monthly_merge_co2_spo!J550</f>
        <v>361.49</v>
      </c>
      <c r="F499">
        <f>(monthly_in_situ_co2_mlo!J552-monthly_in_situ_co2_mlo!J551)*2.12</f>
        <v>0.82679999999997111</v>
      </c>
      <c r="G499">
        <f>(monthly_merge_co2_spo!J551-monthly_merge_co2_spo!J550)*2.12</f>
        <v>0.55119999999998071</v>
      </c>
      <c r="I499" s="5">
        <v>1997.789</v>
      </c>
      <c r="J499" s="3">
        <v>0.82699999999999996</v>
      </c>
      <c r="K499" s="3">
        <v>0.46629999999999999</v>
      </c>
      <c r="L499" s="3">
        <v>0.33529999999999999</v>
      </c>
      <c r="M499" s="3">
        <v>0.31559999999999999</v>
      </c>
      <c r="N499" s="4">
        <v>0.55100000000000005</v>
      </c>
      <c r="O499" s="4">
        <v>0.40410000000000001</v>
      </c>
      <c r="P499" s="4">
        <v>0.33119999999999999</v>
      </c>
      <c r="Q499" s="4">
        <v>0.30980000000000002</v>
      </c>
      <c r="R499" s="7">
        <f t="shared" si="51"/>
        <v>0.68900000000000006</v>
      </c>
      <c r="S499" s="7">
        <f t="shared" si="52"/>
        <v>0.43520000000000003</v>
      </c>
      <c r="T499" s="7">
        <f t="shared" si="53"/>
        <v>0.33324999999999999</v>
      </c>
      <c r="U499" s="7">
        <f t="shared" si="54"/>
        <v>0.31269999999999998</v>
      </c>
      <c r="V499" s="6">
        <f t="shared" si="55"/>
        <v>0.27599999999999991</v>
      </c>
      <c r="W499" s="6">
        <f t="shared" si="56"/>
        <v>6.2199999999999978E-2</v>
      </c>
      <c r="X499" s="6">
        <f t="shared" si="57"/>
        <v>4.0999999999999925E-3</v>
      </c>
      <c r="Y499" s="6">
        <f t="shared" si="58"/>
        <v>5.7999999999999718E-3</v>
      </c>
    </row>
    <row r="500" spans="1:25" x14ac:dyDescent="0.2">
      <c r="A500">
        <v>1997</v>
      </c>
      <c r="B500">
        <v>11</v>
      </c>
      <c r="C500">
        <v>1997.874</v>
      </c>
      <c r="D500">
        <f>monthly_in_situ_co2_mlo!J552</f>
        <v>364.56</v>
      </c>
      <c r="E500">
        <f>monthly_merge_co2_spo!J551</f>
        <v>361.75</v>
      </c>
      <c r="F500">
        <f>(monthly_in_situ_co2_mlo!J553-monthly_in_situ_co2_mlo!J552)*2.12</f>
        <v>1.2295999999999663</v>
      </c>
      <c r="G500">
        <f>(monthly_merge_co2_spo!J552-monthly_merge_co2_spo!J551)*2.12</f>
        <v>0.50880000000001935</v>
      </c>
      <c r="I500" s="5">
        <v>1997.874</v>
      </c>
      <c r="J500" s="3">
        <v>1.23</v>
      </c>
      <c r="K500" s="3">
        <v>0.49180000000000001</v>
      </c>
      <c r="L500" s="3">
        <v>0.33560000000000001</v>
      </c>
      <c r="M500" s="3">
        <v>0.31519999999999998</v>
      </c>
      <c r="N500" s="4">
        <v>0.50900000000000001</v>
      </c>
      <c r="O500" s="4">
        <v>0.42930000000000001</v>
      </c>
      <c r="P500" s="4">
        <v>0.33260000000000001</v>
      </c>
      <c r="Q500" s="4">
        <v>0.31009999999999999</v>
      </c>
      <c r="R500" s="7">
        <f t="shared" si="51"/>
        <v>0.86949999999999994</v>
      </c>
      <c r="S500" s="7">
        <f t="shared" si="52"/>
        <v>0.46055000000000001</v>
      </c>
      <c r="T500" s="7">
        <f t="shared" si="53"/>
        <v>0.33410000000000001</v>
      </c>
      <c r="U500" s="7">
        <f t="shared" si="54"/>
        <v>0.31264999999999998</v>
      </c>
      <c r="V500" s="6">
        <f t="shared" si="55"/>
        <v>0.72099999999999997</v>
      </c>
      <c r="W500" s="6">
        <f t="shared" si="56"/>
        <v>6.25E-2</v>
      </c>
      <c r="X500" s="6">
        <f t="shared" si="57"/>
        <v>3.0000000000000027E-3</v>
      </c>
      <c r="Y500" s="6">
        <f t="shared" si="58"/>
        <v>5.0999999999999934E-3</v>
      </c>
    </row>
    <row r="501" spans="1:25" x14ac:dyDescent="0.2">
      <c r="A501">
        <v>1997</v>
      </c>
      <c r="B501">
        <v>12</v>
      </c>
      <c r="C501">
        <v>1997.9562000000001</v>
      </c>
      <c r="D501">
        <f>monthly_in_situ_co2_mlo!J553</f>
        <v>365.14</v>
      </c>
      <c r="E501">
        <f>monthly_merge_co2_spo!J552</f>
        <v>361.99</v>
      </c>
      <c r="F501">
        <f>(monthly_in_situ_co2_mlo!J554-monthly_in_situ_co2_mlo!J553)*2.12</f>
        <v>0.29679999999997109</v>
      </c>
      <c r="G501">
        <f>(monthly_merge_co2_spo!J553-monthly_merge_co2_spo!J552)*2.12</f>
        <v>0.40279999999999522</v>
      </c>
      <c r="I501" s="5">
        <v>1997.9559999999999</v>
      </c>
      <c r="J501" s="3">
        <v>0.29699999999999999</v>
      </c>
      <c r="K501" s="3">
        <v>0.51259999999999994</v>
      </c>
      <c r="L501" s="3">
        <v>0.33560000000000001</v>
      </c>
      <c r="M501" s="3">
        <v>0.31480000000000002</v>
      </c>
      <c r="N501" s="4">
        <v>0.40300000000000002</v>
      </c>
      <c r="O501" s="4">
        <v>0.4516</v>
      </c>
      <c r="P501" s="4">
        <v>0.33379999999999999</v>
      </c>
      <c r="Q501" s="4">
        <v>0.31040000000000001</v>
      </c>
      <c r="R501" s="7">
        <f t="shared" si="51"/>
        <v>0.35</v>
      </c>
      <c r="S501" s="7">
        <f t="shared" si="52"/>
        <v>0.48209999999999997</v>
      </c>
      <c r="T501" s="7">
        <f t="shared" si="53"/>
        <v>0.3347</v>
      </c>
      <c r="U501" s="7">
        <f t="shared" si="54"/>
        <v>0.31259999999999999</v>
      </c>
      <c r="V501" s="6">
        <f t="shared" si="55"/>
        <v>-0.10600000000000004</v>
      </c>
      <c r="W501" s="6">
        <f t="shared" si="56"/>
        <v>6.0999999999999943E-2</v>
      </c>
      <c r="X501" s="6">
        <f t="shared" si="57"/>
        <v>1.8000000000000238E-3</v>
      </c>
      <c r="Y501" s="6">
        <f t="shared" si="58"/>
        <v>4.400000000000015E-3</v>
      </c>
    </row>
    <row r="502" spans="1:25" x14ac:dyDescent="0.2">
      <c r="A502">
        <v>1998</v>
      </c>
      <c r="B502">
        <v>1</v>
      </c>
      <c r="C502">
        <v>1998.0410999999999</v>
      </c>
      <c r="D502">
        <f>monthly_in_situ_co2_mlo!J554</f>
        <v>365.28</v>
      </c>
      <c r="E502">
        <f>monthly_merge_co2_spo!J553</f>
        <v>362.18</v>
      </c>
      <c r="F502">
        <f>(monthly_in_situ_co2_mlo!J555-monthly_in_situ_co2_mlo!J554)*2.12</f>
        <v>0.33920000000005301</v>
      </c>
      <c r="G502">
        <f>(monthly_merge_co2_spo!J554-monthly_merge_co2_spo!J553)*2.12</f>
        <v>1.0176000000000387</v>
      </c>
      <c r="I502" s="5">
        <v>1998.0409999999999</v>
      </c>
      <c r="J502" s="3">
        <v>0.33900000000000002</v>
      </c>
      <c r="K502" s="3">
        <v>0.52790000000000004</v>
      </c>
      <c r="L502" s="3">
        <v>0.33539999999999998</v>
      </c>
      <c r="M502" s="3">
        <v>0.31440000000000001</v>
      </c>
      <c r="N502" s="4">
        <v>1.018</v>
      </c>
      <c r="O502" s="4">
        <v>0.46960000000000002</v>
      </c>
      <c r="P502" s="4">
        <v>0.33479999999999999</v>
      </c>
      <c r="Q502" s="4">
        <v>0.31059999999999999</v>
      </c>
      <c r="R502" s="7">
        <f t="shared" si="51"/>
        <v>0.67849999999999999</v>
      </c>
      <c r="S502" s="7">
        <f t="shared" si="52"/>
        <v>0.49875000000000003</v>
      </c>
      <c r="T502" s="7">
        <f t="shared" si="53"/>
        <v>0.33509999999999995</v>
      </c>
      <c r="U502" s="7">
        <f t="shared" si="54"/>
        <v>0.3125</v>
      </c>
      <c r="V502" s="6">
        <f t="shared" si="55"/>
        <v>-0.67900000000000005</v>
      </c>
      <c r="W502" s="6">
        <f t="shared" si="56"/>
        <v>5.8300000000000018E-2</v>
      </c>
      <c r="X502" s="6">
        <f t="shared" si="57"/>
        <v>5.9999999999998943E-4</v>
      </c>
      <c r="Y502" s="6">
        <f t="shared" si="58"/>
        <v>3.8000000000000256E-3</v>
      </c>
    </row>
    <row r="503" spans="1:25" x14ac:dyDescent="0.2">
      <c r="A503">
        <v>1998</v>
      </c>
      <c r="B503">
        <v>2</v>
      </c>
      <c r="C503">
        <v>1998.126</v>
      </c>
      <c r="D503">
        <f>monthly_in_situ_co2_mlo!J555</f>
        <v>365.44</v>
      </c>
      <c r="E503">
        <f>monthly_merge_co2_spo!J554</f>
        <v>362.66</v>
      </c>
      <c r="F503">
        <f>(monthly_in_situ_co2_mlo!J556-monthly_in_situ_co2_mlo!J555)*2.12</f>
        <v>0.91160000000001451</v>
      </c>
      <c r="G503">
        <f>(monthly_merge_co2_spo!J555-monthly_merge_co2_spo!J554)*2.12</f>
        <v>0.55119999999998071</v>
      </c>
      <c r="I503" s="5">
        <v>1998.126</v>
      </c>
      <c r="J503" s="3">
        <v>0.91200000000000003</v>
      </c>
      <c r="K503" s="3">
        <v>0.53600000000000003</v>
      </c>
      <c r="L503" s="3">
        <v>0.33500000000000002</v>
      </c>
      <c r="M503" s="3">
        <v>0.314</v>
      </c>
      <c r="N503" s="4">
        <v>0.55100000000000005</v>
      </c>
      <c r="O503" s="4">
        <v>0.48230000000000001</v>
      </c>
      <c r="P503" s="4">
        <v>0.33539999999999998</v>
      </c>
      <c r="Q503" s="4">
        <v>0.31090000000000001</v>
      </c>
      <c r="R503" s="7">
        <f t="shared" si="51"/>
        <v>0.73150000000000004</v>
      </c>
      <c r="S503" s="7">
        <f t="shared" si="52"/>
        <v>0.50914999999999999</v>
      </c>
      <c r="T503" s="7">
        <f t="shared" si="53"/>
        <v>0.3352</v>
      </c>
      <c r="U503" s="7">
        <f t="shared" si="54"/>
        <v>0.31245000000000001</v>
      </c>
      <c r="V503" s="6">
        <f t="shared" si="55"/>
        <v>0.36099999999999999</v>
      </c>
      <c r="W503" s="6">
        <f t="shared" si="56"/>
        <v>5.3700000000000025E-2</v>
      </c>
      <c r="X503" s="6">
        <f t="shared" si="57"/>
        <v>-3.9999999999995595E-4</v>
      </c>
      <c r="Y503" s="6">
        <f t="shared" si="58"/>
        <v>3.0999999999999917E-3</v>
      </c>
    </row>
    <row r="504" spans="1:25" x14ac:dyDescent="0.2">
      <c r="A504">
        <v>1998</v>
      </c>
      <c r="B504">
        <v>3</v>
      </c>
      <c r="C504">
        <v>1998.2027</v>
      </c>
      <c r="D504">
        <f>monthly_in_situ_co2_mlo!J556</f>
        <v>365.87</v>
      </c>
      <c r="E504">
        <f>monthly_merge_co2_spo!J555</f>
        <v>362.92</v>
      </c>
      <c r="F504">
        <f>(monthly_in_situ_co2_mlo!J557-monthly_in_situ_co2_mlo!J556)*2.12</f>
        <v>0.25440000000000967</v>
      </c>
      <c r="G504">
        <f>(monthly_merge_co2_spo!J556-monthly_merge_co2_spo!J555)*2.12</f>
        <v>0.50880000000001935</v>
      </c>
      <c r="I504" s="5">
        <v>1998.203</v>
      </c>
      <c r="J504" s="3">
        <v>0.254</v>
      </c>
      <c r="K504" s="3">
        <v>0.53720000000000001</v>
      </c>
      <c r="L504" s="3">
        <v>0.33429999999999999</v>
      </c>
      <c r="M504" s="3">
        <v>0.31359999999999999</v>
      </c>
      <c r="N504" s="4">
        <v>0.50900000000000001</v>
      </c>
      <c r="O504" s="4">
        <v>0.48920000000000002</v>
      </c>
      <c r="P504" s="4">
        <v>0.33560000000000001</v>
      </c>
      <c r="Q504" s="4">
        <v>0.31109999999999999</v>
      </c>
      <c r="R504" s="7">
        <f t="shared" si="51"/>
        <v>0.38150000000000001</v>
      </c>
      <c r="S504" s="7">
        <f t="shared" si="52"/>
        <v>0.51319999999999999</v>
      </c>
      <c r="T504" s="7">
        <f t="shared" si="53"/>
        <v>0.33494999999999997</v>
      </c>
      <c r="U504" s="7">
        <f t="shared" si="54"/>
        <v>0.31235000000000002</v>
      </c>
      <c r="V504" s="6">
        <f t="shared" si="55"/>
        <v>-0.255</v>
      </c>
      <c r="W504" s="6">
        <f t="shared" si="56"/>
        <v>4.7999999999999987E-2</v>
      </c>
      <c r="X504" s="6">
        <f t="shared" si="57"/>
        <v>-1.3000000000000234E-3</v>
      </c>
      <c r="Y504" s="6">
        <f t="shared" si="58"/>
        <v>2.5000000000000022E-3</v>
      </c>
    </row>
    <row r="505" spans="1:25" x14ac:dyDescent="0.2">
      <c r="A505">
        <v>1998</v>
      </c>
      <c r="B505">
        <v>4</v>
      </c>
      <c r="C505">
        <v>1998.2877000000001</v>
      </c>
      <c r="D505">
        <f>monthly_in_situ_co2_mlo!J557</f>
        <v>365.99</v>
      </c>
      <c r="E505">
        <f>monthly_merge_co2_spo!J556</f>
        <v>363.16</v>
      </c>
      <c r="F505">
        <f>(monthly_in_situ_co2_mlo!J558-monthly_in_situ_co2_mlo!J557)*2.12</f>
        <v>0.25440000000000967</v>
      </c>
      <c r="G505">
        <f>(monthly_merge_co2_spo!J557-monthly_merge_co2_spo!J556)*2.12</f>
        <v>0.46639999999993736</v>
      </c>
      <c r="I505" s="5">
        <v>1998.288</v>
      </c>
      <c r="J505" s="3">
        <v>0.254</v>
      </c>
      <c r="K505" s="3">
        <v>0.53069999999999995</v>
      </c>
      <c r="L505" s="3">
        <v>0.33339999999999997</v>
      </c>
      <c r="M505" s="3">
        <v>0.31319999999999998</v>
      </c>
      <c r="N505" s="4">
        <v>0.46600000000000003</v>
      </c>
      <c r="O505" s="4">
        <v>0.48970000000000002</v>
      </c>
      <c r="P505" s="4">
        <v>0.33560000000000001</v>
      </c>
      <c r="Q505" s="4">
        <v>0.31130000000000002</v>
      </c>
      <c r="R505" s="7">
        <f t="shared" si="51"/>
        <v>0.36</v>
      </c>
      <c r="S505" s="7">
        <f t="shared" si="52"/>
        <v>0.51019999999999999</v>
      </c>
      <c r="T505" s="7">
        <f t="shared" si="53"/>
        <v>0.33450000000000002</v>
      </c>
      <c r="U505" s="7">
        <f t="shared" si="54"/>
        <v>0.31225000000000003</v>
      </c>
      <c r="V505" s="6">
        <f t="shared" si="55"/>
        <v>-0.21200000000000002</v>
      </c>
      <c r="W505" s="6">
        <f t="shared" si="56"/>
        <v>4.0999999999999925E-2</v>
      </c>
      <c r="X505" s="6">
        <f t="shared" si="57"/>
        <v>-2.2000000000000353E-3</v>
      </c>
      <c r="Y505" s="6">
        <f t="shared" si="58"/>
        <v>1.8999999999999573E-3</v>
      </c>
    </row>
    <row r="506" spans="1:25" x14ac:dyDescent="0.2">
      <c r="A506">
        <v>1998</v>
      </c>
      <c r="B506">
        <v>5</v>
      </c>
      <c r="C506">
        <v>1998.3698999999999</v>
      </c>
      <c r="D506">
        <f>monthly_in_situ_co2_mlo!J558</f>
        <v>366.11</v>
      </c>
      <c r="E506">
        <f>monthly_merge_co2_spo!J557</f>
        <v>363.38</v>
      </c>
      <c r="F506">
        <f>(monthly_in_situ_co2_mlo!J559-monthly_in_situ_co2_mlo!J558)*2.12</f>
        <v>0.74199999999992772</v>
      </c>
      <c r="G506">
        <f>(monthly_merge_co2_spo!J558-monthly_merge_co2_spo!J557)*2.12</f>
        <v>0.84799999999995179</v>
      </c>
      <c r="I506" s="5">
        <v>1998.37</v>
      </c>
      <c r="J506" s="3">
        <v>0.74199999999999999</v>
      </c>
      <c r="K506" s="3">
        <v>0.51429999999999998</v>
      </c>
      <c r="L506" s="3">
        <v>0.3322</v>
      </c>
      <c r="M506" s="3">
        <v>0.31290000000000001</v>
      </c>
      <c r="N506" s="4">
        <v>0.84799999999999998</v>
      </c>
      <c r="O506" s="4">
        <v>0.48359999999999997</v>
      </c>
      <c r="P506" s="4">
        <v>0.3352</v>
      </c>
      <c r="Q506" s="4">
        <v>0.3115</v>
      </c>
      <c r="R506" s="7">
        <f t="shared" si="51"/>
        <v>0.79499999999999993</v>
      </c>
      <c r="S506" s="7">
        <f t="shared" si="52"/>
        <v>0.49895</v>
      </c>
      <c r="T506" s="7">
        <f t="shared" si="53"/>
        <v>0.3337</v>
      </c>
      <c r="U506" s="7">
        <f t="shared" si="54"/>
        <v>0.31220000000000003</v>
      </c>
      <c r="V506" s="6">
        <f t="shared" si="55"/>
        <v>-0.10599999999999998</v>
      </c>
      <c r="W506" s="6">
        <f t="shared" si="56"/>
        <v>3.0700000000000005E-2</v>
      </c>
      <c r="X506" s="6">
        <f t="shared" si="57"/>
        <v>-3.0000000000000027E-3</v>
      </c>
      <c r="Y506" s="6">
        <f t="shared" si="58"/>
        <v>1.4000000000000123E-3</v>
      </c>
    </row>
    <row r="507" spans="1:25" x14ac:dyDescent="0.2">
      <c r="A507">
        <v>1998</v>
      </c>
      <c r="B507">
        <v>6</v>
      </c>
      <c r="C507">
        <v>1998.4548</v>
      </c>
      <c r="D507">
        <f>monthly_in_situ_co2_mlo!J559</f>
        <v>366.46</v>
      </c>
      <c r="E507">
        <f>monthly_merge_co2_spo!J558</f>
        <v>363.78</v>
      </c>
      <c r="F507">
        <f>(monthly_in_situ_co2_mlo!J560-monthly_in_situ_co2_mlo!J559)*2.12</f>
        <v>0.86920000000005304</v>
      </c>
      <c r="G507">
        <f>(monthly_merge_co2_spo!J559-monthly_merge_co2_spo!J558)*2.12</f>
        <v>0.44520000000007715</v>
      </c>
      <c r="I507" s="5">
        <v>1998.4549999999999</v>
      </c>
      <c r="J507" s="3">
        <v>0.86899999999999999</v>
      </c>
      <c r="K507" s="3">
        <v>0.48959999999999998</v>
      </c>
      <c r="L507" s="3">
        <v>0.3306</v>
      </c>
      <c r="M507" s="3">
        <v>0.31259999999999999</v>
      </c>
      <c r="N507" s="4">
        <v>0.44500000000000001</v>
      </c>
      <c r="O507" s="4">
        <v>0.47139999999999999</v>
      </c>
      <c r="P507" s="4">
        <v>0.33439999999999998</v>
      </c>
      <c r="Q507" s="4">
        <v>0.31169999999999998</v>
      </c>
      <c r="R507" s="7">
        <f t="shared" si="51"/>
        <v>0.65700000000000003</v>
      </c>
      <c r="S507" s="7">
        <f t="shared" si="52"/>
        <v>0.48049999999999998</v>
      </c>
      <c r="T507" s="7">
        <f t="shared" si="53"/>
        <v>0.33250000000000002</v>
      </c>
      <c r="U507" s="7">
        <f t="shared" si="54"/>
        <v>0.31214999999999998</v>
      </c>
      <c r="V507" s="6">
        <f t="shared" si="55"/>
        <v>0.42399999999999999</v>
      </c>
      <c r="W507" s="6">
        <f t="shared" si="56"/>
        <v>1.8199999999999994E-2</v>
      </c>
      <c r="X507" s="6">
        <f t="shared" si="57"/>
        <v>-3.7999999999999701E-3</v>
      </c>
      <c r="Y507" s="6">
        <f t="shared" si="58"/>
        <v>9.000000000000119E-4</v>
      </c>
    </row>
    <row r="508" spans="1:25" x14ac:dyDescent="0.2">
      <c r="A508">
        <v>1998</v>
      </c>
      <c r="B508">
        <v>7</v>
      </c>
      <c r="C508">
        <v>1998.537</v>
      </c>
      <c r="D508">
        <f>monthly_in_situ_co2_mlo!J560</f>
        <v>366.87</v>
      </c>
      <c r="E508">
        <f>monthly_merge_co2_spo!J559</f>
        <v>363.99</v>
      </c>
      <c r="F508">
        <f>(monthly_in_situ_co2_mlo!J561-monthly_in_situ_co2_mlo!J560)*2.12</f>
        <v>0.74200000000004829</v>
      </c>
      <c r="G508">
        <f>(monthly_merge_co2_spo!J560-monthly_merge_co2_spo!J559)*2.12</f>
        <v>0.38160000000001448</v>
      </c>
      <c r="I508" s="5">
        <v>1998.537</v>
      </c>
      <c r="J508" s="3">
        <v>0.74199999999999999</v>
      </c>
      <c r="K508" s="3">
        <v>0.4602</v>
      </c>
      <c r="L508" s="3">
        <v>0.32879999999999998</v>
      </c>
      <c r="M508" s="3">
        <v>0.31230000000000002</v>
      </c>
      <c r="N508" s="4">
        <v>0.38200000000000001</v>
      </c>
      <c r="O508" s="4">
        <v>0.4531</v>
      </c>
      <c r="P508" s="4">
        <v>0.33329999999999999</v>
      </c>
      <c r="Q508" s="4">
        <v>0.31190000000000001</v>
      </c>
      <c r="R508" s="7">
        <f t="shared" si="51"/>
        <v>0.56200000000000006</v>
      </c>
      <c r="S508" s="7">
        <f t="shared" si="52"/>
        <v>0.45665</v>
      </c>
      <c r="T508" s="7">
        <f t="shared" si="53"/>
        <v>0.33104999999999996</v>
      </c>
      <c r="U508" s="7">
        <f t="shared" si="54"/>
        <v>0.31210000000000004</v>
      </c>
      <c r="V508" s="6">
        <f t="shared" si="55"/>
        <v>0.36</v>
      </c>
      <c r="W508" s="6">
        <f t="shared" si="56"/>
        <v>7.0999999999999952E-3</v>
      </c>
      <c r="X508" s="6">
        <f t="shared" si="57"/>
        <v>-4.500000000000004E-3</v>
      </c>
      <c r="Y508" s="6">
        <f t="shared" si="58"/>
        <v>4.0000000000001146E-4</v>
      </c>
    </row>
    <row r="509" spans="1:25" x14ac:dyDescent="0.2">
      <c r="A509">
        <v>1998</v>
      </c>
      <c r="B509">
        <v>8</v>
      </c>
      <c r="C509">
        <v>1998.6219000000001</v>
      </c>
      <c r="D509">
        <f>monthly_in_situ_co2_mlo!J561</f>
        <v>367.22</v>
      </c>
      <c r="E509">
        <f>monthly_merge_co2_spo!J560</f>
        <v>364.17</v>
      </c>
      <c r="F509">
        <f>(monthly_in_situ_co2_mlo!J562-monthly_in_situ_co2_mlo!J561)*2.12</f>
        <v>-6.3600000000062662E-2</v>
      </c>
      <c r="G509">
        <f>(monthly_merge_co2_spo!J561-monthly_merge_co2_spo!J560)*2.12</f>
        <v>0.53</v>
      </c>
      <c r="I509" s="5">
        <v>1998.6220000000001</v>
      </c>
      <c r="J509" s="3">
        <v>-6.4000000000000001E-2</v>
      </c>
      <c r="K509" s="3">
        <v>0.42620000000000002</v>
      </c>
      <c r="L509" s="3">
        <v>0.32669999999999999</v>
      </c>
      <c r="M509" s="3">
        <v>0.31209999999999999</v>
      </c>
      <c r="N509" s="4">
        <v>0.53</v>
      </c>
      <c r="O509" s="4">
        <v>0.42980000000000002</v>
      </c>
      <c r="P509" s="4">
        <v>0.33200000000000002</v>
      </c>
      <c r="Q509" s="4">
        <v>0.31219999999999998</v>
      </c>
      <c r="R509" s="7">
        <f t="shared" si="51"/>
        <v>0.23300000000000001</v>
      </c>
      <c r="S509" s="7">
        <f t="shared" si="52"/>
        <v>0.42800000000000005</v>
      </c>
      <c r="T509" s="7">
        <f t="shared" si="53"/>
        <v>0.32935000000000003</v>
      </c>
      <c r="U509" s="7">
        <f t="shared" si="54"/>
        <v>0.31214999999999998</v>
      </c>
      <c r="V509" s="6">
        <f t="shared" si="55"/>
        <v>-0.59400000000000008</v>
      </c>
      <c r="W509" s="6">
        <f t="shared" si="56"/>
        <v>-3.5999999999999921E-3</v>
      </c>
      <c r="X509" s="6">
        <f t="shared" si="57"/>
        <v>-5.3000000000000269E-3</v>
      </c>
      <c r="Y509" s="6">
        <f t="shared" si="58"/>
        <v>-9.9999999999988987E-5</v>
      </c>
    </row>
    <row r="510" spans="1:25" x14ac:dyDescent="0.2">
      <c r="A510">
        <v>1998</v>
      </c>
      <c r="B510">
        <v>9</v>
      </c>
      <c r="C510">
        <v>1998.7067999999999</v>
      </c>
      <c r="D510">
        <f>monthly_in_situ_co2_mlo!J562</f>
        <v>367.19</v>
      </c>
      <c r="E510">
        <f>monthly_merge_co2_spo!J561</f>
        <v>364.42</v>
      </c>
      <c r="F510">
        <f>(monthly_in_situ_co2_mlo!J563-monthly_in_situ_co2_mlo!J562)*2.12</f>
        <v>0.95399999999997598</v>
      </c>
      <c r="G510">
        <f>(monthly_merge_co2_spo!J562-monthly_merge_co2_spo!J561)*2.12</f>
        <v>0.14839999999998554</v>
      </c>
      <c r="I510" s="5">
        <v>1998.7070000000001</v>
      </c>
      <c r="J510" s="3">
        <v>0.95399999999999996</v>
      </c>
      <c r="K510" s="3">
        <v>0.38840000000000002</v>
      </c>
      <c r="L510" s="3">
        <v>0.32450000000000001</v>
      </c>
      <c r="M510" s="3">
        <v>0.31190000000000001</v>
      </c>
      <c r="N510" s="4">
        <v>0.14799999999999999</v>
      </c>
      <c r="O510" s="4">
        <v>0.40379999999999999</v>
      </c>
      <c r="P510" s="4">
        <v>0.33050000000000002</v>
      </c>
      <c r="Q510" s="4">
        <v>0.31240000000000001</v>
      </c>
      <c r="R510" s="7">
        <f t="shared" si="51"/>
        <v>0.55099999999999993</v>
      </c>
      <c r="S510" s="7">
        <f t="shared" si="52"/>
        <v>0.39610000000000001</v>
      </c>
      <c r="T510" s="7">
        <f t="shared" si="53"/>
        <v>0.32750000000000001</v>
      </c>
      <c r="U510" s="7">
        <f t="shared" si="54"/>
        <v>0.31215000000000004</v>
      </c>
      <c r="V510" s="6">
        <f t="shared" si="55"/>
        <v>0.80599999999999994</v>
      </c>
      <c r="W510" s="6">
        <f t="shared" si="56"/>
        <v>-1.5399999999999969E-2</v>
      </c>
      <c r="X510" s="6">
        <f t="shared" si="57"/>
        <v>-6.0000000000000053E-3</v>
      </c>
      <c r="Y510" s="6">
        <f t="shared" si="58"/>
        <v>-5.0000000000000044E-4</v>
      </c>
    </row>
    <row r="511" spans="1:25" x14ac:dyDescent="0.2">
      <c r="A511">
        <v>1998</v>
      </c>
      <c r="B511">
        <v>10</v>
      </c>
      <c r="C511">
        <v>1998.789</v>
      </c>
      <c r="D511">
        <f>monthly_in_situ_co2_mlo!J563</f>
        <v>367.64</v>
      </c>
      <c r="E511">
        <f>monthly_merge_co2_spo!J562</f>
        <v>364.49</v>
      </c>
      <c r="F511">
        <f>(monthly_in_situ_co2_mlo!J564-monthly_in_situ_co2_mlo!J563)*2.12</f>
        <v>-0.1060000000000241</v>
      </c>
      <c r="G511">
        <f>(monthly_merge_co2_spo!J563-monthly_merge_co2_spo!J562)*2.12</f>
        <v>0.5723999999999615</v>
      </c>
      <c r="I511" s="5">
        <v>1998.789</v>
      </c>
      <c r="J511" s="3">
        <v>-0.106</v>
      </c>
      <c r="K511" s="3">
        <v>0.35160000000000002</v>
      </c>
      <c r="L511" s="3">
        <v>0.32200000000000001</v>
      </c>
      <c r="M511" s="3">
        <v>0.31180000000000002</v>
      </c>
      <c r="N511" s="4">
        <v>0.57199999999999995</v>
      </c>
      <c r="O511" s="4">
        <v>0.37759999999999999</v>
      </c>
      <c r="P511" s="4">
        <v>0.32879999999999998</v>
      </c>
      <c r="Q511" s="4">
        <v>0.31259999999999999</v>
      </c>
      <c r="R511" s="7">
        <f t="shared" si="51"/>
        <v>0.23299999999999998</v>
      </c>
      <c r="S511" s="7">
        <f t="shared" si="52"/>
        <v>0.36460000000000004</v>
      </c>
      <c r="T511" s="7">
        <f t="shared" si="53"/>
        <v>0.32540000000000002</v>
      </c>
      <c r="U511" s="7">
        <f t="shared" si="54"/>
        <v>0.31220000000000003</v>
      </c>
      <c r="V511" s="6">
        <f t="shared" si="55"/>
        <v>-0.67799999999999994</v>
      </c>
      <c r="W511" s="6">
        <f t="shared" si="56"/>
        <v>-2.5999999999999968E-2</v>
      </c>
      <c r="X511" s="6">
        <f t="shared" si="57"/>
        <v>-6.7999999999999727E-3</v>
      </c>
      <c r="Y511" s="6">
        <f t="shared" si="58"/>
        <v>-7.999999999999674E-4</v>
      </c>
    </row>
    <row r="512" spans="1:25" x14ac:dyDescent="0.2">
      <c r="A512">
        <v>1998</v>
      </c>
      <c r="B512">
        <v>11</v>
      </c>
      <c r="C512">
        <v>1998.874</v>
      </c>
      <c r="D512">
        <f>monthly_in_situ_co2_mlo!J564</f>
        <v>367.59</v>
      </c>
      <c r="E512">
        <f>monthly_merge_co2_spo!J563</f>
        <v>364.76</v>
      </c>
      <c r="F512">
        <f>(monthly_in_situ_co2_mlo!J565-monthly_in_situ_co2_mlo!J564)*2.12</f>
        <v>0.53</v>
      </c>
      <c r="G512">
        <f>(monthly_merge_co2_spo!J564-monthly_merge_co2_spo!J563)*2.12</f>
        <v>0.12720000000000484</v>
      </c>
      <c r="I512" s="5">
        <v>1998.874</v>
      </c>
      <c r="J512" s="3">
        <v>0.53</v>
      </c>
      <c r="K512" s="3">
        <v>0.31819999999999998</v>
      </c>
      <c r="L512" s="3">
        <v>0.31950000000000001</v>
      </c>
      <c r="M512" s="3">
        <v>0.31180000000000002</v>
      </c>
      <c r="N512" s="4">
        <v>0.127</v>
      </c>
      <c r="O512" s="4">
        <v>0.35349999999999998</v>
      </c>
      <c r="P512" s="4">
        <v>0.32690000000000002</v>
      </c>
      <c r="Q512" s="4">
        <v>0.31280000000000002</v>
      </c>
      <c r="R512" s="7">
        <f t="shared" si="51"/>
        <v>0.32850000000000001</v>
      </c>
      <c r="S512" s="7">
        <f t="shared" si="52"/>
        <v>0.33584999999999998</v>
      </c>
      <c r="T512" s="7">
        <f t="shared" si="53"/>
        <v>0.32320000000000004</v>
      </c>
      <c r="U512" s="7">
        <f t="shared" si="54"/>
        <v>0.31230000000000002</v>
      </c>
      <c r="V512" s="6">
        <f t="shared" si="55"/>
        <v>0.40300000000000002</v>
      </c>
      <c r="W512" s="6">
        <f t="shared" si="56"/>
        <v>-3.5299999999999998E-2</v>
      </c>
      <c r="X512" s="6">
        <f t="shared" si="57"/>
        <v>-7.4000000000000177E-3</v>
      </c>
      <c r="Y512" s="6">
        <f t="shared" si="58"/>
        <v>-1.0000000000000009E-3</v>
      </c>
    </row>
    <row r="513" spans="1:25" x14ac:dyDescent="0.2">
      <c r="A513">
        <v>1998</v>
      </c>
      <c r="B513">
        <v>12</v>
      </c>
      <c r="C513">
        <v>1998.9562000000001</v>
      </c>
      <c r="D513">
        <f>monthly_in_situ_co2_mlo!J565</f>
        <v>367.84</v>
      </c>
      <c r="E513">
        <f>monthly_merge_co2_spo!J564</f>
        <v>364.82</v>
      </c>
      <c r="F513">
        <f>(monthly_in_situ_co2_mlo!J566-monthly_in_situ_co2_mlo!J565)*2.12</f>
        <v>0.55120000000010128</v>
      </c>
      <c r="G513">
        <f>(monthly_merge_co2_spo!J565-monthly_merge_co2_spo!J564)*2.12</f>
        <v>0.44519999999995663</v>
      </c>
      <c r="I513" s="5">
        <v>1998.9559999999999</v>
      </c>
      <c r="J513" s="3">
        <v>0.55100000000000005</v>
      </c>
      <c r="K513" s="3">
        <v>0.28820000000000001</v>
      </c>
      <c r="L513" s="3">
        <v>0.31680000000000003</v>
      </c>
      <c r="M513" s="3">
        <v>0.31190000000000001</v>
      </c>
      <c r="N513" s="4">
        <v>0.44500000000000001</v>
      </c>
      <c r="O513" s="4">
        <v>0.33250000000000002</v>
      </c>
      <c r="P513" s="4">
        <v>0.32479999999999998</v>
      </c>
      <c r="Q513" s="4">
        <v>0.313</v>
      </c>
      <c r="R513" s="7">
        <f t="shared" si="51"/>
        <v>0.498</v>
      </c>
      <c r="S513" s="7">
        <f t="shared" si="52"/>
        <v>0.31035000000000001</v>
      </c>
      <c r="T513" s="7">
        <f t="shared" si="53"/>
        <v>0.32079999999999997</v>
      </c>
      <c r="U513" s="7">
        <f t="shared" si="54"/>
        <v>0.31245000000000001</v>
      </c>
      <c r="V513" s="6">
        <f t="shared" si="55"/>
        <v>0.10600000000000004</v>
      </c>
      <c r="W513" s="6">
        <f t="shared" si="56"/>
        <v>-4.4300000000000006E-2</v>
      </c>
      <c r="X513" s="6">
        <f t="shared" si="57"/>
        <v>-7.9999999999999516E-3</v>
      </c>
      <c r="Y513" s="6">
        <f t="shared" si="58"/>
        <v>-1.0999999999999899E-3</v>
      </c>
    </row>
    <row r="514" spans="1:25" x14ac:dyDescent="0.2">
      <c r="A514">
        <v>1999</v>
      </c>
      <c r="B514">
        <v>1</v>
      </c>
      <c r="C514">
        <v>1999.0410999999999</v>
      </c>
      <c r="D514">
        <f>monthly_in_situ_co2_mlo!J566</f>
        <v>368.1</v>
      </c>
      <c r="E514">
        <f>monthly_merge_co2_spo!J565</f>
        <v>365.03</v>
      </c>
      <c r="F514">
        <f>(monthly_in_situ_co2_mlo!J567-monthly_in_situ_co2_mlo!J566)*2.12</f>
        <v>0.12720000000000484</v>
      </c>
      <c r="G514">
        <f>(monthly_merge_co2_spo!J566-monthly_merge_co2_spo!J565)*2.12</f>
        <v>0.21200000000004821</v>
      </c>
      <c r="I514" s="5">
        <v>1999.0409999999999</v>
      </c>
      <c r="J514" s="3">
        <v>0.127</v>
      </c>
      <c r="K514" s="3">
        <v>0.26069999999999999</v>
      </c>
      <c r="L514" s="3">
        <v>0.31419999999999998</v>
      </c>
      <c r="M514" s="3">
        <v>0.312</v>
      </c>
      <c r="N514" s="4">
        <v>0.21199999999999999</v>
      </c>
      <c r="O514" s="4">
        <v>0.315</v>
      </c>
      <c r="P514" s="4">
        <v>0.32250000000000001</v>
      </c>
      <c r="Q514" s="4">
        <v>0.31330000000000002</v>
      </c>
      <c r="R514" s="7">
        <f t="shared" si="51"/>
        <v>0.16949999999999998</v>
      </c>
      <c r="S514" s="7">
        <f t="shared" si="52"/>
        <v>0.28784999999999999</v>
      </c>
      <c r="T514" s="7">
        <f t="shared" si="53"/>
        <v>0.31835000000000002</v>
      </c>
      <c r="U514" s="7">
        <f t="shared" si="54"/>
        <v>0.31264999999999998</v>
      </c>
      <c r="V514" s="6">
        <f t="shared" si="55"/>
        <v>-8.4999999999999992E-2</v>
      </c>
      <c r="W514" s="6">
        <f t="shared" si="56"/>
        <v>-5.4300000000000015E-2</v>
      </c>
      <c r="X514" s="6">
        <f t="shared" si="57"/>
        <v>-8.3000000000000296E-3</v>
      </c>
      <c r="Y514" s="6">
        <f t="shared" si="58"/>
        <v>-1.3000000000000234E-3</v>
      </c>
    </row>
    <row r="515" spans="1:25" x14ac:dyDescent="0.2">
      <c r="A515">
        <v>1999</v>
      </c>
      <c r="B515">
        <v>2</v>
      </c>
      <c r="C515">
        <v>1999.126</v>
      </c>
      <c r="D515">
        <f>monthly_in_situ_co2_mlo!J567</f>
        <v>368.16</v>
      </c>
      <c r="E515">
        <f>monthly_merge_co2_spo!J566</f>
        <v>365.13</v>
      </c>
      <c r="F515">
        <f>(monthly_in_situ_co2_mlo!J568-monthly_in_situ_co2_mlo!J567)*2.12</f>
        <v>-6.3600000000062662E-2</v>
      </c>
      <c r="G515">
        <f>(monthly_merge_co2_spo!J567-monthly_merge_co2_spo!J566)*2.12</f>
        <v>0.44519999999995663</v>
      </c>
      <c r="I515" s="5">
        <v>1999.126</v>
      </c>
      <c r="J515" s="3">
        <v>-6.4000000000000001E-2</v>
      </c>
      <c r="K515" s="3">
        <v>0.23549999999999999</v>
      </c>
      <c r="L515" s="3">
        <v>0.31140000000000001</v>
      </c>
      <c r="M515" s="3">
        <v>0.31209999999999999</v>
      </c>
      <c r="N515" s="4">
        <v>0.44500000000000001</v>
      </c>
      <c r="O515" s="4">
        <v>0.30149999999999999</v>
      </c>
      <c r="P515" s="4">
        <v>0.32</v>
      </c>
      <c r="Q515" s="4">
        <v>0.3135</v>
      </c>
      <c r="R515" s="7">
        <f t="shared" si="51"/>
        <v>0.1905</v>
      </c>
      <c r="S515" s="7">
        <f t="shared" si="52"/>
        <v>0.26849999999999996</v>
      </c>
      <c r="T515" s="7">
        <f t="shared" si="53"/>
        <v>0.31569999999999998</v>
      </c>
      <c r="U515" s="7">
        <f t="shared" si="54"/>
        <v>0.31279999999999997</v>
      </c>
      <c r="V515" s="6">
        <f t="shared" si="55"/>
        <v>-0.50900000000000001</v>
      </c>
      <c r="W515" s="6">
        <f t="shared" si="56"/>
        <v>-6.6000000000000003E-2</v>
      </c>
      <c r="X515" s="6">
        <f t="shared" si="57"/>
        <v>-8.5999999999999965E-3</v>
      </c>
      <c r="Y515" s="6">
        <f t="shared" si="58"/>
        <v>-1.4000000000000123E-3</v>
      </c>
    </row>
    <row r="516" spans="1:25" x14ac:dyDescent="0.2">
      <c r="A516">
        <v>1999</v>
      </c>
      <c r="B516">
        <v>3</v>
      </c>
      <c r="C516">
        <v>1999.2027</v>
      </c>
      <c r="D516">
        <f>monthly_in_situ_co2_mlo!J568</f>
        <v>368.13</v>
      </c>
      <c r="E516">
        <f>monthly_merge_co2_spo!J567</f>
        <v>365.34</v>
      </c>
      <c r="F516">
        <f>(monthly_in_situ_co2_mlo!J569-monthly_in_situ_co2_mlo!J568)*2.12</f>
        <v>0.80559999999999043</v>
      </c>
      <c r="G516">
        <f>(monthly_merge_co2_spo!J568-monthly_merge_co2_spo!J567)*2.12</f>
        <v>0.2968000000000916</v>
      </c>
      <c r="I516" s="5">
        <v>1999.203</v>
      </c>
      <c r="J516" s="3">
        <v>0.80600000000000005</v>
      </c>
      <c r="K516" s="3">
        <v>0.214</v>
      </c>
      <c r="L516" s="3">
        <v>0.30840000000000001</v>
      </c>
      <c r="M516" s="3">
        <v>0.31230000000000002</v>
      </c>
      <c r="N516" s="4">
        <v>0.29699999999999999</v>
      </c>
      <c r="O516" s="4">
        <v>0.29120000000000001</v>
      </c>
      <c r="P516" s="4">
        <v>0.3175</v>
      </c>
      <c r="Q516" s="4">
        <v>0.31380000000000002</v>
      </c>
      <c r="R516" s="7">
        <f t="shared" si="51"/>
        <v>0.55149999999999999</v>
      </c>
      <c r="S516" s="7">
        <f t="shared" si="52"/>
        <v>0.25259999999999999</v>
      </c>
      <c r="T516" s="7">
        <f t="shared" si="53"/>
        <v>0.31295000000000001</v>
      </c>
      <c r="U516" s="7">
        <f t="shared" si="54"/>
        <v>0.31305000000000005</v>
      </c>
      <c r="V516" s="6">
        <f t="shared" si="55"/>
        <v>0.50900000000000012</v>
      </c>
      <c r="W516" s="6">
        <f t="shared" si="56"/>
        <v>-7.7200000000000019E-2</v>
      </c>
      <c r="X516" s="6">
        <f t="shared" si="57"/>
        <v>-9.099999999999997E-3</v>
      </c>
      <c r="Y516" s="6">
        <f t="shared" si="58"/>
        <v>-1.5000000000000013E-3</v>
      </c>
    </row>
    <row r="517" spans="1:25" x14ac:dyDescent="0.2">
      <c r="A517">
        <v>1999</v>
      </c>
      <c r="B517">
        <v>4</v>
      </c>
      <c r="C517">
        <v>1999.2877000000001</v>
      </c>
      <c r="D517">
        <f>monthly_in_situ_co2_mlo!J569</f>
        <v>368.51</v>
      </c>
      <c r="E517">
        <f>monthly_merge_co2_spo!J568</f>
        <v>365.48</v>
      </c>
      <c r="F517">
        <f>(monthly_in_situ_co2_mlo!J570-monthly_in_situ_co2_mlo!J569)*2.12</f>
        <v>-1.5051999999999568</v>
      </c>
      <c r="G517">
        <f>(monthly_merge_co2_spo!J569-monthly_merge_co2_spo!J568)*2.12</f>
        <v>-6.3600000000062662E-2</v>
      </c>
      <c r="I517" s="5">
        <v>1999.288</v>
      </c>
      <c r="J517" s="3">
        <v>-1.5049999999999999</v>
      </c>
      <c r="K517" s="3">
        <v>0.19489999999999999</v>
      </c>
      <c r="L517" s="3">
        <v>0.30520000000000003</v>
      </c>
      <c r="M517" s="3">
        <v>0.3125</v>
      </c>
      <c r="N517" s="4">
        <v>-6.4000000000000001E-2</v>
      </c>
      <c r="O517" s="4">
        <v>0.2838</v>
      </c>
      <c r="P517" s="4">
        <v>0.31480000000000002</v>
      </c>
      <c r="Q517" s="4">
        <v>0.31409999999999999</v>
      </c>
      <c r="R517" s="7">
        <f t="shared" si="51"/>
        <v>-0.78449999999999998</v>
      </c>
      <c r="S517" s="7">
        <f t="shared" si="52"/>
        <v>0.23935000000000001</v>
      </c>
      <c r="T517" s="7">
        <f t="shared" si="53"/>
        <v>0.31000000000000005</v>
      </c>
      <c r="U517" s="7">
        <f t="shared" si="54"/>
        <v>0.31330000000000002</v>
      </c>
      <c r="V517" s="6">
        <f t="shared" si="55"/>
        <v>-1.4409999999999998</v>
      </c>
      <c r="W517" s="6">
        <f t="shared" si="56"/>
        <v>-8.8900000000000007E-2</v>
      </c>
      <c r="X517" s="6">
        <f t="shared" si="57"/>
        <v>-9.5999999999999974E-3</v>
      </c>
      <c r="Y517" s="6">
        <f t="shared" si="58"/>
        <v>-1.5999999999999903E-3</v>
      </c>
    </row>
    <row r="518" spans="1:25" x14ac:dyDescent="0.2">
      <c r="A518">
        <v>1999</v>
      </c>
      <c r="B518">
        <v>5</v>
      </c>
      <c r="C518">
        <v>1999.3698999999999</v>
      </c>
      <c r="D518">
        <f>monthly_in_situ_co2_mlo!J570</f>
        <v>367.8</v>
      </c>
      <c r="E518">
        <f>monthly_merge_co2_spo!J569</f>
        <v>365.45</v>
      </c>
      <c r="F518">
        <f>(monthly_in_situ_co2_mlo!J571-monthly_in_situ_co2_mlo!J570)*2.12</f>
        <v>0.27559999999999035</v>
      </c>
      <c r="G518">
        <f>(monthly_merge_co2_spo!J570-monthly_merge_co2_spo!J569)*2.12</f>
        <v>0.38160000000001448</v>
      </c>
      <c r="I518" s="5">
        <v>1999.37</v>
      </c>
      <c r="J518" s="3">
        <v>0.27600000000000002</v>
      </c>
      <c r="K518" s="3">
        <v>0.17879999999999999</v>
      </c>
      <c r="L518" s="3">
        <v>0.3019</v>
      </c>
      <c r="M518" s="3">
        <v>0.31280000000000002</v>
      </c>
      <c r="N518" s="4">
        <v>0.38200000000000001</v>
      </c>
      <c r="O518" s="4">
        <v>0.27860000000000001</v>
      </c>
      <c r="P518" s="4">
        <v>0.31209999999999999</v>
      </c>
      <c r="Q518" s="4">
        <v>0.31440000000000001</v>
      </c>
      <c r="R518" s="7">
        <f t="shared" si="51"/>
        <v>0.32900000000000001</v>
      </c>
      <c r="S518" s="7">
        <f t="shared" si="52"/>
        <v>0.22870000000000001</v>
      </c>
      <c r="T518" s="7">
        <f t="shared" si="53"/>
        <v>0.307</v>
      </c>
      <c r="U518" s="7">
        <f t="shared" si="54"/>
        <v>0.31359999999999999</v>
      </c>
      <c r="V518" s="6">
        <f t="shared" si="55"/>
        <v>-0.10599999999999998</v>
      </c>
      <c r="W518" s="6">
        <f t="shared" si="56"/>
        <v>-9.9800000000000028E-2</v>
      </c>
      <c r="X518" s="6">
        <f t="shared" si="57"/>
        <v>-1.0199999999999987E-2</v>
      </c>
      <c r="Y518" s="6">
        <f t="shared" si="58"/>
        <v>-1.5999999999999903E-3</v>
      </c>
    </row>
    <row r="519" spans="1:25" x14ac:dyDescent="0.2">
      <c r="A519">
        <v>1999</v>
      </c>
      <c r="B519">
        <v>6</v>
      </c>
      <c r="C519">
        <v>1999.4548</v>
      </c>
      <c r="D519">
        <f>monthly_in_situ_co2_mlo!J571</f>
        <v>367.93</v>
      </c>
      <c r="E519">
        <f>monthly_merge_co2_spo!J570</f>
        <v>365.63</v>
      </c>
      <c r="F519">
        <f>(monthly_in_situ_co2_mlo!J572-monthly_in_situ_co2_mlo!J571)*2.12</f>
        <v>1.2083999999999857</v>
      </c>
      <c r="G519">
        <f>(monthly_merge_co2_spo!J571-monthly_merge_co2_spo!J570)*2.12</f>
        <v>-4.2399999999961441E-2</v>
      </c>
      <c r="I519" s="5">
        <v>1999.4549999999999</v>
      </c>
      <c r="J519" s="3">
        <v>1.208</v>
      </c>
      <c r="K519" s="3">
        <v>0.16789999999999999</v>
      </c>
      <c r="L519" s="3">
        <v>0.29870000000000002</v>
      </c>
      <c r="M519" s="3">
        <v>0.31309999999999999</v>
      </c>
      <c r="N519" s="4">
        <v>-4.2000000000000003E-2</v>
      </c>
      <c r="O519" s="4">
        <v>0.27510000000000001</v>
      </c>
      <c r="P519" s="4">
        <v>0.30930000000000002</v>
      </c>
      <c r="Q519" s="4">
        <v>0.31480000000000002</v>
      </c>
      <c r="R519" s="7">
        <f t="shared" si="51"/>
        <v>0.58299999999999996</v>
      </c>
      <c r="S519" s="7">
        <f t="shared" si="52"/>
        <v>0.2215</v>
      </c>
      <c r="T519" s="7">
        <f t="shared" si="53"/>
        <v>0.30400000000000005</v>
      </c>
      <c r="U519" s="7">
        <f t="shared" si="54"/>
        <v>0.31395000000000001</v>
      </c>
      <c r="V519" s="6">
        <f t="shared" si="55"/>
        <v>1.25</v>
      </c>
      <c r="W519" s="6">
        <f t="shared" si="56"/>
        <v>-0.10720000000000002</v>
      </c>
      <c r="X519" s="6">
        <f t="shared" si="57"/>
        <v>-1.0599999999999998E-2</v>
      </c>
      <c r="Y519" s="6">
        <f t="shared" si="58"/>
        <v>-1.7000000000000348E-3</v>
      </c>
    </row>
    <row r="520" spans="1:25" x14ac:dyDescent="0.2">
      <c r="A520">
        <v>1999</v>
      </c>
      <c r="B520">
        <v>7</v>
      </c>
      <c r="C520">
        <v>1999.537</v>
      </c>
      <c r="D520">
        <f>monthly_in_situ_co2_mlo!J572</f>
        <v>368.5</v>
      </c>
      <c r="E520">
        <f>monthly_merge_co2_spo!J571</f>
        <v>365.61</v>
      </c>
      <c r="F520">
        <f>(monthly_in_situ_co2_mlo!J573-monthly_in_situ_co2_mlo!J572)*2.12</f>
        <v>-0.27559999999999035</v>
      </c>
      <c r="G520">
        <f>(monthly_merge_co2_spo!J572-monthly_merge_co2_spo!J571)*2.12</f>
        <v>-0.1908000000000675</v>
      </c>
      <c r="I520" s="5">
        <v>1999.537</v>
      </c>
      <c r="J520" s="3">
        <v>-0.27600000000000002</v>
      </c>
      <c r="K520" s="3">
        <v>0.16239999999999999</v>
      </c>
      <c r="L520" s="3">
        <v>0.29549999999999998</v>
      </c>
      <c r="M520" s="3">
        <v>0.3135</v>
      </c>
      <c r="N520" s="4">
        <v>-0.191</v>
      </c>
      <c r="O520" s="4">
        <v>0.2722</v>
      </c>
      <c r="P520" s="4">
        <v>0.30669999999999997</v>
      </c>
      <c r="Q520" s="4">
        <v>0.31509999999999999</v>
      </c>
      <c r="R520" s="7">
        <f t="shared" si="51"/>
        <v>-0.23350000000000001</v>
      </c>
      <c r="S520" s="7">
        <f t="shared" si="52"/>
        <v>0.21729999999999999</v>
      </c>
      <c r="T520" s="7">
        <f t="shared" si="53"/>
        <v>0.30109999999999998</v>
      </c>
      <c r="U520" s="7">
        <f t="shared" si="54"/>
        <v>0.31430000000000002</v>
      </c>
      <c r="V520" s="6">
        <f t="shared" si="55"/>
        <v>-8.500000000000002E-2</v>
      </c>
      <c r="W520" s="6">
        <f t="shared" si="56"/>
        <v>-0.10980000000000001</v>
      </c>
      <c r="X520" s="6">
        <f t="shared" si="57"/>
        <v>-1.1199999999999988E-2</v>
      </c>
      <c r="Y520" s="6">
        <f t="shared" si="58"/>
        <v>-1.5999999999999903E-3</v>
      </c>
    </row>
    <row r="521" spans="1:25" x14ac:dyDescent="0.2">
      <c r="A521">
        <v>1999</v>
      </c>
      <c r="B521">
        <v>8</v>
      </c>
      <c r="C521">
        <v>1999.6219000000001</v>
      </c>
      <c r="D521">
        <f>monthly_in_situ_co2_mlo!J573</f>
        <v>368.37</v>
      </c>
      <c r="E521">
        <f>monthly_merge_co2_spo!J572</f>
        <v>365.52</v>
      </c>
      <c r="F521">
        <f>(monthly_in_situ_co2_mlo!J574-monthly_in_situ_co2_mlo!J573)*2.12</f>
        <v>-0.93279999999999519</v>
      </c>
      <c r="G521">
        <f>(monthly_merge_co2_spo!J573-monthly_merge_co2_spo!J572)*2.12</f>
        <v>0.57240000000008195</v>
      </c>
      <c r="I521" s="5">
        <v>1999.6220000000001</v>
      </c>
      <c r="J521" s="3">
        <v>-0.93300000000000005</v>
      </c>
      <c r="K521" s="3">
        <v>0.16220000000000001</v>
      </c>
      <c r="L521" s="3">
        <v>0.29249999999999998</v>
      </c>
      <c r="M521" s="3">
        <v>0.31380000000000002</v>
      </c>
      <c r="N521" s="4">
        <v>0.57199999999999995</v>
      </c>
      <c r="O521" s="4">
        <v>0.26879999999999998</v>
      </c>
      <c r="P521" s="4">
        <v>0.30409999999999998</v>
      </c>
      <c r="Q521" s="4">
        <v>0.3155</v>
      </c>
      <c r="R521" s="7">
        <f t="shared" si="51"/>
        <v>-0.18050000000000005</v>
      </c>
      <c r="S521" s="7">
        <f t="shared" si="52"/>
        <v>0.2155</v>
      </c>
      <c r="T521" s="7">
        <f t="shared" si="53"/>
        <v>0.29830000000000001</v>
      </c>
      <c r="U521" s="7">
        <f t="shared" si="54"/>
        <v>0.31464999999999999</v>
      </c>
      <c r="V521" s="6">
        <f t="shared" si="55"/>
        <v>-1.5049999999999999</v>
      </c>
      <c r="W521" s="6">
        <f t="shared" si="56"/>
        <v>-0.10659999999999997</v>
      </c>
      <c r="X521" s="6">
        <f t="shared" si="57"/>
        <v>-1.1599999999999999E-2</v>
      </c>
      <c r="Y521" s="6">
        <f t="shared" si="58"/>
        <v>-1.6999999999999793E-3</v>
      </c>
    </row>
    <row r="522" spans="1:25" x14ac:dyDescent="0.2">
      <c r="A522">
        <v>1999</v>
      </c>
      <c r="B522">
        <v>9</v>
      </c>
      <c r="C522">
        <v>1999.7067999999999</v>
      </c>
      <c r="D522">
        <f>monthly_in_situ_co2_mlo!J574</f>
        <v>367.93</v>
      </c>
      <c r="E522">
        <f>monthly_merge_co2_spo!J573</f>
        <v>365.79</v>
      </c>
      <c r="F522">
        <f>(monthly_in_situ_co2_mlo!J575-monthly_in_situ_co2_mlo!J574)*2.12</f>
        <v>1.293200000000029</v>
      </c>
      <c r="G522">
        <f>(monthly_merge_co2_spo!J574-monthly_merge_co2_spo!J573)*2.12</f>
        <v>0.38160000000001448</v>
      </c>
      <c r="I522" s="5">
        <v>1999.7070000000001</v>
      </c>
      <c r="J522" s="3">
        <v>1.2929999999999999</v>
      </c>
      <c r="K522" s="3">
        <v>0.1668</v>
      </c>
      <c r="L522" s="3">
        <v>0.28960000000000002</v>
      </c>
      <c r="M522" s="3">
        <v>0.31419999999999998</v>
      </c>
      <c r="N522" s="4">
        <v>0.38200000000000001</v>
      </c>
      <c r="O522" s="4">
        <v>0.26429999999999998</v>
      </c>
      <c r="P522" s="4">
        <v>0.30159999999999998</v>
      </c>
      <c r="Q522" s="4">
        <v>0.31590000000000001</v>
      </c>
      <c r="R522" s="7">
        <f t="shared" si="51"/>
        <v>0.83749999999999991</v>
      </c>
      <c r="S522" s="7">
        <f t="shared" si="52"/>
        <v>0.21554999999999999</v>
      </c>
      <c r="T522" s="7">
        <f t="shared" si="53"/>
        <v>0.29559999999999997</v>
      </c>
      <c r="U522" s="7">
        <f t="shared" si="54"/>
        <v>0.31505</v>
      </c>
      <c r="V522" s="6">
        <f t="shared" si="55"/>
        <v>0.91099999999999992</v>
      </c>
      <c r="W522" s="6">
        <f t="shared" si="56"/>
        <v>-9.7499999999999976E-2</v>
      </c>
      <c r="X522" s="6">
        <f t="shared" si="57"/>
        <v>-1.1999999999999955E-2</v>
      </c>
      <c r="Y522" s="6">
        <f t="shared" si="58"/>
        <v>-1.7000000000000348E-3</v>
      </c>
    </row>
    <row r="523" spans="1:25" x14ac:dyDescent="0.2">
      <c r="A523">
        <v>1999</v>
      </c>
      <c r="B523">
        <v>10</v>
      </c>
      <c r="C523">
        <v>1999.789</v>
      </c>
      <c r="D523">
        <f>monthly_in_situ_co2_mlo!J575</f>
        <v>368.54</v>
      </c>
      <c r="E523">
        <f>monthly_merge_co2_spo!J574</f>
        <v>365.97</v>
      </c>
      <c r="F523">
        <f>(monthly_in_situ_co2_mlo!J576-monthly_in_situ_co2_mlo!J575)*2.12</f>
        <v>0.5723999999999615</v>
      </c>
      <c r="G523">
        <f>(monthly_merge_co2_spo!J575-monthly_merge_co2_spo!J574)*2.12</f>
        <v>0.82679999999997111</v>
      </c>
      <c r="I523" s="5">
        <v>1999.789</v>
      </c>
      <c r="J523" s="3">
        <v>0.57199999999999995</v>
      </c>
      <c r="K523" s="3">
        <v>0.17630000000000001</v>
      </c>
      <c r="L523" s="3">
        <v>0.28689999999999999</v>
      </c>
      <c r="M523" s="3">
        <v>0.31459999999999999</v>
      </c>
      <c r="N523" s="4">
        <v>0.82699999999999996</v>
      </c>
      <c r="O523" s="4">
        <v>0.25900000000000001</v>
      </c>
      <c r="P523" s="4">
        <v>0.29920000000000002</v>
      </c>
      <c r="Q523" s="4">
        <v>0.31630000000000003</v>
      </c>
      <c r="R523" s="7">
        <f t="shared" si="51"/>
        <v>0.69950000000000001</v>
      </c>
      <c r="S523" s="7">
        <f t="shared" si="52"/>
        <v>0.21765000000000001</v>
      </c>
      <c r="T523" s="7">
        <f t="shared" si="53"/>
        <v>0.29305000000000003</v>
      </c>
      <c r="U523" s="7">
        <f t="shared" si="54"/>
        <v>0.31545000000000001</v>
      </c>
      <c r="V523" s="6">
        <f t="shared" si="55"/>
        <v>-0.255</v>
      </c>
      <c r="W523" s="6">
        <f t="shared" si="56"/>
        <v>-8.2699999999999996E-2</v>
      </c>
      <c r="X523" s="6">
        <f t="shared" si="57"/>
        <v>-1.2300000000000033E-2</v>
      </c>
      <c r="Y523" s="6">
        <f t="shared" si="58"/>
        <v>-1.7000000000000348E-3</v>
      </c>
    </row>
    <row r="524" spans="1:25" x14ac:dyDescent="0.2">
      <c r="A524">
        <v>1999</v>
      </c>
      <c r="B524">
        <v>11</v>
      </c>
      <c r="C524">
        <v>1999.874</v>
      </c>
      <c r="D524">
        <f>monthly_in_situ_co2_mlo!J576</f>
        <v>368.81</v>
      </c>
      <c r="E524">
        <f>monthly_merge_co2_spo!J575</f>
        <v>366.36</v>
      </c>
      <c r="F524">
        <f>(monthly_in_situ_co2_mlo!J577-monthly_in_situ_co2_mlo!J576)*2.12</f>
        <v>0.14839999999998554</v>
      </c>
      <c r="G524">
        <f>(monthly_merge_co2_spo!J576-monthly_merge_co2_spo!J575)*2.12</f>
        <v>0.59359999999994217</v>
      </c>
      <c r="I524" s="5">
        <v>1999.874</v>
      </c>
      <c r="J524" s="3">
        <v>0.14799999999999999</v>
      </c>
      <c r="K524" s="3">
        <v>0.1898</v>
      </c>
      <c r="L524" s="3">
        <v>0.28449999999999998</v>
      </c>
      <c r="M524" s="3">
        <v>0.31509999999999999</v>
      </c>
      <c r="N524" s="4">
        <v>0.59399999999999997</v>
      </c>
      <c r="O524" s="4">
        <v>0.25359999999999999</v>
      </c>
      <c r="P524" s="4">
        <v>0.29709999999999998</v>
      </c>
      <c r="Q524" s="4">
        <v>0.31680000000000003</v>
      </c>
      <c r="R524" s="7">
        <f t="shared" si="51"/>
        <v>0.371</v>
      </c>
      <c r="S524" s="7">
        <f t="shared" si="52"/>
        <v>0.22170000000000001</v>
      </c>
      <c r="T524" s="7">
        <f t="shared" si="53"/>
        <v>0.29079999999999995</v>
      </c>
      <c r="U524" s="7">
        <f t="shared" si="54"/>
        <v>0.31595000000000001</v>
      </c>
      <c r="V524" s="6">
        <f t="shared" si="55"/>
        <v>-0.44599999999999995</v>
      </c>
      <c r="W524" s="6">
        <f t="shared" si="56"/>
        <v>-6.3799999999999996E-2</v>
      </c>
      <c r="X524" s="6">
        <f t="shared" si="57"/>
        <v>-1.26E-2</v>
      </c>
      <c r="Y524" s="6">
        <f t="shared" si="58"/>
        <v>-1.7000000000000348E-3</v>
      </c>
    </row>
    <row r="525" spans="1:25" x14ac:dyDescent="0.2">
      <c r="A525">
        <v>1999</v>
      </c>
      <c r="B525">
        <v>12</v>
      </c>
      <c r="C525">
        <v>1999.9562000000001</v>
      </c>
      <c r="D525">
        <f>monthly_in_situ_co2_mlo!J577</f>
        <v>368.88</v>
      </c>
      <c r="E525">
        <f>monthly_merge_co2_spo!J576</f>
        <v>366.64</v>
      </c>
      <c r="F525">
        <f>(monthly_in_situ_co2_mlo!J578-monthly_in_situ_co2_mlo!J577)*2.12</f>
        <v>0.44519999999995663</v>
      </c>
      <c r="G525">
        <f>(monthly_merge_co2_spo!J577-monthly_merge_co2_spo!J576)*2.12</f>
        <v>-0.14839999999998554</v>
      </c>
      <c r="I525" s="5">
        <v>1999.9559999999999</v>
      </c>
      <c r="J525" s="3">
        <v>0.44500000000000001</v>
      </c>
      <c r="K525" s="3">
        <v>0.2051</v>
      </c>
      <c r="L525" s="3">
        <v>0.28249999999999997</v>
      </c>
      <c r="M525" s="3">
        <v>0.31559999999999999</v>
      </c>
      <c r="N525" s="4">
        <v>-0.14799999999999999</v>
      </c>
      <c r="O525" s="4">
        <v>0.2485</v>
      </c>
      <c r="P525" s="4">
        <v>0.29509999999999997</v>
      </c>
      <c r="Q525" s="4">
        <v>0.31719999999999998</v>
      </c>
      <c r="R525" s="7">
        <f t="shared" si="51"/>
        <v>0.14850000000000002</v>
      </c>
      <c r="S525" s="7">
        <f t="shared" si="52"/>
        <v>0.2268</v>
      </c>
      <c r="T525" s="7">
        <f t="shared" si="53"/>
        <v>0.28879999999999995</v>
      </c>
      <c r="U525" s="7">
        <f t="shared" si="54"/>
        <v>0.31640000000000001</v>
      </c>
      <c r="V525" s="6">
        <f t="shared" si="55"/>
        <v>0.59299999999999997</v>
      </c>
      <c r="W525" s="6">
        <f t="shared" si="56"/>
        <v>-4.3399999999999994E-2</v>
      </c>
      <c r="X525" s="6">
        <f t="shared" si="57"/>
        <v>-1.26E-2</v>
      </c>
      <c r="Y525" s="6">
        <f t="shared" si="58"/>
        <v>-1.5999999999999903E-3</v>
      </c>
    </row>
    <row r="526" spans="1:25" x14ac:dyDescent="0.2">
      <c r="A526">
        <v>2000</v>
      </c>
      <c r="B526">
        <v>1</v>
      </c>
      <c r="C526">
        <v>2000.0409999999999</v>
      </c>
      <c r="D526">
        <f>monthly_in_situ_co2_mlo!J578</f>
        <v>369.09</v>
      </c>
      <c r="E526">
        <f>monthly_merge_co2_spo!J577</f>
        <v>366.57</v>
      </c>
      <c r="F526">
        <f>(monthly_in_situ_co2_mlo!J579-monthly_in_situ_co2_mlo!J578)*2.12</f>
        <v>-0.72079999999994704</v>
      </c>
      <c r="G526">
        <f>(monthly_merge_co2_spo!J578-monthly_merge_co2_spo!J577)*2.12</f>
        <v>0.61480000000004342</v>
      </c>
      <c r="I526" s="5">
        <v>2000.0409999999999</v>
      </c>
      <c r="J526" s="3">
        <v>-0.72099999999999997</v>
      </c>
      <c r="K526" s="3">
        <v>0.22159999999999999</v>
      </c>
      <c r="L526" s="3">
        <v>0.28089999999999998</v>
      </c>
      <c r="M526" s="3">
        <v>0.31609999999999999</v>
      </c>
      <c r="N526" s="4">
        <v>0.61499999999999999</v>
      </c>
      <c r="O526" s="4">
        <v>0.24260000000000001</v>
      </c>
      <c r="P526" s="4">
        <v>0.29339999999999999</v>
      </c>
      <c r="Q526" s="4">
        <v>0.31759999999999999</v>
      </c>
      <c r="R526" s="7">
        <f t="shared" si="51"/>
        <v>-5.2999999999999992E-2</v>
      </c>
      <c r="S526" s="7">
        <f t="shared" si="52"/>
        <v>0.2321</v>
      </c>
      <c r="T526" s="7">
        <f t="shared" si="53"/>
        <v>0.28715000000000002</v>
      </c>
      <c r="U526" s="7">
        <f t="shared" si="54"/>
        <v>0.31684999999999997</v>
      </c>
      <c r="V526" s="6">
        <f t="shared" si="55"/>
        <v>-1.3359999999999999</v>
      </c>
      <c r="W526" s="6">
        <f t="shared" si="56"/>
        <v>-2.1000000000000019E-2</v>
      </c>
      <c r="X526" s="6">
        <f t="shared" si="57"/>
        <v>-1.2500000000000011E-2</v>
      </c>
      <c r="Y526" s="6">
        <f t="shared" si="58"/>
        <v>-1.5000000000000013E-3</v>
      </c>
    </row>
    <row r="527" spans="1:25" x14ac:dyDescent="0.2">
      <c r="A527">
        <v>2000</v>
      </c>
      <c r="B527">
        <v>2</v>
      </c>
      <c r="C527">
        <v>2000.1257000000001</v>
      </c>
      <c r="D527">
        <f>monthly_in_situ_co2_mlo!J579</f>
        <v>368.75</v>
      </c>
      <c r="E527">
        <f>monthly_merge_co2_spo!J578</f>
        <v>366.86</v>
      </c>
      <c r="F527">
        <f>(monthly_in_situ_co2_mlo!J580-monthly_in_situ_co2_mlo!J579)*2.12</f>
        <v>0.59359999999994217</v>
      </c>
      <c r="G527">
        <f>(monthly_merge_co2_spo!J579-monthly_merge_co2_spo!J578)*2.12</f>
        <v>-0.40279999999999522</v>
      </c>
      <c r="I527" s="5">
        <v>2000.126</v>
      </c>
      <c r="J527" s="3">
        <v>0.59399999999999997</v>
      </c>
      <c r="K527" s="3">
        <v>0.23830000000000001</v>
      </c>
      <c r="L527" s="3">
        <v>0.27960000000000002</v>
      </c>
      <c r="M527" s="3">
        <v>0.31659999999999999</v>
      </c>
      <c r="N527" s="4">
        <v>-0.40300000000000002</v>
      </c>
      <c r="O527" s="4">
        <v>0.2349</v>
      </c>
      <c r="P527" s="4">
        <v>0.29199999999999998</v>
      </c>
      <c r="Q527" s="4">
        <v>0.318</v>
      </c>
      <c r="R527" s="7">
        <f t="shared" si="51"/>
        <v>9.5499999999999974E-2</v>
      </c>
      <c r="S527" s="7">
        <f t="shared" si="52"/>
        <v>0.2366</v>
      </c>
      <c r="T527" s="7">
        <f t="shared" si="53"/>
        <v>0.2858</v>
      </c>
      <c r="U527" s="7">
        <f t="shared" si="54"/>
        <v>0.31730000000000003</v>
      </c>
      <c r="V527" s="6">
        <f t="shared" si="55"/>
        <v>0.997</v>
      </c>
      <c r="W527" s="6">
        <f t="shared" si="56"/>
        <v>3.4000000000000141E-3</v>
      </c>
      <c r="X527" s="6">
        <f t="shared" si="57"/>
        <v>-1.2399999999999967E-2</v>
      </c>
      <c r="Y527" s="6">
        <f t="shared" si="58"/>
        <v>-1.4000000000000123E-3</v>
      </c>
    </row>
    <row r="528" spans="1:25" x14ac:dyDescent="0.2">
      <c r="A528">
        <v>2000</v>
      </c>
      <c r="B528">
        <v>3</v>
      </c>
      <c r="C528">
        <v>2000.2049</v>
      </c>
      <c r="D528">
        <f>monthly_in_situ_co2_mlo!J580</f>
        <v>369.03</v>
      </c>
      <c r="E528">
        <f>monthly_merge_co2_spo!J579</f>
        <v>366.67</v>
      </c>
      <c r="F528">
        <f>(monthly_in_situ_co2_mlo!J581-monthly_in_situ_co2_mlo!J580)*2.12</f>
        <v>-6.3599999999942161E-2</v>
      </c>
      <c r="G528">
        <f>(monthly_merge_co2_spo!J580-monthly_merge_co2_spo!J579)*2.12</f>
        <v>0.59359999999994217</v>
      </c>
      <c r="I528" s="5">
        <v>2000.2049999999999</v>
      </c>
      <c r="J528" s="3">
        <v>-6.4000000000000001E-2</v>
      </c>
      <c r="K528" s="3">
        <v>0.25209999999999999</v>
      </c>
      <c r="L528" s="3">
        <v>0.2787</v>
      </c>
      <c r="M528" s="3">
        <v>0.31719999999999998</v>
      </c>
      <c r="N528" s="4">
        <v>0.59399999999999997</v>
      </c>
      <c r="O528" s="4">
        <v>0.2261</v>
      </c>
      <c r="P528" s="4">
        <v>0.29089999999999999</v>
      </c>
      <c r="Q528" s="4">
        <v>0.31840000000000002</v>
      </c>
      <c r="R528" s="7">
        <f t="shared" si="51"/>
        <v>0.26500000000000001</v>
      </c>
      <c r="S528" s="7">
        <f t="shared" si="52"/>
        <v>0.23909999999999998</v>
      </c>
      <c r="T528" s="7">
        <f t="shared" si="53"/>
        <v>0.2848</v>
      </c>
      <c r="U528" s="7">
        <f t="shared" si="54"/>
        <v>0.31779999999999997</v>
      </c>
      <c r="V528" s="6">
        <f t="shared" si="55"/>
        <v>-0.65799999999999992</v>
      </c>
      <c r="W528" s="6">
        <f t="shared" si="56"/>
        <v>2.5999999999999995E-2</v>
      </c>
      <c r="X528" s="6">
        <f t="shared" si="57"/>
        <v>-1.2199999999999989E-2</v>
      </c>
      <c r="Y528" s="6">
        <f t="shared" si="58"/>
        <v>-1.2000000000000344E-3</v>
      </c>
    </row>
    <row r="529" spans="1:25" x14ac:dyDescent="0.2">
      <c r="A529">
        <v>2000</v>
      </c>
      <c r="B529">
        <v>4</v>
      </c>
      <c r="C529">
        <v>2000.2896000000001</v>
      </c>
      <c r="D529">
        <f>monthly_in_situ_co2_mlo!J581</f>
        <v>369</v>
      </c>
      <c r="E529">
        <f>monthly_merge_co2_spo!J580</f>
        <v>366.95</v>
      </c>
      <c r="F529">
        <f>(monthly_in_situ_co2_mlo!J582-monthly_in_situ_co2_mlo!J581)*2.12</f>
        <v>-0.82679999999997111</v>
      </c>
      <c r="G529">
        <f>(monthly_merge_co2_spo!J581-monthly_merge_co2_spo!J580)*2.12</f>
        <v>4.2400000000081949E-2</v>
      </c>
      <c r="I529" s="5">
        <v>2000.29</v>
      </c>
      <c r="J529" s="3">
        <v>-0.82699999999999996</v>
      </c>
      <c r="K529" s="3">
        <v>0.26229999999999998</v>
      </c>
      <c r="L529" s="3">
        <v>0.27829999999999999</v>
      </c>
      <c r="M529" s="3">
        <v>0.31780000000000003</v>
      </c>
      <c r="N529" s="4">
        <v>4.2000000000000003E-2</v>
      </c>
      <c r="O529" s="4">
        <v>0.21690000000000001</v>
      </c>
      <c r="P529" s="4">
        <v>0.29020000000000001</v>
      </c>
      <c r="Q529" s="4">
        <v>0.31879999999999997</v>
      </c>
      <c r="R529" s="7">
        <f t="shared" si="51"/>
        <v>-0.39249999999999996</v>
      </c>
      <c r="S529" s="7">
        <f t="shared" si="52"/>
        <v>0.23959999999999998</v>
      </c>
      <c r="T529" s="7">
        <f t="shared" si="53"/>
        <v>0.28425</v>
      </c>
      <c r="U529" s="7">
        <f t="shared" si="54"/>
        <v>0.31830000000000003</v>
      </c>
      <c r="V529" s="6">
        <f t="shared" si="55"/>
        <v>-0.86899999999999999</v>
      </c>
      <c r="W529" s="6">
        <f t="shared" si="56"/>
        <v>4.5399999999999968E-2</v>
      </c>
      <c r="X529" s="6">
        <f t="shared" si="57"/>
        <v>-1.1900000000000022E-2</v>
      </c>
      <c r="Y529" s="6">
        <f t="shared" si="58"/>
        <v>-9.9999999999994538E-4</v>
      </c>
    </row>
    <row r="530" spans="1:25" x14ac:dyDescent="0.2">
      <c r="A530">
        <v>2000</v>
      </c>
      <c r="B530">
        <v>5</v>
      </c>
      <c r="C530">
        <v>2000.3715999999999</v>
      </c>
      <c r="D530">
        <f>monthly_in_situ_co2_mlo!J582</f>
        <v>368.61</v>
      </c>
      <c r="E530">
        <f>monthly_merge_co2_spo!J581</f>
        <v>366.97</v>
      </c>
      <c r="F530">
        <f>(monthly_in_situ_co2_mlo!J583-monthly_in_situ_co2_mlo!J582)*2.12</f>
        <v>1.4416000000000144</v>
      </c>
      <c r="G530">
        <f>(monthly_merge_co2_spo!J582-monthly_merge_co2_spo!J581)*2.12</f>
        <v>0.1059999999999036</v>
      </c>
      <c r="I530" s="5">
        <v>2000.3720000000001</v>
      </c>
      <c r="J530" s="3">
        <v>1.4419999999999999</v>
      </c>
      <c r="K530" s="3">
        <v>0.26929999999999998</v>
      </c>
      <c r="L530" s="3">
        <v>0.27829999999999999</v>
      </c>
      <c r="M530" s="3">
        <v>0.31850000000000001</v>
      </c>
      <c r="N530" s="4">
        <v>0.106</v>
      </c>
      <c r="O530" s="4">
        <v>0.2077</v>
      </c>
      <c r="P530" s="4">
        <v>0.2898</v>
      </c>
      <c r="Q530" s="4">
        <v>0.31929999999999997</v>
      </c>
      <c r="R530" s="7">
        <f t="shared" si="51"/>
        <v>0.77400000000000002</v>
      </c>
      <c r="S530" s="7">
        <f t="shared" si="52"/>
        <v>0.23849999999999999</v>
      </c>
      <c r="T530" s="7">
        <f t="shared" si="53"/>
        <v>0.28405000000000002</v>
      </c>
      <c r="U530" s="7">
        <f t="shared" si="54"/>
        <v>0.31889999999999996</v>
      </c>
      <c r="V530" s="6">
        <f t="shared" si="55"/>
        <v>1.3359999999999999</v>
      </c>
      <c r="W530" s="6">
        <f t="shared" si="56"/>
        <v>6.1599999999999988E-2</v>
      </c>
      <c r="X530" s="6">
        <f t="shared" si="57"/>
        <v>-1.150000000000001E-2</v>
      </c>
      <c r="Y530" s="6">
        <f t="shared" si="58"/>
        <v>-7.999999999999674E-4</v>
      </c>
    </row>
    <row r="531" spans="1:25" x14ac:dyDescent="0.2">
      <c r="A531">
        <v>2000</v>
      </c>
      <c r="B531">
        <v>6</v>
      </c>
      <c r="C531">
        <v>2000.4563000000001</v>
      </c>
      <c r="D531">
        <f>monthly_in_situ_co2_mlo!J583</f>
        <v>369.29</v>
      </c>
      <c r="E531">
        <f>monthly_merge_co2_spo!J582</f>
        <v>367.02</v>
      </c>
      <c r="F531">
        <f>(monthly_in_situ_co2_mlo!J584-monthly_in_situ_co2_mlo!J583)*2.12</f>
        <v>0.19079999999994698</v>
      </c>
      <c r="G531">
        <f>(monthly_merge_co2_spo!J583-monthly_merge_co2_spo!J582)*2.12</f>
        <v>6.3600000000062662E-2</v>
      </c>
      <c r="I531" s="5">
        <v>2000.4559999999999</v>
      </c>
      <c r="J531" s="3">
        <v>0.191</v>
      </c>
      <c r="K531" s="3">
        <v>0.27339999999999998</v>
      </c>
      <c r="L531" s="3">
        <v>0.27889999999999998</v>
      </c>
      <c r="M531" s="3">
        <v>0.31909999999999999</v>
      </c>
      <c r="N531" s="4">
        <v>6.4000000000000001E-2</v>
      </c>
      <c r="O531" s="4">
        <v>0.19950000000000001</v>
      </c>
      <c r="P531" s="4">
        <v>0.28970000000000001</v>
      </c>
      <c r="Q531" s="4">
        <v>0.31969999999999998</v>
      </c>
      <c r="R531" s="7">
        <f t="shared" si="51"/>
        <v>0.1275</v>
      </c>
      <c r="S531" s="7">
        <f t="shared" si="52"/>
        <v>0.23644999999999999</v>
      </c>
      <c r="T531" s="7">
        <f t="shared" si="53"/>
        <v>0.2843</v>
      </c>
      <c r="U531" s="7">
        <f t="shared" si="54"/>
        <v>0.31940000000000002</v>
      </c>
      <c r="V531" s="6">
        <f t="shared" si="55"/>
        <v>0.127</v>
      </c>
      <c r="W531" s="6">
        <f t="shared" si="56"/>
        <v>7.3899999999999966E-2</v>
      </c>
      <c r="X531" s="6">
        <f t="shared" si="57"/>
        <v>-1.0800000000000032E-2</v>
      </c>
      <c r="Y531" s="6">
        <f t="shared" si="58"/>
        <v>-5.9999999999998943E-4</v>
      </c>
    </row>
    <row r="532" spans="1:25" x14ac:dyDescent="0.2">
      <c r="A532">
        <v>2000</v>
      </c>
      <c r="B532">
        <v>7</v>
      </c>
      <c r="C532">
        <v>2000.5382999999999</v>
      </c>
      <c r="D532">
        <f>monthly_in_situ_co2_mlo!J584</f>
        <v>369.38</v>
      </c>
      <c r="E532">
        <f>monthly_merge_co2_spo!J583</f>
        <v>367.05</v>
      </c>
      <c r="F532">
        <f>(monthly_in_situ_co2_mlo!J585-monthly_in_situ_co2_mlo!J584)*2.12</f>
        <v>0.46640000000005788</v>
      </c>
      <c r="G532">
        <f>(monthly_merge_co2_spo!J584-monthly_merge_co2_spo!J583)*2.12</f>
        <v>0.16959999999996628</v>
      </c>
      <c r="I532" s="5">
        <v>2000.538</v>
      </c>
      <c r="J532" s="3">
        <v>0.46600000000000003</v>
      </c>
      <c r="K532" s="3">
        <v>0.27610000000000001</v>
      </c>
      <c r="L532" s="3">
        <v>0.28000000000000003</v>
      </c>
      <c r="M532" s="3">
        <v>0.31979999999999997</v>
      </c>
      <c r="N532" s="4">
        <v>0.17</v>
      </c>
      <c r="O532" s="4">
        <v>0.193</v>
      </c>
      <c r="P532" s="4">
        <v>0.28999999999999998</v>
      </c>
      <c r="Q532" s="4">
        <v>0.32019999999999998</v>
      </c>
      <c r="R532" s="7">
        <f t="shared" si="51"/>
        <v>0.318</v>
      </c>
      <c r="S532" s="7">
        <f t="shared" si="52"/>
        <v>0.23455000000000001</v>
      </c>
      <c r="T532" s="7">
        <f t="shared" si="53"/>
        <v>0.28500000000000003</v>
      </c>
      <c r="U532" s="7">
        <f t="shared" si="54"/>
        <v>0.31999999999999995</v>
      </c>
      <c r="V532" s="6">
        <f t="shared" si="55"/>
        <v>0.29600000000000004</v>
      </c>
      <c r="W532" s="6">
        <f t="shared" si="56"/>
        <v>8.3100000000000007E-2</v>
      </c>
      <c r="X532" s="6">
        <f t="shared" si="57"/>
        <v>-9.9999999999999534E-3</v>
      </c>
      <c r="Y532" s="6">
        <f t="shared" si="58"/>
        <v>-4.0000000000001146E-4</v>
      </c>
    </row>
    <row r="533" spans="1:25" x14ac:dyDescent="0.2">
      <c r="A533">
        <v>2000</v>
      </c>
      <c r="B533">
        <v>8</v>
      </c>
      <c r="C533">
        <v>2000.623</v>
      </c>
      <c r="D533">
        <f>monthly_in_situ_co2_mlo!J585</f>
        <v>369.6</v>
      </c>
      <c r="E533">
        <f>monthly_merge_co2_spo!J584</f>
        <v>367.13</v>
      </c>
      <c r="F533">
        <f>(monthly_in_situ_co2_mlo!J586-monthly_in_situ_co2_mlo!J585)*2.12</f>
        <v>0.72079999999994704</v>
      </c>
      <c r="G533">
        <f>(monthly_merge_co2_spo!J585-monthly_merge_co2_spo!J584)*2.12</f>
        <v>-8.4800000000043382E-2</v>
      </c>
      <c r="I533" s="5">
        <v>2000.623</v>
      </c>
      <c r="J533" s="3">
        <v>0.72099999999999997</v>
      </c>
      <c r="K533" s="3">
        <v>0.2767</v>
      </c>
      <c r="L533" s="3">
        <v>0.28160000000000002</v>
      </c>
      <c r="M533" s="3">
        <v>0.3206</v>
      </c>
      <c r="N533" s="4">
        <v>-8.5000000000000006E-2</v>
      </c>
      <c r="O533" s="4">
        <v>0.18970000000000001</v>
      </c>
      <c r="P533" s="4">
        <v>0.2908</v>
      </c>
      <c r="Q533" s="4">
        <v>0.32069999999999999</v>
      </c>
      <c r="R533" s="7">
        <f t="shared" ref="R533:R596" si="59">AVERAGE(J533,N533)</f>
        <v>0.318</v>
      </c>
      <c r="S533" s="7">
        <f t="shared" ref="S533:S596" si="60">AVERAGE(K533,O533)</f>
        <v>0.23320000000000002</v>
      </c>
      <c r="T533" s="7">
        <f t="shared" ref="T533:T596" si="61">AVERAGE(L533,P533)</f>
        <v>0.28620000000000001</v>
      </c>
      <c r="U533" s="7">
        <f t="shared" ref="U533:U596" si="62">AVERAGE(M533,Q533)</f>
        <v>0.32064999999999999</v>
      </c>
      <c r="V533" s="6">
        <f t="shared" ref="V533:V596" si="63">J533-N533</f>
        <v>0.80599999999999994</v>
      </c>
      <c r="W533" s="6">
        <f t="shared" ref="W533:W596" si="64">K533-O533</f>
        <v>8.6999999999999994E-2</v>
      </c>
      <c r="X533" s="6">
        <f t="shared" ref="X533:X596" si="65">L533-P533</f>
        <v>-9.199999999999986E-3</v>
      </c>
      <c r="Y533" s="6">
        <f t="shared" ref="Y533:Y596" si="66">M533-Q533</f>
        <v>-9.9999999999988987E-5</v>
      </c>
    </row>
    <row r="534" spans="1:25" x14ac:dyDescent="0.2">
      <c r="A534">
        <v>2000</v>
      </c>
      <c r="B534">
        <v>9</v>
      </c>
      <c r="C534">
        <v>2000.7076999999999</v>
      </c>
      <c r="D534">
        <f>monthly_in_situ_co2_mlo!J586</f>
        <v>369.94</v>
      </c>
      <c r="E534">
        <f>monthly_merge_co2_spo!J585</f>
        <v>367.09</v>
      </c>
      <c r="F534">
        <f>(monthly_in_situ_co2_mlo!J587-monthly_in_situ_co2_mlo!J586)*2.12</f>
        <v>0.44519999999995663</v>
      </c>
      <c r="G534">
        <f>(monthly_merge_co2_spo!J586-monthly_merge_co2_spo!J585)*2.12</f>
        <v>0.27560000000011087</v>
      </c>
      <c r="I534" s="5">
        <v>2000.7080000000001</v>
      </c>
      <c r="J534" s="3">
        <v>0.44500000000000001</v>
      </c>
      <c r="K534" s="3">
        <v>0.2752</v>
      </c>
      <c r="L534" s="3">
        <v>0.28389999999999999</v>
      </c>
      <c r="M534" s="3">
        <v>0.32129999999999997</v>
      </c>
      <c r="N534" s="4">
        <v>0.27600000000000002</v>
      </c>
      <c r="O534" s="4">
        <v>0.19159999999999999</v>
      </c>
      <c r="P534" s="4">
        <v>0.29189999999999999</v>
      </c>
      <c r="Q534" s="4">
        <v>0.32119999999999999</v>
      </c>
      <c r="R534" s="7">
        <f t="shared" si="59"/>
        <v>0.36050000000000004</v>
      </c>
      <c r="S534" s="7">
        <f t="shared" si="60"/>
        <v>0.2334</v>
      </c>
      <c r="T534" s="7">
        <f t="shared" si="61"/>
        <v>0.28789999999999999</v>
      </c>
      <c r="U534" s="7">
        <f t="shared" si="62"/>
        <v>0.32124999999999998</v>
      </c>
      <c r="V534" s="6">
        <f t="shared" si="63"/>
        <v>0.16899999999999998</v>
      </c>
      <c r="W534" s="6">
        <f t="shared" si="64"/>
        <v>8.3600000000000008E-2</v>
      </c>
      <c r="X534" s="6">
        <f t="shared" si="65"/>
        <v>-8.0000000000000071E-3</v>
      </c>
      <c r="Y534" s="6">
        <f t="shared" si="66"/>
        <v>9.9999999999988987E-5</v>
      </c>
    </row>
    <row r="535" spans="1:25" x14ac:dyDescent="0.2">
      <c r="A535">
        <v>2000</v>
      </c>
      <c r="B535">
        <v>10</v>
      </c>
      <c r="C535">
        <v>2000.7896000000001</v>
      </c>
      <c r="D535">
        <f>monthly_in_situ_co2_mlo!J587</f>
        <v>370.15</v>
      </c>
      <c r="E535">
        <f>monthly_merge_co2_spo!J586</f>
        <v>367.22</v>
      </c>
      <c r="F535">
        <f>(monthly_in_situ_co2_mlo!J588-monthly_in_situ_co2_mlo!J587)*2.12</f>
        <v>0.59360000000006274</v>
      </c>
      <c r="G535">
        <f>(monthly_merge_co2_spo!J587-monthly_merge_co2_spo!J586)*2.12</f>
        <v>0.63599999999990364</v>
      </c>
      <c r="I535" s="5">
        <v>2000.79</v>
      </c>
      <c r="J535" s="3">
        <v>0.59399999999999997</v>
      </c>
      <c r="K535" s="3">
        <v>0.27450000000000002</v>
      </c>
      <c r="L535" s="3">
        <v>0.28670000000000001</v>
      </c>
      <c r="M535" s="3">
        <v>0.3221</v>
      </c>
      <c r="N535" s="4">
        <v>0.63600000000000001</v>
      </c>
      <c r="O535" s="4">
        <v>0.1986</v>
      </c>
      <c r="P535" s="4">
        <v>0.29339999999999999</v>
      </c>
      <c r="Q535" s="4">
        <v>0.32169999999999999</v>
      </c>
      <c r="R535" s="7">
        <f t="shared" si="59"/>
        <v>0.61499999999999999</v>
      </c>
      <c r="S535" s="7">
        <f t="shared" si="60"/>
        <v>0.23655000000000001</v>
      </c>
      <c r="T535" s="7">
        <f t="shared" si="61"/>
        <v>0.29005000000000003</v>
      </c>
      <c r="U535" s="7">
        <f t="shared" si="62"/>
        <v>0.32189999999999996</v>
      </c>
      <c r="V535" s="6">
        <f t="shared" si="63"/>
        <v>-4.2000000000000037E-2</v>
      </c>
      <c r="W535" s="6">
        <f t="shared" si="64"/>
        <v>7.5900000000000023E-2</v>
      </c>
      <c r="X535" s="6">
        <f t="shared" si="65"/>
        <v>-6.6999999999999837E-3</v>
      </c>
      <c r="Y535" s="6">
        <f t="shared" si="66"/>
        <v>4.0000000000001146E-4</v>
      </c>
    </row>
    <row r="536" spans="1:25" x14ac:dyDescent="0.2">
      <c r="A536">
        <v>2000</v>
      </c>
      <c r="B536">
        <v>11</v>
      </c>
      <c r="C536">
        <v>2000.8742999999999</v>
      </c>
      <c r="D536">
        <f>monthly_in_situ_co2_mlo!J588</f>
        <v>370.43</v>
      </c>
      <c r="E536">
        <f>monthly_merge_co2_spo!J587</f>
        <v>367.52</v>
      </c>
      <c r="F536">
        <f>(monthly_in_situ_co2_mlo!J589-monthly_in_situ_co2_mlo!J588)*2.12</f>
        <v>-6.3600000000062662E-2</v>
      </c>
      <c r="G536">
        <f>(monthly_merge_co2_spo!J588-monthly_merge_co2_spo!J587)*2.12</f>
        <v>0.33920000000005301</v>
      </c>
      <c r="I536" s="5">
        <v>2000.874</v>
      </c>
      <c r="J536" s="3">
        <v>-6.4000000000000001E-2</v>
      </c>
      <c r="K536" s="3">
        <v>0.27560000000000001</v>
      </c>
      <c r="L536" s="3">
        <v>0.29010000000000002</v>
      </c>
      <c r="M536" s="3">
        <v>0.32300000000000001</v>
      </c>
      <c r="N536" s="4">
        <v>0.33900000000000002</v>
      </c>
      <c r="O536" s="4">
        <v>0.20930000000000001</v>
      </c>
      <c r="P536" s="4">
        <v>0.29520000000000002</v>
      </c>
      <c r="Q536" s="4">
        <v>0.32229999999999998</v>
      </c>
      <c r="R536" s="7">
        <f t="shared" si="59"/>
        <v>0.13750000000000001</v>
      </c>
      <c r="S536" s="7">
        <f t="shared" si="60"/>
        <v>0.24245</v>
      </c>
      <c r="T536" s="7">
        <f t="shared" si="61"/>
        <v>0.29265000000000002</v>
      </c>
      <c r="U536" s="7">
        <f t="shared" si="62"/>
        <v>0.32264999999999999</v>
      </c>
      <c r="V536" s="6">
        <f t="shared" si="63"/>
        <v>-0.40300000000000002</v>
      </c>
      <c r="W536" s="6">
        <f t="shared" si="64"/>
        <v>6.6299999999999998E-2</v>
      </c>
      <c r="X536" s="6">
        <f t="shared" si="65"/>
        <v>-5.0999999999999934E-3</v>
      </c>
      <c r="Y536" s="6">
        <f t="shared" si="66"/>
        <v>7.0000000000003393E-4</v>
      </c>
    </row>
    <row r="537" spans="1:25" x14ac:dyDescent="0.2">
      <c r="A537">
        <v>2000</v>
      </c>
      <c r="B537">
        <v>12</v>
      </c>
      <c r="C537">
        <v>2000.9563000000001</v>
      </c>
      <c r="D537">
        <f>monthly_in_situ_co2_mlo!J589</f>
        <v>370.4</v>
      </c>
      <c r="E537">
        <f>monthly_merge_co2_spo!J588</f>
        <v>367.68</v>
      </c>
      <c r="F537">
        <f>(monthly_in_situ_co2_mlo!J590-monthly_in_situ_co2_mlo!J589)*2.12</f>
        <v>-0.36039999999991323</v>
      </c>
      <c r="G537">
        <f>(monthly_merge_co2_spo!J589-monthly_merge_co2_spo!J588)*2.12</f>
        <v>0.46639999999993736</v>
      </c>
      <c r="I537" s="5">
        <v>2000.9559999999999</v>
      </c>
      <c r="J537" s="3">
        <v>-0.36</v>
      </c>
      <c r="K537" s="3">
        <v>0.27760000000000001</v>
      </c>
      <c r="L537" s="3">
        <v>0.29399999999999998</v>
      </c>
      <c r="M537" s="3">
        <v>0.32390000000000002</v>
      </c>
      <c r="N537" s="4">
        <v>0.46600000000000003</v>
      </c>
      <c r="O537" s="4">
        <v>0.2225</v>
      </c>
      <c r="P537" s="4">
        <v>0.2974</v>
      </c>
      <c r="Q537" s="4">
        <v>0.32279999999999998</v>
      </c>
      <c r="R537" s="7">
        <f t="shared" si="59"/>
        <v>5.3000000000000019E-2</v>
      </c>
      <c r="S537" s="7">
        <f t="shared" si="60"/>
        <v>0.25004999999999999</v>
      </c>
      <c r="T537" s="7">
        <f t="shared" si="61"/>
        <v>0.29569999999999996</v>
      </c>
      <c r="U537" s="7">
        <f t="shared" si="62"/>
        <v>0.32335000000000003</v>
      </c>
      <c r="V537" s="6">
        <f t="shared" si="63"/>
        <v>-0.82600000000000007</v>
      </c>
      <c r="W537" s="6">
        <f t="shared" si="64"/>
        <v>5.510000000000001E-2</v>
      </c>
      <c r="X537" s="6">
        <f t="shared" si="65"/>
        <v>-3.4000000000000141E-3</v>
      </c>
      <c r="Y537" s="6">
        <f t="shared" si="66"/>
        <v>1.1000000000000454E-3</v>
      </c>
    </row>
    <row r="538" spans="1:25" x14ac:dyDescent="0.2">
      <c r="A538">
        <v>2001</v>
      </c>
      <c r="B538">
        <v>1</v>
      </c>
      <c r="C538">
        <v>2001.0410999999999</v>
      </c>
      <c r="D538">
        <f>monthly_in_situ_co2_mlo!J590</f>
        <v>370.23</v>
      </c>
      <c r="E538">
        <f>monthly_merge_co2_spo!J589</f>
        <v>367.9</v>
      </c>
      <c r="F538">
        <f>(monthly_in_situ_co2_mlo!J591-monthly_in_situ_co2_mlo!J590)*2.12</f>
        <v>1.1659999999999036</v>
      </c>
      <c r="G538">
        <f>(monthly_merge_co2_spo!J590-monthly_merge_co2_spo!J589)*2.12</f>
        <v>-0.91159999999989405</v>
      </c>
      <c r="I538" s="5">
        <v>2001.0409999999999</v>
      </c>
      <c r="J538" s="3">
        <v>1.1659999999999999</v>
      </c>
      <c r="K538" s="3">
        <v>0.28010000000000002</v>
      </c>
      <c r="L538" s="3">
        <v>0.29820000000000002</v>
      </c>
      <c r="M538" s="3">
        <v>0.32479999999999998</v>
      </c>
      <c r="N538" s="4">
        <v>-0.91200000000000003</v>
      </c>
      <c r="O538" s="4">
        <v>0.23760000000000001</v>
      </c>
      <c r="P538" s="4">
        <v>0.2999</v>
      </c>
      <c r="Q538" s="4">
        <v>0.32340000000000002</v>
      </c>
      <c r="R538" s="7">
        <f t="shared" si="59"/>
        <v>0.12699999999999995</v>
      </c>
      <c r="S538" s="7">
        <f t="shared" si="60"/>
        <v>0.25885000000000002</v>
      </c>
      <c r="T538" s="7">
        <f t="shared" si="61"/>
        <v>0.29905000000000004</v>
      </c>
      <c r="U538" s="7">
        <f t="shared" si="62"/>
        <v>0.3241</v>
      </c>
      <c r="V538" s="6">
        <f t="shared" si="63"/>
        <v>2.0779999999999998</v>
      </c>
      <c r="W538" s="6">
        <f t="shared" si="64"/>
        <v>4.250000000000001E-2</v>
      </c>
      <c r="X538" s="6">
        <f t="shared" si="65"/>
        <v>-1.6999999999999793E-3</v>
      </c>
      <c r="Y538" s="6">
        <f t="shared" si="66"/>
        <v>1.3999999999999568E-3</v>
      </c>
    </row>
    <row r="539" spans="1:25" x14ac:dyDescent="0.2">
      <c r="A539">
        <v>2001</v>
      </c>
      <c r="B539">
        <v>2</v>
      </c>
      <c r="C539">
        <v>2001.126</v>
      </c>
      <c r="D539">
        <f>monthly_in_situ_co2_mlo!J591</f>
        <v>370.78</v>
      </c>
      <c r="E539">
        <f>monthly_merge_co2_spo!J590</f>
        <v>367.47</v>
      </c>
      <c r="F539">
        <f>(monthly_in_situ_co2_mlo!J592-monthly_in_situ_co2_mlo!J591)*2.12</f>
        <v>-0.25439999999988916</v>
      </c>
      <c r="G539">
        <f>(monthly_merge_co2_spo!J591-monthly_merge_co2_spo!J590)*2.12</f>
        <v>0.21199999999992772</v>
      </c>
      <c r="I539" s="5">
        <v>2001.126</v>
      </c>
      <c r="J539" s="3">
        <v>-0.254</v>
      </c>
      <c r="K539" s="3">
        <v>0.28170000000000001</v>
      </c>
      <c r="L539" s="3">
        <v>0.30259999999999998</v>
      </c>
      <c r="M539" s="3">
        <v>0.32579999999999998</v>
      </c>
      <c r="N539" s="4">
        <v>0.21199999999999999</v>
      </c>
      <c r="O539" s="4">
        <v>0.25490000000000002</v>
      </c>
      <c r="P539" s="4">
        <v>0.30270000000000002</v>
      </c>
      <c r="Q539" s="4">
        <v>0.32390000000000002</v>
      </c>
      <c r="R539" s="7">
        <f t="shared" si="59"/>
        <v>-2.1000000000000005E-2</v>
      </c>
      <c r="S539" s="7">
        <f t="shared" si="60"/>
        <v>0.26829999999999998</v>
      </c>
      <c r="T539" s="7">
        <f t="shared" si="61"/>
        <v>0.30264999999999997</v>
      </c>
      <c r="U539" s="7">
        <f t="shared" si="62"/>
        <v>0.32484999999999997</v>
      </c>
      <c r="V539" s="6">
        <f t="shared" si="63"/>
        <v>-0.46599999999999997</v>
      </c>
      <c r="W539" s="6">
        <f t="shared" si="64"/>
        <v>2.679999999999999E-2</v>
      </c>
      <c r="X539" s="6">
        <f t="shared" si="65"/>
        <v>-1.000000000000445E-4</v>
      </c>
      <c r="Y539" s="6">
        <f t="shared" si="66"/>
        <v>1.8999999999999573E-3</v>
      </c>
    </row>
    <row r="540" spans="1:25" x14ac:dyDescent="0.2">
      <c r="A540">
        <v>2001</v>
      </c>
      <c r="B540">
        <v>3</v>
      </c>
      <c r="C540">
        <v>2001.2027</v>
      </c>
      <c r="D540">
        <f>monthly_in_situ_co2_mlo!J592</f>
        <v>370.66</v>
      </c>
      <c r="E540">
        <f>monthly_merge_co2_spo!J591</f>
        <v>367.57</v>
      </c>
      <c r="F540">
        <f>(monthly_in_situ_co2_mlo!J593-monthly_in_situ_co2_mlo!J592)*2.12</f>
        <v>-0.95400000000009644</v>
      </c>
      <c r="G540">
        <f>(monthly_merge_co2_spo!J592-monthly_merge_co2_spo!J591)*2.12</f>
        <v>0.61480000000004342</v>
      </c>
      <c r="I540" s="5">
        <v>2001.203</v>
      </c>
      <c r="J540" s="3">
        <v>-0.95399999999999996</v>
      </c>
      <c r="K540" s="3">
        <v>0.28199999999999997</v>
      </c>
      <c r="L540" s="3">
        <v>0.30730000000000002</v>
      </c>
      <c r="M540" s="3">
        <v>0.32669999999999999</v>
      </c>
      <c r="N540" s="4">
        <v>0.61499999999999999</v>
      </c>
      <c r="O540" s="4">
        <v>0.27389999999999998</v>
      </c>
      <c r="P540" s="4">
        <v>0.30580000000000002</v>
      </c>
      <c r="Q540" s="4">
        <v>0.32450000000000001</v>
      </c>
      <c r="R540" s="7">
        <f t="shared" si="59"/>
        <v>-0.16949999999999998</v>
      </c>
      <c r="S540" s="7">
        <f t="shared" si="60"/>
        <v>0.27794999999999997</v>
      </c>
      <c r="T540" s="7">
        <f t="shared" si="61"/>
        <v>0.30654999999999999</v>
      </c>
      <c r="U540" s="7">
        <f t="shared" si="62"/>
        <v>0.3256</v>
      </c>
      <c r="V540" s="6">
        <f t="shared" si="63"/>
        <v>-1.569</v>
      </c>
      <c r="W540" s="6">
        <f t="shared" si="64"/>
        <v>8.0999999999999961E-3</v>
      </c>
      <c r="X540" s="6">
        <f t="shared" si="65"/>
        <v>1.5000000000000013E-3</v>
      </c>
      <c r="Y540" s="6">
        <f t="shared" si="66"/>
        <v>2.1999999999999797E-3</v>
      </c>
    </row>
    <row r="541" spans="1:25" x14ac:dyDescent="0.2">
      <c r="A541">
        <v>2001</v>
      </c>
      <c r="B541">
        <v>4</v>
      </c>
      <c r="C541">
        <v>2001.2877000000001</v>
      </c>
      <c r="D541">
        <f>monthly_in_situ_co2_mlo!J593</f>
        <v>370.21</v>
      </c>
      <c r="E541">
        <f>monthly_merge_co2_spo!J592</f>
        <v>367.86</v>
      </c>
      <c r="F541">
        <f>(monthly_in_situ_co2_mlo!J594-monthly_in_situ_co2_mlo!J593)*2.12</f>
        <v>1.2296000000000868</v>
      </c>
      <c r="G541">
        <f>(monthly_merge_co2_spo!J593-monthly_merge_co2_spo!J592)*2.12</f>
        <v>0.29679999999997109</v>
      </c>
      <c r="I541" s="5">
        <v>2001.288</v>
      </c>
      <c r="J541" s="3">
        <v>1.23</v>
      </c>
      <c r="K541" s="3">
        <v>0.28189999999999998</v>
      </c>
      <c r="L541" s="3">
        <v>0.31219999999999998</v>
      </c>
      <c r="M541" s="3">
        <v>0.32769999999999999</v>
      </c>
      <c r="N541" s="4">
        <v>0.29699999999999999</v>
      </c>
      <c r="O541" s="4">
        <v>0.29370000000000002</v>
      </c>
      <c r="P541" s="4">
        <v>0.30909999999999999</v>
      </c>
      <c r="Q541" s="4">
        <v>0.3251</v>
      </c>
      <c r="R541" s="7">
        <f t="shared" si="59"/>
        <v>0.76349999999999996</v>
      </c>
      <c r="S541" s="7">
        <f t="shared" si="60"/>
        <v>0.2878</v>
      </c>
      <c r="T541" s="7">
        <f t="shared" si="61"/>
        <v>0.31064999999999998</v>
      </c>
      <c r="U541" s="7">
        <f t="shared" si="62"/>
        <v>0.32640000000000002</v>
      </c>
      <c r="V541" s="6">
        <f t="shared" si="63"/>
        <v>0.93300000000000005</v>
      </c>
      <c r="W541" s="6">
        <f t="shared" si="64"/>
        <v>-1.1800000000000033E-2</v>
      </c>
      <c r="X541" s="6">
        <f t="shared" si="65"/>
        <v>3.0999999999999917E-3</v>
      </c>
      <c r="Y541" s="6">
        <f t="shared" si="66"/>
        <v>2.5999999999999912E-3</v>
      </c>
    </row>
    <row r="542" spans="1:25" x14ac:dyDescent="0.2">
      <c r="A542">
        <v>2001</v>
      </c>
      <c r="B542">
        <v>5</v>
      </c>
      <c r="C542">
        <v>2001.3698999999999</v>
      </c>
      <c r="D542">
        <f>monthly_in_situ_co2_mlo!J594</f>
        <v>370.79</v>
      </c>
      <c r="E542">
        <f>monthly_merge_co2_spo!J593</f>
        <v>368</v>
      </c>
      <c r="F542">
        <f>(monthly_in_situ_co2_mlo!J595-monthly_in_situ_co2_mlo!J594)*2.12</f>
        <v>0.16959999999996628</v>
      </c>
      <c r="G542">
        <f>(monthly_merge_co2_spo!J594-monthly_merge_co2_spo!J593)*2.12</f>
        <v>0.36040000000003375</v>
      </c>
      <c r="I542" s="5">
        <v>2001.37</v>
      </c>
      <c r="J542" s="3">
        <v>0.17</v>
      </c>
      <c r="K542" s="3">
        <v>0.28260000000000002</v>
      </c>
      <c r="L542" s="3">
        <v>0.31730000000000003</v>
      </c>
      <c r="M542" s="3">
        <v>0.32879999999999998</v>
      </c>
      <c r="N542" s="4">
        <v>0.36</v>
      </c>
      <c r="O542" s="4">
        <v>0.31390000000000001</v>
      </c>
      <c r="P542" s="4">
        <v>0.31259999999999999</v>
      </c>
      <c r="Q542" s="4">
        <v>0.3256</v>
      </c>
      <c r="R542" s="7">
        <f t="shared" si="59"/>
        <v>0.26500000000000001</v>
      </c>
      <c r="S542" s="7">
        <f t="shared" si="60"/>
        <v>0.29825000000000002</v>
      </c>
      <c r="T542" s="7">
        <f t="shared" si="61"/>
        <v>0.31495000000000001</v>
      </c>
      <c r="U542" s="7">
        <f t="shared" si="62"/>
        <v>0.32719999999999999</v>
      </c>
      <c r="V542" s="6">
        <f t="shared" si="63"/>
        <v>-0.18999999999999997</v>
      </c>
      <c r="W542" s="6">
        <f t="shared" si="64"/>
        <v>-3.1299999999999994E-2</v>
      </c>
      <c r="X542" s="6">
        <f t="shared" si="65"/>
        <v>4.7000000000000375E-3</v>
      </c>
      <c r="Y542" s="6">
        <f t="shared" si="66"/>
        <v>3.1999999999999806E-3</v>
      </c>
    </row>
    <row r="543" spans="1:25" x14ac:dyDescent="0.2">
      <c r="A543">
        <v>2001</v>
      </c>
      <c r="B543">
        <v>6</v>
      </c>
      <c r="C543">
        <v>2001.4548</v>
      </c>
      <c r="D543">
        <f>monthly_in_situ_co2_mlo!J595</f>
        <v>370.87</v>
      </c>
      <c r="E543">
        <f>monthly_merge_co2_spo!J594</f>
        <v>368.17</v>
      </c>
      <c r="F543">
        <f>(monthly_in_situ_co2_mlo!J596-monthly_in_situ_co2_mlo!J595)*2.12</f>
        <v>-4.2399999999961441E-2</v>
      </c>
      <c r="G543">
        <f>(monthly_merge_co2_spo!J595-monthly_merge_co2_spo!J594)*2.12</f>
        <v>0.14839999999998554</v>
      </c>
      <c r="I543" s="5">
        <v>2001.4549999999999</v>
      </c>
      <c r="J543" s="3">
        <v>-4.2000000000000003E-2</v>
      </c>
      <c r="K543" s="3">
        <v>0.2873</v>
      </c>
      <c r="L543" s="3">
        <v>0.32229999999999998</v>
      </c>
      <c r="M543" s="3">
        <v>0.32979999999999998</v>
      </c>
      <c r="N543" s="4">
        <v>0.14799999999999999</v>
      </c>
      <c r="O543" s="4">
        <v>0.33379999999999999</v>
      </c>
      <c r="P543" s="4">
        <v>0.31619999999999998</v>
      </c>
      <c r="Q543" s="4">
        <v>0.32619999999999999</v>
      </c>
      <c r="R543" s="7">
        <f t="shared" si="59"/>
        <v>5.2999999999999992E-2</v>
      </c>
      <c r="S543" s="7">
        <f t="shared" si="60"/>
        <v>0.31054999999999999</v>
      </c>
      <c r="T543" s="7">
        <f t="shared" si="61"/>
        <v>0.31924999999999998</v>
      </c>
      <c r="U543" s="7">
        <f t="shared" si="62"/>
        <v>0.32799999999999996</v>
      </c>
      <c r="V543" s="6">
        <f t="shared" si="63"/>
        <v>-0.19</v>
      </c>
      <c r="W543" s="6">
        <f t="shared" si="64"/>
        <v>-4.6499999999999986E-2</v>
      </c>
      <c r="X543" s="6">
        <f t="shared" si="65"/>
        <v>6.0999999999999943E-3</v>
      </c>
      <c r="Y543" s="6">
        <f t="shared" si="66"/>
        <v>3.5999999999999921E-3</v>
      </c>
    </row>
    <row r="544" spans="1:25" x14ac:dyDescent="0.2">
      <c r="A544">
        <v>2001</v>
      </c>
      <c r="B544">
        <v>7</v>
      </c>
      <c r="C544">
        <v>2001.537</v>
      </c>
      <c r="D544">
        <f>monthly_in_situ_co2_mlo!J596</f>
        <v>370.85</v>
      </c>
      <c r="E544">
        <f>monthly_merge_co2_spo!J595</f>
        <v>368.24</v>
      </c>
      <c r="F544">
        <f>(monthly_in_situ_co2_mlo!J597-monthly_in_situ_co2_mlo!J596)*2.12</f>
        <v>0.33919999999993256</v>
      </c>
      <c r="G544">
        <f>(monthly_merge_co2_spo!J596-monthly_merge_co2_spo!J595)*2.12</f>
        <v>0.46639999999993736</v>
      </c>
      <c r="I544" s="5">
        <v>2001.537</v>
      </c>
      <c r="J544" s="3">
        <v>0.33900000000000002</v>
      </c>
      <c r="K544" s="3">
        <v>0.29480000000000001</v>
      </c>
      <c r="L544" s="3">
        <v>0.32719999999999999</v>
      </c>
      <c r="M544" s="3">
        <v>0.33090000000000003</v>
      </c>
      <c r="N544" s="4">
        <v>0.46600000000000003</v>
      </c>
      <c r="O544" s="4">
        <v>0.35310000000000002</v>
      </c>
      <c r="P544" s="4">
        <v>0.31979999999999997</v>
      </c>
      <c r="Q544" s="4">
        <v>0.32679999999999998</v>
      </c>
      <c r="R544" s="7">
        <f t="shared" si="59"/>
        <v>0.40250000000000002</v>
      </c>
      <c r="S544" s="7">
        <f t="shared" si="60"/>
        <v>0.32395000000000002</v>
      </c>
      <c r="T544" s="7">
        <f t="shared" si="61"/>
        <v>0.32350000000000001</v>
      </c>
      <c r="U544" s="7">
        <f t="shared" si="62"/>
        <v>0.32884999999999998</v>
      </c>
      <c r="V544" s="6">
        <f t="shared" si="63"/>
        <v>-0.127</v>
      </c>
      <c r="W544" s="6">
        <f t="shared" si="64"/>
        <v>-5.8300000000000018E-2</v>
      </c>
      <c r="X544" s="6">
        <f t="shared" si="65"/>
        <v>7.4000000000000177E-3</v>
      </c>
      <c r="Y544" s="6">
        <f t="shared" si="66"/>
        <v>4.1000000000000481E-3</v>
      </c>
    </row>
    <row r="545" spans="1:25" x14ac:dyDescent="0.2">
      <c r="A545">
        <v>2001</v>
      </c>
      <c r="B545">
        <v>8</v>
      </c>
      <c r="C545">
        <v>2001.6219000000001</v>
      </c>
      <c r="D545">
        <f>monthly_in_situ_co2_mlo!J597</f>
        <v>371.01</v>
      </c>
      <c r="E545">
        <f>monthly_merge_co2_spo!J596</f>
        <v>368.46</v>
      </c>
      <c r="F545">
        <f>(monthly_in_situ_co2_mlo!J598-monthly_in_situ_co2_mlo!J597)*2.12</f>
        <v>0.5723999999999615</v>
      </c>
      <c r="G545">
        <f>(monthly_merge_co2_spo!J597-monthly_merge_co2_spo!J596)*2.12</f>
        <v>0.89040000000003383</v>
      </c>
      <c r="I545" s="5">
        <v>2001.6220000000001</v>
      </c>
      <c r="J545" s="3">
        <v>0.57199999999999995</v>
      </c>
      <c r="K545" s="3">
        <v>0.30499999999999999</v>
      </c>
      <c r="L545" s="3">
        <v>0.33200000000000002</v>
      </c>
      <c r="M545" s="3">
        <v>0.33189999999999997</v>
      </c>
      <c r="N545" s="4">
        <v>0.89</v>
      </c>
      <c r="O545" s="4">
        <v>0.371</v>
      </c>
      <c r="P545" s="4">
        <v>0.32340000000000002</v>
      </c>
      <c r="Q545" s="4">
        <v>0.32729999999999998</v>
      </c>
      <c r="R545" s="7">
        <f t="shared" si="59"/>
        <v>0.73099999999999998</v>
      </c>
      <c r="S545" s="7">
        <f t="shared" si="60"/>
        <v>0.33799999999999997</v>
      </c>
      <c r="T545" s="7">
        <f t="shared" si="61"/>
        <v>0.32769999999999999</v>
      </c>
      <c r="U545" s="7">
        <f t="shared" si="62"/>
        <v>0.3296</v>
      </c>
      <c r="V545" s="6">
        <f t="shared" si="63"/>
        <v>-0.31800000000000006</v>
      </c>
      <c r="W545" s="6">
        <f t="shared" si="64"/>
        <v>-6.6000000000000003E-2</v>
      </c>
      <c r="X545" s="6">
        <f t="shared" si="65"/>
        <v>8.5999999999999965E-3</v>
      </c>
      <c r="Y545" s="6">
        <f t="shared" si="66"/>
        <v>4.599999999999993E-3</v>
      </c>
    </row>
    <row r="546" spans="1:25" x14ac:dyDescent="0.2">
      <c r="A546">
        <v>2001</v>
      </c>
      <c r="B546">
        <v>9</v>
      </c>
      <c r="C546">
        <v>2001.7067999999999</v>
      </c>
      <c r="D546">
        <f>monthly_in_situ_co2_mlo!J598</f>
        <v>371.28</v>
      </c>
      <c r="E546">
        <f>monthly_merge_co2_spo!J597</f>
        <v>368.88</v>
      </c>
      <c r="F546">
        <f>(monthly_in_situ_co2_mlo!J599-monthly_in_situ_co2_mlo!J598)*2.12</f>
        <v>0.53</v>
      </c>
      <c r="G546">
        <f>(monthly_merge_co2_spo!J598-monthly_merge_co2_spo!J597)*2.12</f>
        <v>0.40279999999999522</v>
      </c>
      <c r="I546" s="5">
        <v>2001.7070000000001</v>
      </c>
      <c r="J546" s="3">
        <v>0.53</v>
      </c>
      <c r="K546" s="3">
        <v>0.31809999999999999</v>
      </c>
      <c r="L546" s="3">
        <v>0.33660000000000001</v>
      </c>
      <c r="M546" s="3">
        <v>0.33300000000000002</v>
      </c>
      <c r="N546" s="4">
        <v>0.40300000000000002</v>
      </c>
      <c r="O546" s="4">
        <v>0.38700000000000001</v>
      </c>
      <c r="P546" s="4">
        <v>0.32700000000000001</v>
      </c>
      <c r="Q546" s="4">
        <v>0.32790000000000002</v>
      </c>
      <c r="R546" s="7">
        <f t="shared" si="59"/>
        <v>0.46650000000000003</v>
      </c>
      <c r="S546" s="7">
        <f t="shared" si="60"/>
        <v>0.35255000000000003</v>
      </c>
      <c r="T546" s="7">
        <f t="shared" si="61"/>
        <v>0.33179999999999998</v>
      </c>
      <c r="U546" s="7">
        <f t="shared" si="62"/>
        <v>0.33045000000000002</v>
      </c>
      <c r="V546" s="6">
        <f t="shared" si="63"/>
        <v>0.127</v>
      </c>
      <c r="W546" s="6">
        <f t="shared" si="64"/>
        <v>-6.8900000000000017E-2</v>
      </c>
      <c r="X546" s="6">
        <f t="shared" si="65"/>
        <v>9.5999999999999974E-3</v>
      </c>
      <c r="Y546" s="6">
        <f t="shared" si="66"/>
        <v>5.0999999999999934E-3</v>
      </c>
    </row>
    <row r="547" spans="1:25" x14ac:dyDescent="0.2">
      <c r="A547">
        <v>2001</v>
      </c>
      <c r="B547">
        <v>10</v>
      </c>
      <c r="C547">
        <v>2001.789</v>
      </c>
      <c r="D547">
        <f>monthly_in_situ_co2_mlo!J599</f>
        <v>371.53</v>
      </c>
      <c r="E547">
        <f>monthly_merge_co2_spo!J598</f>
        <v>369.07</v>
      </c>
      <c r="F547">
        <f>(monthly_in_situ_co2_mlo!J600-monthly_in_situ_co2_mlo!J599)*2.12</f>
        <v>0.6360000000000241</v>
      </c>
      <c r="G547">
        <f>(monthly_merge_co2_spo!J599-monthly_merge_co2_spo!J598)*2.12</f>
        <v>8.4800000000043382E-2</v>
      </c>
      <c r="I547" s="5">
        <v>2001.789</v>
      </c>
      <c r="J547" s="3">
        <v>0.63600000000000001</v>
      </c>
      <c r="K547" s="3">
        <v>0.33260000000000001</v>
      </c>
      <c r="L547" s="3">
        <v>0.34100000000000003</v>
      </c>
      <c r="M547" s="3">
        <v>0.33410000000000001</v>
      </c>
      <c r="N547" s="4">
        <v>8.5000000000000006E-2</v>
      </c>
      <c r="O547" s="4">
        <v>0.4007</v>
      </c>
      <c r="P547" s="4">
        <v>0.33040000000000003</v>
      </c>
      <c r="Q547" s="4">
        <v>0.32840000000000003</v>
      </c>
      <c r="R547" s="7">
        <f t="shared" si="59"/>
        <v>0.36049999999999999</v>
      </c>
      <c r="S547" s="7">
        <f t="shared" si="60"/>
        <v>0.36665000000000003</v>
      </c>
      <c r="T547" s="7">
        <f t="shared" si="61"/>
        <v>0.3357</v>
      </c>
      <c r="U547" s="7">
        <f t="shared" si="62"/>
        <v>0.33125000000000004</v>
      </c>
      <c r="V547" s="6">
        <f t="shared" si="63"/>
        <v>0.55100000000000005</v>
      </c>
      <c r="W547" s="6">
        <f t="shared" si="64"/>
        <v>-6.8099999999999994E-2</v>
      </c>
      <c r="X547" s="6">
        <f t="shared" si="65"/>
        <v>1.0599999999999998E-2</v>
      </c>
      <c r="Y547" s="6">
        <f t="shared" si="66"/>
        <v>5.6999999999999829E-3</v>
      </c>
    </row>
    <row r="548" spans="1:25" x14ac:dyDescent="0.2">
      <c r="A548">
        <v>2001</v>
      </c>
      <c r="B548">
        <v>11</v>
      </c>
      <c r="C548">
        <v>2001.874</v>
      </c>
      <c r="D548">
        <f>monthly_in_situ_co2_mlo!J600</f>
        <v>371.83</v>
      </c>
      <c r="E548">
        <f>monthly_merge_co2_spo!J599</f>
        <v>369.11</v>
      </c>
      <c r="F548">
        <f>(monthly_in_situ_co2_mlo!J601-monthly_in_situ_co2_mlo!J600)*2.12</f>
        <v>0.59360000000006274</v>
      </c>
      <c r="G548">
        <f>(monthly_merge_co2_spo!J600-monthly_merge_co2_spo!J599)*2.12</f>
        <v>-4.2400000000081949E-2</v>
      </c>
      <c r="I548" s="5">
        <v>2001.874</v>
      </c>
      <c r="J548" s="3">
        <v>0.59399999999999997</v>
      </c>
      <c r="K548" s="3">
        <v>0.34860000000000002</v>
      </c>
      <c r="L548" s="3">
        <v>0.34510000000000002</v>
      </c>
      <c r="M548" s="3">
        <v>0.3352</v>
      </c>
      <c r="N548" s="4">
        <v>-4.2000000000000003E-2</v>
      </c>
      <c r="O548" s="4">
        <v>0.41139999999999999</v>
      </c>
      <c r="P548" s="4">
        <v>0.3337</v>
      </c>
      <c r="Q548" s="4">
        <v>0.32900000000000001</v>
      </c>
      <c r="R548" s="7">
        <f t="shared" si="59"/>
        <v>0.27599999999999997</v>
      </c>
      <c r="S548" s="7">
        <f t="shared" si="60"/>
        <v>0.38</v>
      </c>
      <c r="T548" s="7">
        <f t="shared" si="61"/>
        <v>0.33940000000000003</v>
      </c>
      <c r="U548" s="7">
        <f t="shared" si="62"/>
        <v>0.33210000000000001</v>
      </c>
      <c r="V548" s="6">
        <f t="shared" si="63"/>
        <v>0.63600000000000001</v>
      </c>
      <c r="W548" s="6">
        <f t="shared" si="64"/>
        <v>-6.2799999999999967E-2</v>
      </c>
      <c r="X548" s="6">
        <f t="shared" si="65"/>
        <v>1.1400000000000021E-2</v>
      </c>
      <c r="Y548" s="6">
        <f t="shared" si="66"/>
        <v>6.1999999999999833E-3</v>
      </c>
    </row>
    <row r="549" spans="1:25" x14ac:dyDescent="0.2">
      <c r="A549">
        <v>2001</v>
      </c>
      <c r="B549">
        <v>12</v>
      </c>
      <c r="C549">
        <v>2001.9562000000001</v>
      </c>
      <c r="D549">
        <f>monthly_in_situ_co2_mlo!J601</f>
        <v>372.11</v>
      </c>
      <c r="E549">
        <f>monthly_merge_co2_spo!J600</f>
        <v>369.09</v>
      </c>
      <c r="F549">
        <f>(monthly_in_situ_co2_mlo!J602-monthly_in_situ_co2_mlo!J601)*2.12</f>
        <v>0.59359999999994217</v>
      </c>
      <c r="G549">
        <f>(monthly_merge_co2_spo!J601-monthly_merge_co2_spo!J600)*2.12</f>
        <v>0.65720000000000489</v>
      </c>
      <c r="I549" s="5">
        <v>2001.9559999999999</v>
      </c>
      <c r="J549" s="3">
        <v>0.59399999999999997</v>
      </c>
      <c r="K549" s="3">
        <v>0.36499999999999999</v>
      </c>
      <c r="L549" s="3">
        <v>0.34889999999999999</v>
      </c>
      <c r="M549" s="3">
        <v>0.33639999999999998</v>
      </c>
      <c r="N549" s="4">
        <v>0.65700000000000003</v>
      </c>
      <c r="O549" s="4">
        <v>0.41889999999999999</v>
      </c>
      <c r="P549" s="4">
        <v>0.3367</v>
      </c>
      <c r="Q549" s="4">
        <v>0.3296</v>
      </c>
      <c r="R549" s="7">
        <f t="shared" si="59"/>
        <v>0.62549999999999994</v>
      </c>
      <c r="S549" s="7">
        <f t="shared" si="60"/>
        <v>0.39195000000000002</v>
      </c>
      <c r="T549" s="7">
        <f t="shared" si="61"/>
        <v>0.34279999999999999</v>
      </c>
      <c r="U549" s="7">
        <f t="shared" si="62"/>
        <v>0.33299999999999996</v>
      </c>
      <c r="V549" s="6">
        <f t="shared" si="63"/>
        <v>-6.3000000000000056E-2</v>
      </c>
      <c r="W549" s="6">
        <f t="shared" si="64"/>
        <v>-5.3900000000000003E-2</v>
      </c>
      <c r="X549" s="6">
        <f t="shared" si="65"/>
        <v>1.2199999999999989E-2</v>
      </c>
      <c r="Y549" s="6">
        <f t="shared" si="66"/>
        <v>6.7999999999999727E-3</v>
      </c>
    </row>
    <row r="550" spans="1:25" x14ac:dyDescent="0.2">
      <c r="A550">
        <v>2002</v>
      </c>
      <c r="B550">
        <v>1</v>
      </c>
      <c r="C550">
        <v>2002.0410999999999</v>
      </c>
      <c r="D550">
        <f>monthly_in_situ_co2_mlo!J602</f>
        <v>372.39</v>
      </c>
      <c r="E550">
        <f>monthly_merge_co2_spo!J601</f>
        <v>369.4</v>
      </c>
      <c r="F550">
        <f>(monthly_in_situ_co2_mlo!J603-monthly_in_situ_co2_mlo!J602)*2.12</f>
        <v>-6.3599999999942161E-2</v>
      </c>
      <c r="G550">
        <f>(monthly_merge_co2_spo!J602-monthly_merge_co2_spo!J601)*2.12</f>
        <v>0.99640000000005791</v>
      </c>
      <c r="I550" s="5">
        <v>2002.0409999999999</v>
      </c>
      <c r="J550" s="3">
        <v>-6.4000000000000001E-2</v>
      </c>
      <c r="K550" s="3">
        <v>0.38080000000000003</v>
      </c>
      <c r="L550" s="3">
        <v>0.35249999999999998</v>
      </c>
      <c r="M550" s="3">
        <v>0.33750000000000002</v>
      </c>
      <c r="N550" s="4">
        <v>0.996</v>
      </c>
      <c r="O550" s="4">
        <v>0.42330000000000001</v>
      </c>
      <c r="P550" s="4">
        <v>0.33960000000000001</v>
      </c>
      <c r="Q550" s="4">
        <v>0.3301</v>
      </c>
      <c r="R550" s="7">
        <f t="shared" si="59"/>
        <v>0.46599999999999997</v>
      </c>
      <c r="S550" s="7">
        <f t="shared" si="60"/>
        <v>0.40205000000000002</v>
      </c>
      <c r="T550" s="7">
        <f t="shared" si="61"/>
        <v>0.34604999999999997</v>
      </c>
      <c r="U550" s="7">
        <f t="shared" si="62"/>
        <v>0.33379999999999999</v>
      </c>
      <c r="V550" s="6">
        <f t="shared" si="63"/>
        <v>-1.06</v>
      </c>
      <c r="W550" s="6">
        <f t="shared" si="64"/>
        <v>-4.2499999999999982E-2</v>
      </c>
      <c r="X550" s="6">
        <f t="shared" si="65"/>
        <v>1.2899999999999967E-2</v>
      </c>
      <c r="Y550" s="6">
        <f t="shared" si="66"/>
        <v>7.4000000000000177E-3</v>
      </c>
    </row>
    <row r="551" spans="1:25" x14ac:dyDescent="0.2">
      <c r="A551">
        <v>2002</v>
      </c>
      <c r="B551">
        <v>2</v>
      </c>
      <c r="C551">
        <v>2002.126</v>
      </c>
      <c r="D551">
        <f>monthly_in_situ_co2_mlo!J603</f>
        <v>372.36</v>
      </c>
      <c r="E551">
        <f>monthly_merge_co2_spo!J602</f>
        <v>369.87</v>
      </c>
      <c r="F551">
        <f>(monthly_in_situ_co2_mlo!J604-monthly_in_situ_co2_mlo!J603)*2.12</f>
        <v>-0.65720000000000489</v>
      </c>
      <c r="G551">
        <f>(monthly_merge_co2_spo!J603-monthly_merge_co2_spo!J602)*2.12</f>
        <v>0.55119999999998071</v>
      </c>
      <c r="I551" s="5">
        <v>2002.126</v>
      </c>
      <c r="J551" s="3">
        <v>-0.65700000000000003</v>
      </c>
      <c r="K551" s="3">
        <v>0.39560000000000001</v>
      </c>
      <c r="L551" s="3">
        <v>0.35570000000000002</v>
      </c>
      <c r="M551" s="3">
        <v>0.3387</v>
      </c>
      <c r="N551" s="4">
        <v>0.55100000000000005</v>
      </c>
      <c r="O551" s="4">
        <v>0.4239</v>
      </c>
      <c r="P551" s="4">
        <v>0.34229999999999999</v>
      </c>
      <c r="Q551" s="4">
        <v>0.33069999999999999</v>
      </c>
      <c r="R551" s="7">
        <f t="shared" si="59"/>
        <v>-5.2999999999999992E-2</v>
      </c>
      <c r="S551" s="7">
        <f t="shared" si="60"/>
        <v>0.40975</v>
      </c>
      <c r="T551" s="7">
        <f t="shared" si="61"/>
        <v>0.34899999999999998</v>
      </c>
      <c r="U551" s="7">
        <f t="shared" si="62"/>
        <v>0.3347</v>
      </c>
      <c r="V551" s="6">
        <f t="shared" si="63"/>
        <v>-1.2080000000000002</v>
      </c>
      <c r="W551" s="6">
        <f t="shared" si="64"/>
        <v>-2.8299999999999992E-2</v>
      </c>
      <c r="X551" s="6">
        <f t="shared" si="65"/>
        <v>1.3400000000000023E-2</v>
      </c>
      <c r="Y551" s="6">
        <f t="shared" si="66"/>
        <v>8.0000000000000071E-3</v>
      </c>
    </row>
    <row r="552" spans="1:25" x14ac:dyDescent="0.2">
      <c r="A552">
        <v>2002</v>
      </c>
      <c r="B552">
        <v>3</v>
      </c>
      <c r="C552">
        <v>2002.2027</v>
      </c>
      <c r="D552">
        <f>monthly_in_situ_co2_mlo!J604</f>
        <v>372.05</v>
      </c>
      <c r="E552">
        <f>monthly_merge_co2_spo!J603</f>
        <v>370.13</v>
      </c>
      <c r="F552">
        <f>(monthly_in_situ_co2_mlo!J605-monthly_in_situ_co2_mlo!J604)*2.12</f>
        <v>0.31799999999995182</v>
      </c>
      <c r="G552">
        <f>(monthly_merge_co2_spo!J604-monthly_merge_co2_spo!J603)*2.12</f>
        <v>0.1908000000000675</v>
      </c>
      <c r="I552" s="5">
        <v>2002.203</v>
      </c>
      <c r="J552" s="3">
        <v>0.318</v>
      </c>
      <c r="K552" s="3">
        <v>0.40789999999999998</v>
      </c>
      <c r="L552" s="3">
        <v>0.35859999999999997</v>
      </c>
      <c r="M552" s="3">
        <v>0.33989999999999998</v>
      </c>
      <c r="N552" s="4">
        <v>0.191</v>
      </c>
      <c r="O552" s="4">
        <v>0.42199999999999999</v>
      </c>
      <c r="P552" s="4">
        <v>0.34470000000000001</v>
      </c>
      <c r="Q552" s="4">
        <v>0.33129999999999998</v>
      </c>
      <c r="R552" s="7">
        <f t="shared" si="59"/>
        <v>0.2545</v>
      </c>
      <c r="S552" s="7">
        <f t="shared" si="60"/>
        <v>0.41494999999999999</v>
      </c>
      <c r="T552" s="7">
        <f t="shared" si="61"/>
        <v>0.35165000000000002</v>
      </c>
      <c r="U552" s="7">
        <f t="shared" si="62"/>
        <v>0.33560000000000001</v>
      </c>
      <c r="V552" s="6">
        <f t="shared" si="63"/>
        <v>0.127</v>
      </c>
      <c r="W552" s="6">
        <f t="shared" si="64"/>
        <v>-1.4100000000000001E-2</v>
      </c>
      <c r="X552" s="6">
        <f t="shared" si="65"/>
        <v>1.3899999999999968E-2</v>
      </c>
      <c r="Y552" s="6">
        <f t="shared" si="66"/>
        <v>8.5999999999999965E-3</v>
      </c>
    </row>
    <row r="553" spans="1:25" x14ac:dyDescent="0.2">
      <c r="A553">
        <v>2002</v>
      </c>
      <c r="B553">
        <v>4</v>
      </c>
      <c r="C553">
        <v>2002.2877000000001</v>
      </c>
      <c r="D553">
        <f>monthly_in_situ_co2_mlo!J605</f>
        <v>372.2</v>
      </c>
      <c r="E553">
        <f>monthly_merge_co2_spo!J604</f>
        <v>370.22</v>
      </c>
      <c r="F553">
        <f>(monthly_in_situ_co2_mlo!J606-monthly_in_situ_co2_mlo!J605)*2.12</f>
        <v>0.23320000000002894</v>
      </c>
      <c r="G553">
        <f>(monthly_merge_co2_spo!J605-monthly_merge_co2_spo!J604)*2.12</f>
        <v>0.36039999999991323</v>
      </c>
      <c r="I553" s="5">
        <v>2002.288</v>
      </c>
      <c r="J553" s="3">
        <v>0.23300000000000001</v>
      </c>
      <c r="K553" s="3">
        <v>0.41689999999999999</v>
      </c>
      <c r="L553" s="3">
        <v>0.36130000000000001</v>
      </c>
      <c r="M553" s="3">
        <v>0.34110000000000001</v>
      </c>
      <c r="N553" s="4">
        <v>0.36</v>
      </c>
      <c r="O553" s="4">
        <v>0.41959999999999997</v>
      </c>
      <c r="P553" s="4">
        <v>0.34699999999999998</v>
      </c>
      <c r="Q553" s="4">
        <v>0.33189999999999997</v>
      </c>
      <c r="R553" s="7">
        <f t="shared" si="59"/>
        <v>0.29649999999999999</v>
      </c>
      <c r="S553" s="7">
        <f t="shared" si="60"/>
        <v>0.41825000000000001</v>
      </c>
      <c r="T553" s="7">
        <f t="shared" si="61"/>
        <v>0.35414999999999996</v>
      </c>
      <c r="U553" s="7">
        <f t="shared" si="62"/>
        <v>0.33650000000000002</v>
      </c>
      <c r="V553" s="6">
        <f t="shared" si="63"/>
        <v>-0.12699999999999997</v>
      </c>
      <c r="W553" s="6">
        <f t="shared" si="64"/>
        <v>-2.6999999999999802E-3</v>
      </c>
      <c r="X553" s="6">
        <f t="shared" si="65"/>
        <v>1.4300000000000035E-2</v>
      </c>
      <c r="Y553" s="6">
        <f t="shared" si="66"/>
        <v>9.2000000000000415E-3</v>
      </c>
    </row>
    <row r="554" spans="1:25" x14ac:dyDescent="0.2">
      <c r="A554">
        <v>2002</v>
      </c>
      <c r="B554">
        <v>5</v>
      </c>
      <c r="C554">
        <v>2002.3698999999999</v>
      </c>
      <c r="D554">
        <f>monthly_in_situ_co2_mlo!J606</f>
        <v>372.31</v>
      </c>
      <c r="E554">
        <f>monthly_merge_co2_spo!J605</f>
        <v>370.39</v>
      </c>
      <c r="F554">
        <f>(monthly_in_situ_co2_mlo!J607-monthly_in_situ_co2_mlo!J606)*2.12</f>
        <v>1.3779999999999519</v>
      </c>
      <c r="G554">
        <f>(monthly_merge_co2_spo!J606-monthly_merge_co2_spo!J605)*2.12</f>
        <v>0.50880000000001935</v>
      </c>
      <c r="I554" s="5">
        <v>2002.37</v>
      </c>
      <c r="J554" s="3">
        <v>1.3779999999999999</v>
      </c>
      <c r="K554" s="3">
        <v>0.42520000000000002</v>
      </c>
      <c r="L554" s="3">
        <v>0.36349999999999999</v>
      </c>
      <c r="M554" s="3">
        <v>0.34229999999999999</v>
      </c>
      <c r="N554" s="4">
        <v>0.50900000000000001</v>
      </c>
      <c r="O554" s="4">
        <v>0.41670000000000001</v>
      </c>
      <c r="P554" s="4">
        <v>0.34920000000000001</v>
      </c>
      <c r="Q554" s="4">
        <v>0.33250000000000002</v>
      </c>
      <c r="R554" s="7">
        <f t="shared" si="59"/>
        <v>0.94350000000000001</v>
      </c>
      <c r="S554" s="7">
        <f t="shared" si="60"/>
        <v>0.42095000000000005</v>
      </c>
      <c r="T554" s="7">
        <f t="shared" si="61"/>
        <v>0.35635</v>
      </c>
      <c r="U554" s="7">
        <f t="shared" si="62"/>
        <v>0.33740000000000003</v>
      </c>
      <c r="V554" s="6">
        <f t="shared" si="63"/>
        <v>0.86899999999999988</v>
      </c>
      <c r="W554" s="6">
        <f t="shared" si="64"/>
        <v>8.5000000000000075E-3</v>
      </c>
      <c r="X554" s="6">
        <f t="shared" si="65"/>
        <v>1.4299999999999979E-2</v>
      </c>
      <c r="Y554" s="6">
        <f t="shared" si="66"/>
        <v>9.7999999999999754E-3</v>
      </c>
    </row>
    <row r="555" spans="1:25" x14ac:dyDescent="0.2">
      <c r="A555">
        <v>2002</v>
      </c>
      <c r="B555">
        <v>6</v>
      </c>
      <c r="C555">
        <v>2002.4548</v>
      </c>
      <c r="D555">
        <f>monthly_in_situ_co2_mlo!J607</f>
        <v>372.96</v>
      </c>
      <c r="E555">
        <f>monthly_merge_co2_spo!J606</f>
        <v>370.63</v>
      </c>
      <c r="F555">
        <f>(monthly_in_situ_co2_mlo!J608-monthly_in_situ_co2_mlo!J607)*2.12</f>
        <v>0.61480000000004342</v>
      </c>
      <c r="G555">
        <f>(monthly_merge_co2_spo!J607-monthly_merge_co2_spo!J606)*2.12</f>
        <v>0.4239999999999759</v>
      </c>
      <c r="I555" s="5">
        <v>2002.4549999999999</v>
      </c>
      <c r="J555" s="3">
        <v>0.61499999999999999</v>
      </c>
      <c r="K555" s="3">
        <v>0.43369999999999997</v>
      </c>
      <c r="L555" s="3">
        <v>0.36559999999999998</v>
      </c>
      <c r="M555" s="3">
        <v>0.34350000000000003</v>
      </c>
      <c r="N555" s="4">
        <v>0.42399999999999999</v>
      </c>
      <c r="O555" s="4">
        <v>0.41299999999999998</v>
      </c>
      <c r="P555" s="4">
        <v>0.35110000000000002</v>
      </c>
      <c r="Q555" s="4">
        <v>0.33310000000000001</v>
      </c>
      <c r="R555" s="7">
        <f t="shared" si="59"/>
        <v>0.51949999999999996</v>
      </c>
      <c r="S555" s="7">
        <f t="shared" si="60"/>
        <v>0.42335</v>
      </c>
      <c r="T555" s="7">
        <f t="shared" si="61"/>
        <v>0.35835</v>
      </c>
      <c r="U555" s="7">
        <f t="shared" si="62"/>
        <v>0.33830000000000005</v>
      </c>
      <c r="V555" s="6">
        <f t="shared" si="63"/>
        <v>0.191</v>
      </c>
      <c r="W555" s="6">
        <f t="shared" si="64"/>
        <v>2.0699999999999996E-2</v>
      </c>
      <c r="X555" s="6">
        <f t="shared" si="65"/>
        <v>1.4499999999999957E-2</v>
      </c>
      <c r="Y555" s="6">
        <f t="shared" si="66"/>
        <v>1.040000000000002E-2</v>
      </c>
    </row>
    <row r="556" spans="1:25" x14ac:dyDescent="0.2">
      <c r="A556">
        <v>2002</v>
      </c>
      <c r="B556">
        <v>7</v>
      </c>
      <c r="C556">
        <v>2002.537</v>
      </c>
      <c r="D556">
        <f>monthly_in_situ_co2_mlo!J608</f>
        <v>373.25</v>
      </c>
      <c r="E556">
        <f>monthly_merge_co2_spo!J607</f>
        <v>370.83</v>
      </c>
      <c r="F556">
        <f>(monthly_in_situ_co2_mlo!J609-monthly_in_situ_co2_mlo!J608)*2.12</f>
        <v>-0.65720000000000489</v>
      </c>
      <c r="G556">
        <f>(monthly_merge_co2_spo!J608-monthly_merge_co2_spo!J607)*2.12</f>
        <v>0.50880000000001935</v>
      </c>
      <c r="I556" s="5">
        <v>2002.537</v>
      </c>
      <c r="J556" s="3">
        <v>-0.65700000000000003</v>
      </c>
      <c r="K556" s="3">
        <v>0.441</v>
      </c>
      <c r="L556" s="3">
        <v>0.36749999999999999</v>
      </c>
      <c r="M556" s="3">
        <v>0.3448</v>
      </c>
      <c r="N556" s="4">
        <v>0.50900000000000001</v>
      </c>
      <c r="O556" s="4">
        <v>0.40839999999999999</v>
      </c>
      <c r="P556" s="4">
        <v>0.3528</v>
      </c>
      <c r="Q556" s="4">
        <v>0.33379999999999999</v>
      </c>
      <c r="R556" s="7">
        <f t="shared" si="59"/>
        <v>-7.400000000000001E-2</v>
      </c>
      <c r="S556" s="7">
        <f t="shared" si="60"/>
        <v>0.42469999999999997</v>
      </c>
      <c r="T556" s="7">
        <f t="shared" si="61"/>
        <v>0.36014999999999997</v>
      </c>
      <c r="U556" s="7">
        <f t="shared" si="62"/>
        <v>0.33929999999999999</v>
      </c>
      <c r="V556" s="6">
        <f t="shared" si="63"/>
        <v>-1.1659999999999999</v>
      </c>
      <c r="W556" s="6">
        <f t="shared" si="64"/>
        <v>3.2600000000000018E-2</v>
      </c>
      <c r="X556" s="6">
        <f t="shared" si="65"/>
        <v>1.4699999999999991E-2</v>
      </c>
      <c r="Y556" s="6">
        <f t="shared" si="66"/>
        <v>1.100000000000001E-2</v>
      </c>
    </row>
    <row r="557" spans="1:25" x14ac:dyDescent="0.2">
      <c r="A557">
        <v>2002</v>
      </c>
      <c r="B557">
        <v>8</v>
      </c>
      <c r="C557">
        <v>2002.6219000000001</v>
      </c>
      <c r="D557">
        <f>monthly_in_situ_co2_mlo!J609</f>
        <v>372.94</v>
      </c>
      <c r="E557">
        <f>monthly_merge_co2_spo!J608</f>
        <v>371.07</v>
      </c>
      <c r="F557">
        <f>(monthly_in_situ_co2_mlo!J610-monthly_in_situ_co2_mlo!J609)*2.12</f>
        <v>2.3107999999999471</v>
      </c>
      <c r="G557">
        <f>(monthly_merge_co2_spo!J609-monthly_merge_co2_spo!J608)*2.12</f>
        <v>0.12720000000000484</v>
      </c>
      <c r="I557" s="5">
        <v>2002.6220000000001</v>
      </c>
      <c r="J557" s="3">
        <v>2.3109999999999999</v>
      </c>
      <c r="K557" s="3">
        <v>0.4476</v>
      </c>
      <c r="L557" s="3">
        <v>0.36919999999999997</v>
      </c>
      <c r="M557" s="3">
        <v>0.34599999999999997</v>
      </c>
      <c r="N557" s="4">
        <v>0.127</v>
      </c>
      <c r="O557" s="4">
        <v>0.40360000000000001</v>
      </c>
      <c r="P557" s="4">
        <v>0.35439999999999999</v>
      </c>
      <c r="Q557" s="4">
        <v>0.33450000000000002</v>
      </c>
      <c r="R557" s="7">
        <f t="shared" si="59"/>
        <v>1.2189999999999999</v>
      </c>
      <c r="S557" s="7">
        <f t="shared" si="60"/>
        <v>0.42559999999999998</v>
      </c>
      <c r="T557" s="7">
        <f t="shared" si="61"/>
        <v>0.36180000000000001</v>
      </c>
      <c r="U557" s="7">
        <f t="shared" si="62"/>
        <v>0.34025</v>
      </c>
      <c r="V557" s="6">
        <f t="shared" si="63"/>
        <v>2.1840000000000002</v>
      </c>
      <c r="W557" s="6">
        <f t="shared" si="64"/>
        <v>4.3999999999999984E-2</v>
      </c>
      <c r="X557" s="6">
        <f t="shared" si="65"/>
        <v>1.479999999999998E-2</v>
      </c>
      <c r="Y557" s="6">
        <f t="shared" si="66"/>
        <v>1.1499999999999955E-2</v>
      </c>
    </row>
    <row r="558" spans="1:25" x14ac:dyDescent="0.2">
      <c r="A558">
        <v>2002</v>
      </c>
      <c r="B558">
        <v>9</v>
      </c>
      <c r="C558">
        <v>2002.7067999999999</v>
      </c>
      <c r="D558">
        <f>monthly_in_situ_co2_mlo!J610</f>
        <v>374.03</v>
      </c>
      <c r="E558">
        <f>monthly_merge_co2_spo!J609</f>
        <v>371.13</v>
      </c>
      <c r="F558">
        <f>(monthly_in_situ_co2_mlo!J611-monthly_in_situ_co2_mlo!J610)*2.12</f>
        <v>-0.72079999999994704</v>
      </c>
      <c r="G558">
        <f>(monthly_merge_co2_spo!J610-monthly_merge_co2_spo!J609)*2.12</f>
        <v>0.36040000000003375</v>
      </c>
      <c r="I558" s="5">
        <v>2002.7070000000001</v>
      </c>
      <c r="J558" s="3">
        <v>-0.72099999999999997</v>
      </c>
      <c r="K558" s="3">
        <v>0.4541</v>
      </c>
      <c r="L558" s="3">
        <v>0.37059999999999998</v>
      </c>
      <c r="M558" s="3">
        <v>0.3473</v>
      </c>
      <c r="N558" s="4">
        <v>0.36</v>
      </c>
      <c r="O558" s="4">
        <v>0.3987</v>
      </c>
      <c r="P558" s="4">
        <v>0.35580000000000001</v>
      </c>
      <c r="Q558" s="4">
        <v>0.3352</v>
      </c>
      <c r="R558" s="7">
        <f t="shared" si="59"/>
        <v>-0.18049999999999999</v>
      </c>
      <c r="S558" s="7">
        <f t="shared" si="60"/>
        <v>0.4264</v>
      </c>
      <c r="T558" s="7">
        <f t="shared" si="61"/>
        <v>0.36319999999999997</v>
      </c>
      <c r="U558" s="7">
        <f t="shared" si="62"/>
        <v>0.34125</v>
      </c>
      <c r="V558" s="6">
        <f t="shared" si="63"/>
        <v>-1.081</v>
      </c>
      <c r="W558" s="6">
        <f t="shared" si="64"/>
        <v>5.5400000000000005E-2</v>
      </c>
      <c r="X558" s="6">
        <f t="shared" si="65"/>
        <v>1.479999999999998E-2</v>
      </c>
      <c r="Y558" s="6">
        <f t="shared" si="66"/>
        <v>1.21E-2</v>
      </c>
    </row>
    <row r="559" spans="1:25" x14ac:dyDescent="0.2">
      <c r="A559">
        <v>2002</v>
      </c>
      <c r="B559">
        <v>10</v>
      </c>
      <c r="C559">
        <v>2002.789</v>
      </c>
      <c r="D559">
        <f>monthly_in_situ_co2_mlo!J611</f>
        <v>373.69</v>
      </c>
      <c r="E559">
        <f>monthly_merge_co2_spo!J610</f>
        <v>371.3</v>
      </c>
      <c r="F559">
        <f>(monthly_in_situ_co2_mlo!J612-monthly_in_situ_co2_mlo!J611)*2.12</f>
        <v>1.1660000000000241</v>
      </c>
      <c r="G559">
        <f>(monthly_merge_co2_spo!J611-monthly_merge_co2_spo!J610)*2.12</f>
        <v>0.31799999999995182</v>
      </c>
      <c r="I559" s="5">
        <v>2002.789</v>
      </c>
      <c r="J559" s="3">
        <v>1.1659999999999999</v>
      </c>
      <c r="K559" s="3">
        <v>0.45939999999999998</v>
      </c>
      <c r="L559" s="3">
        <v>0.37190000000000001</v>
      </c>
      <c r="M559" s="3">
        <v>0.34870000000000001</v>
      </c>
      <c r="N559" s="4">
        <v>0.318</v>
      </c>
      <c r="O559" s="4">
        <v>0.3926</v>
      </c>
      <c r="P559" s="4">
        <v>0.35709999999999997</v>
      </c>
      <c r="Q559" s="4">
        <v>0.33589999999999998</v>
      </c>
      <c r="R559" s="7">
        <f t="shared" si="59"/>
        <v>0.74199999999999999</v>
      </c>
      <c r="S559" s="7">
        <f t="shared" si="60"/>
        <v>0.42599999999999999</v>
      </c>
      <c r="T559" s="7">
        <f t="shared" si="61"/>
        <v>0.36449999999999999</v>
      </c>
      <c r="U559" s="7">
        <f t="shared" si="62"/>
        <v>0.34229999999999999</v>
      </c>
      <c r="V559" s="6">
        <f t="shared" si="63"/>
        <v>0.84799999999999986</v>
      </c>
      <c r="W559" s="6">
        <f t="shared" si="64"/>
        <v>6.6799999999999971E-2</v>
      </c>
      <c r="X559" s="6">
        <f t="shared" si="65"/>
        <v>1.4800000000000035E-2</v>
      </c>
      <c r="Y559" s="6">
        <f t="shared" si="66"/>
        <v>1.2800000000000034E-2</v>
      </c>
    </row>
    <row r="560" spans="1:25" x14ac:dyDescent="0.2">
      <c r="A560">
        <v>2002</v>
      </c>
      <c r="B560">
        <v>11</v>
      </c>
      <c r="C560">
        <v>2002.874</v>
      </c>
      <c r="D560">
        <f>monthly_in_situ_co2_mlo!J612</f>
        <v>374.24</v>
      </c>
      <c r="E560">
        <f>monthly_merge_co2_spo!J611</f>
        <v>371.45</v>
      </c>
      <c r="F560">
        <f>(monthly_in_situ_co2_mlo!J613-monthly_in_situ_co2_mlo!J612)*2.12</f>
        <v>0.89040000000003383</v>
      </c>
      <c r="G560">
        <f>(monthly_merge_co2_spo!J612-monthly_merge_co2_spo!J611)*2.12</f>
        <v>0</v>
      </c>
      <c r="I560" s="5">
        <v>2002.874</v>
      </c>
      <c r="J560" s="3">
        <v>0.89</v>
      </c>
      <c r="K560" s="3">
        <v>0.46239999999999998</v>
      </c>
      <c r="L560" s="3">
        <v>0.37309999999999999</v>
      </c>
      <c r="M560" s="3">
        <v>0.35</v>
      </c>
      <c r="N560" s="4">
        <v>0</v>
      </c>
      <c r="O560" s="4">
        <v>0.38429999999999997</v>
      </c>
      <c r="P560" s="4">
        <v>0.35820000000000002</v>
      </c>
      <c r="Q560" s="4">
        <v>0.3367</v>
      </c>
      <c r="R560" s="7">
        <f t="shared" si="59"/>
        <v>0.44500000000000001</v>
      </c>
      <c r="S560" s="7">
        <f t="shared" si="60"/>
        <v>0.42335</v>
      </c>
      <c r="T560" s="7">
        <f t="shared" si="61"/>
        <v>0.36565000000000003</v>
      </c>
      <c r="U560" s="7">
        <f t="shared" si="62"/>
        <v>0.34334999999999999</v>
      </c>
      <c r="V560" s="6">
        <f t="shared" si="63"/>
        <v>0.89</v>
      </c>
      <c r="W560" s="6">
        <f t="shared" si="64"/>
        <v>7.8100000000000003E-2</v>
      </c>
      <c r="X560" s="6">
        <f t="shared" si="65"/>
        <v>1.4899999999999969E-2</v>
      </c>
      <c r="Y560" s="6">
        <f t="shared" si="66"/>
        <v>1.3299999999999979E-2</v>
      </c>
    </row>
    <row r="561" spans="1:25" x14ac:dyDescent="0.2">
      <c r="A561">
        <v>2002</v>
      </c>
      <c r="B561">
        <v>12</v>
      </c>
      <c r="C561">
        <v>2002.9562000000001</v>
      </c>
      <c r="D561">
        <f>monthly_in_situ_co2_mlo!J613</f>
        <v>374.66</v>
      </c>
      <c r="E561">
        <f>monthly_merge_co2_spo!J612</f>
        <v>371.45</v>
      </c>
      <c r="F561">
        <f>(monthly_in_situ_co2_mlo!J614-monthly_in_situ_co2_mlo!J613)*2.12</f>
        <v>-6.3600000000062662E-2</v>
      </c>
      <c r="G561">
        <f>(monthly_merge_co2_spo!J613-monthly_merge_co2_spo!J612)*2.12</f>
        <v>1.2083999999999857</v>
      </c>
      <c r="I561" s="5">
        <v>2002.9559999999999</v>
      </c>
      <c r="J561" s="3">
        <v>-6.4000000000000001E-2</v>
      </c>
      <c r="K561" s="3">
        <v>0.46200000000000002</v>
      </c>
      <c r="L561" s="3">
        <v>0.37419999999999998</v>
      </c>
      <c r="M561" s="3">
        <v>0.35139999999999999</v>
      </c>
      <c r="N561" s="4">
        <v>1.208</v>
      </c>
      <c r="O561" s="4">
        <v>0.375</v>
      </c>
      <c r="P561" s="4">
        <v>0.35909999999999997</v>
      </c>
      <c r="Q561" s="4">
        <v>0.33750000000000002</v>
      </c>
      <c r="R561" s="7">
        <f t="shared" si="59"/>
        <v>0.57199999999999995</v>
      </c>
      <c r="S561" s="7">
        <f t="shared" si="60"/>
        <v>0.41849999999999998</v>
      </c>
      <c r="T561" s="7">
        <f t="shared" si="61"/>
        <v>0.36664999999999998</v>
      </c>
      <c r="U561" s="7">
        <f t="shared" si="62"/>
        <v>0.34445000000000003</v>
      </c>
      <c r="V561" s="6">
        <f t="shared" si="63"/>
        <v>-1.272</v>
      </c>
      <c r="W561" s="6">
        <f t="shared" si="64"/>
        <v>8.7000000000000022E-2</v>
      </c>
      <c r="X561" s="6">
        <f t="shared" si="65"/>
        <v>1.5100000000000002E-2</v>
      </c>
      <c r="Y561" s="6">
        <f t="shared" si="66"/>
        <v>1.3899999999999968E-2</v>
      </c>
    </row>
    <row r="562" spans="1:25" x14ac:dyDescent="0.2">
      <c r="A562">
        <v>2003</v>
      </c>
      <c r="B562">
        <v>1</v>
      </c>
      <c r="C562">
        <v>2003.0410999999999</v>
      </c>
      <c r="D562">
        <f>monthly_in_situ_co2_mlo!J614</f>
        <v>374.63</v>
      </c>
      <c r="E562">
        <f>monthly_merge_co2_spo!J613</f>
        <v>372.02</v>
      </c>
      <c r="F562">
        <f>(monthly_in_situ_co2_mlo!J615-monthly_in_situ_co2_mlo!J614)*2.12</f>
        <v>0.5723999999999615</v>
      </c>
      <c r="G562">
        <f>(monthly_merge_co2_spo!J614-monthly_merge_co2_spo!J613)*2.12</f>
        <v>0.25440000000000967</v>
      </c>
      <c r="I562" s="5">
        <v>2003.0409999999999</v>
      </c>
      <c r="J562" s="3">
        <v>0.57199999999999995</v>
      </c>
      <c r="K562" s="3">
        <v>0.4572</v>
      </c>
      <c r="L562" s="3">
        <v>0.37509999999999999</v>
      </c>
      <c r="M562" s="3">
        <v>0.3528</v>
      </c>
      <c r="N562" s="4">
        <v>0.254</v>
      </c>
      <c r="O562" s="4">
        <v>0.3659</v>
      </c>
      <c r="P562" s="4">
        <v>0.35980000000000001</v>
      </c>
      <c r="Q562" s="4">
        <v>0.33829999999999999</v>
      </c>
      <c r="R562" s="7">
        <f t="shared" si="59"/>
        <v>0.41299999999999998</v>
      </c>
      <c r="S562" s="7">
        <f t="shared" si="60"/>
        <v>0.41154999999999997</v>
      </c>
      <c r="T562" s="7">
        <f t="shared" si="61"/>
        <v>0.36745</v>
      </c>
      <c r="U562" s="7">
        <f t="shared" si="62"/>
        <v>0.34555000000000002</v>
      </c>
      <c r="V562" s="6">
        <f t="shared" si="63"/>
        <v>0.31799999999999995</v>
      </c>
      <c r="W562" s="6">
        <f t="shared" si="64"/>
        <v>9.1299999999999992E-2</v>
      </c>
      <c r="X562" s="6">
        <f t="shared" si="65"/>
        <v>1.529999999999998E-2</v>
      </c>
      <c r="Y562" s="6">
        <f t="shared" si="66"/>
        <v>1.4500000000000013E-2</v>
      </c>
    </row>
    <row r="563" spans="1:25" x14ac:dyDescent="0.2">
      <c r="A563">
        <v>2003</v>
      </c>
      <c r="B563">
        <v>2</v>
      </c>
      <c r="C563">
        <v>2003.126</v>
      </c>
      <c r="D563">
        <f>monthly_in_situ_co2_mlo!J615</f>
        <v>374.9</v>
      </c>
      <c r="E563">
        <f>monthly_merge_co2_spo!J614</f>
        <v>372.14</v>
      </c>
      <c r="F563">
        <f>(monthly_in_situ_co2_mlo!J616-monthly_in_situ_co2_mlo!J615)*2.12</f>
        <v>-0.55119999999998071</v>
      </c>
      <c r="G563">
        <f>(monthly_merge_co2_spo!J615-monthly_merge_co2_spo!J614)*2.12</f>
        <v>0.16960000000008676</v>
      </c>
      <c r="I563" s="5">
        <v>2003.126</v>
      </c>
      <c r="J563" s="3">
        <v>-0.55100000000000005</v>
      </c>
      <c r="K563" s="3">
        <v>0.44719999999999999</v>
      </c>
      <c r="L563" s="3">
        <v>0.37580000000000002</v>
      </c>
      <c r="M563" s="3">
        <v>0.35410000000000003</v>
      </c>
      <c r="N563" s="4">
        <v>0.17</v>
      </c>
      <c r="O563" s="4">
        <v>0.35859999999999997</v>
      </c>
      <c r="P563" s="4">
        <v>0.36030000000000001</v>
      </c>
      <c r="Q563" s="4">
        <v>0.3392</v>
      </c>
      <c r="R563" s="7">
        <f t="shared" si="59"/>
        <v>-0.1905</v>
      </c>
      <c r="S563" s="7">
        <f t="shared" si="60"/>
        <v>0.40289999999999998</v>
      </c>
      <c r="T563" s="7">
        <f t="shared" si="61"/>
        <v>0.36804999999999999</v>
      </c>
      <c r="U563" s="7">
        <f t="shared" si="62"/>
        <v>0.34665000000000001</v>
      </c>
      <c r="V563" s="6">
        <f t="shared" si="63"/>
        <v>-0.72100000000000009</v>
      </c>
      <c r="W563" s="6">
        <f t="shared" si="64"/>
        <v>8.8600000000000012E-2</v>
      </c>
      <c r="X563" s="6">
        <f t="shared" si="65"/>
        <v>1.5500000000000014E-2</v>
      </c>
      <c r="Y563" s="6">
        <f t="shared" si="66"/>
        <v>1.4900000000000024E-2</v>
      </c>
    </row>
    <row r="564" spans="1:25" x14ac:dyDescent="0.2">
      <c r="A564">
        <v>2003</v>
      </c>
      <c r="B564">
        <v>3</v>
      </c>
      <c r="C564">
        <v>2003.2027</v>
      </c>
      <c r="D564">
        <f>monthly_in_situ_co2_mlo!J616</f>
        <v>374.64</v>
      </c>
      <c r="E564">
        <f>monthly_merge_co2_spo!J615</f>
        <v>372.22</v>
      </c>
      <c r="F564">
        <f>(monthly_in_situ_co2_mlo!J617-monthly_in_situ_co2_mlo!J616)*2.12</f>
        <v>0.74200000000004829</v>
      </c>
      <c r="G564">
        <f>(monthly_merge_co2_spo!J616-monthly_merge_co2_spo!J615)*2.12</f>
        <v>0.55119999999998071</v>
      </c>
      <c r="I564" s="5">
        <v>2003.203</v>
      </c>
      <c r="J564" s="3">
        <v>0.74199999999999999</v>
      </c>
      <c r="K564" s="3">
        <v>0.43480000000000002</v>
      </c>
      <c r="L564" s="3">
        <v>0.37640000000000001</v>
      </c>
      <c r="M564" s="3">
        <v>0.3553</v>
      </c>
      <c r="N564" s="4">
        <v>0.55100000000000005</v>
      </c>
      <c r="O564" s="4">
        <v>0.35299999999999998</v>
      </c>
      <c r="P564" s="4">
        <v>0.36049999999999999</v>
      </c>
      <c r="Q564" s="4">
        <v>0.34</v>
      </c>
      <c r="R564" s="7">
        <f t="shared" si="59"/>
        <v>0.64650000000000007</v>
      </c>
      <c r="S564" s="7">
        <f t="shared" si="60"/>
        <v>0.39390000000000003</v>
      </c>
      <c r="T564" s="7">
        <f t="shared" si="61"/>
        <v>0.36845</v>
      </c>
      <c r="U564" s="7">
        <f t="shared" si="62"/>
        <v>0.34765000000000001</v>
      </c>
      <c r="V564" s="6">
        <f t="shared" si="63"/>
        <v>0.19099999999999995</v>
      </c>
      <c r="W564" s="6">
        <f t="shared" si="64"/>
        <v>8.1800000000000039E-2</v>
      </c>
      <c r="X564" s="6">
        <f t="shared" si="65"/>
        <v>1.5900000000000025E-2</v>
      </c>
      <c r="Y564" s="6">
        <f t="shared" si="66"/>
        <v>1.529999999999998E-2</v>
      </c>
    </row>
    <row r="565" spans="1:25" x14ac:dyDescent="0.2">
      <c r="A565">
        <v>2003</v>
      </c>
      <c r="B565">
        <v>4</v>
      </c>
      <c r="C565">
        <v>2003.2877000000001</v>
      </c>
      <c r="D565">
        <f>monthly_in_situ_co2_mlo!J617</f>
        <v>374.99</v>
      </c>
      <c r="E565">
        <f>monthly_merge_co2_spo!J616</f>
        <v>372.48</v>
      </c>
      <c r="F565">
        <f>(monthly_in_situ_co2_mlo!J618-monthly_in_situ_co2_mlo!J617)*2.12</f>
        <v>0.25440000000000967</v>
      </c>
      <c r="G565">
        <f>(monthly_merge_co2_spo!J617-monthly_merge_co2_spo!J616)*2.12</f>
        <v>0.4875999999999181</v>
      </c>
      <c r="I565" s="5">
        <v>2003.288</v>
      </c>
      <c r="J565" s="3">
        <v>0.254</v>
      </c>
      <c r="K565" s="3">
        <v>0.42249999999999999</v>
      </c>
      <c r="L565" s="3">
        <v>0.37690000000000001</v>
      </c>
      <c r="M565" s="3">
        <v>0.35649999999999998</v>
      </c>
      <c r="N565" s="4">
        <v>0.48799999999999999</v>
      </c>
      <c r="O565" s="4">
        <v>0.34789999999999999</v>
      </c>
      <c r="P565" s="4">
        <v>0.36049999999999999</v>
      </c>
      <c r="Q565" s="4">
        <v>0.34089999999999998</v>
      </c>
      <c r="R565" s="7">
        <f t="shared" si="59"/>
        <v>0.371</v>
      </c>
      <c r="S565" s="7">
        <f t="shared" si="60"/>
        <v>0.38519999999999999</v>
      </c>
      <c r="T565" s="7">
        <f t="shared" si="61"/>
        <v>0.36870000000000003</v>
      </c>
      <c r="U565" s="7">
        <f t="shared" si="62"/>
        <v>0.34870000000000001</v>
      </c>
      <c r="V565" s="6">
        <f t="shared" si="63"/>
        <v>-0.23399999999999999</v>
      </c>
      <c r="W565" s="6">
        <f t="shared" si="64"/>
        <v>7.46E-2</v>
      </c>
      <c r="X565" s="6">
        <f t="shared" si="65"/>
        <v>1.6400000000000026E-2</v>
      </c>
      <c r="Y565" s="6">
        <f t="shared" si="66"/>
        <v>1.5600000000000003E-2</v>
      </c>
    </row>
    <row r="566" spans="1:25" x14ac:dyDescent="0.2">
      <c r="A566">
        <v>2003</v>
      </c>
      <c r="B566">
        <v>5</v>
      </c>
      <c r="C566">
        <v>2003.3698999999999</v>
      </c>
      <c r="D566">
        <f>monthly_in_situ_co2_mlo!J618</f>
        <v>375.11</v>
      </c>
      <c r="E566">
        <f>monthly_merge_co2_spo!J617</f>
        <v>372.71</v>
      </c>
      <c r="F566">
        <f>(monthly_in_situ_co2_mlo!J619-monthly_in_situ_co2_mlo!J618)*2.12</f>
        <v>1.2083999999999857</v>
      </c>
      <c r="G566">
        <f>(monthly_merge_co2_spo!J618-monthly_merge_co2_spo!J617)*2.12</f>
        <v>0.23320000000002894</v>
      </c>
      <c r="I566" s="5">
        <v>2003.37</v>
      </c>
      <c r="J566" s="3">
        <v>1.208</v>
      </c>
      <c r="K566" s="3">
        <v>0.41</v>
      </c>
      <c r="L566" s="3">
        <v>0.37740000000000001</v>
      </c>
      <c r="M566" s="3">
        <v>0.35770000000000002</v>
      </c>
      <c r="N566" s="4">
        <v>0.23300000000000001</v>
      </c>
      <c r="O566" s="4">
        <v>0.34350000000000003</v>
      </c>
      <c r="P566" s="4">
        <v>0.3604</v>
      </c>
      <c r="Q566" s="4">
        <v>0.3417</v>
      </c>
      <c r="R566" s="7">
        <f t="shared" si="59"/>
        <v>0.72050000000000003</v>
      </c>
      <c r="S566" s="7">
        <f t="shared" si="60"/>
        <v>0.37675000000000003</v>
      </c>
      <c r="T566" s="7">
        <f t="shared" si="61"/>
        <v>0.36890000000000001</v>
      </c>
      <c r="U566" s="7">
        <f t="shared" si="62"/>
        <v>0.34970000000000001</v>
      </c>
      <c r="V566" s="6">
        <f t="shared" si="63"/>
        <v>0.97499999999999998</v>
      </c>
      <c r="W566" s="6">
        <f t="shared" si="64"/>
        <v>6.6499999999999948E-2</v>
      </c>
      <c r="X566" s="6">
        <f t="shared" si="65"/>
        <v>1.7000000000000015E-2</v>
      </c>
      <c r="Y566" s="6">
        <f t="shared" si="66"/>
        <v>1.6000000000000014E-2</v>
      </c>
    </row>
    <row r="567" spans="1:25" x14ac:dyDescent="0.2">
      <c r="A567">
        <v>2003</v>
      </c>
      <c r="B567">
        <v>6</v>
      </c>
      <c r="C567">
        <v>2003.4548</v>
      </c>
      <c r="D567">
        <f>monthly_in_situ_co2_mlo!J619</f>
        <v>375.68</v>
      </c>
      <c r="E567">
        <f>monthly_merge_co2_spo!J618</f>
        <v>372.82</v>
      </c>
      <c r="F567">
        <f>(monthly_in_situ_co2_mlo!J620-monthly_in_situ_co2_mlo!J619)*2.12</f>
        <v>0.31799999999995182</v>
      </c>
      <c r="G567">
        <f>(monthly_merge_co2_spo!J619-monthly_merge_co2_spo!J618)*2.12</f>
        <v>0.1908000000000675</v>
      </c>
      <c r="I567" s="5">
        <v>2003.4549999999999</v>
      </c>
      <c r="J567" s="3">
        <v>0.318</v>
      </c>
      <c r="K567" s="3">
        <v>0.39639999999999997</v>
      </c>
      <c r="L567" s="3">
        <v>0.37769999999999998</v>
      </c>
      <c r="M567" s="3">
        <v>0.35880000000000001</v>
      </c>
      <c r="N567" s="4">
        <v>0.191</v>
      </c>
      <c r="O567" s="4">
        <v>0.34029999999999999</v>
      </c>
      <c r="P567" s="4">
        <v>0.36</v>
      </c>
      <c r="Q567" s="4">
        <v>0.34260000000000002</v>
      </c>
      <c r="R567" s="7">
        <f t="shared" si="59"/>
        <v>0.2545</v>
      </c>
      <c r="S567" s="7">
        <f t="shared" si="60"/>
        <v>0.36834999999999996</v>
      </c>
      <c r="T567" s="7">
        <f t="shared" si="61"/>
        <v>0.36885000000000001</v>
      </c>
      <c r="U567" s="7">
        <f t="shared" si="62"/>
        <v>0.35070000000000001</v>
      </c>
      <c r="V567" s="6">
        <f t="shared" si="63"/>
        <v>0.127</v>
      </c>
      <c r="W567" s="6">
        <f t="shared" si="64"/>
        <v>5.6099999999999983E-2</v>
      </c>
      <c r="X567" s="6">
        <f t="shared" si="65"/>
        <v>1.7699999999999994E-2</v>
      </c>
      <c r="Y567" s="6">
        <f t="shared" si="66"/>
        <v>1.6199999999999992E-2</v>
      </c>
    </row>
    <row r="568" spans="1:25" x14ac:dyDescent="0.2">
      <c r="A568">
        <v>2003</v>
      </c>
      <c r="B568">
        <v>7</v>
      </c>
      <c r="C568">
        <v>2003.537</v>
      </c>
      <c r="D568">
        <f>monthly_in_situ_co2_mlo!J620</f>
        <v>375.83</v>
      </c>
      <c r="E568">
        <f>monthly_merge_co2_spo!J619</f>
        <v>372.91</v>
      </c>
      <c r="F568">
        <f>(monthly_in_situ_co2_mlo!J621-monthly_in_situ_co2_mlo!J620)*2.12</f>
        <v>0.25440000000000967</v>
      </c>
      <c r="G568">
        <f>(monthly_merge_co2_spo!J620-monthly_merge_co2_spo!J619)*2.12</f>
        <v>0.19079999999994698</v>
      </c>
      <c r="I568" s="5">
        <v>2003.537</v>
      </c>
      <c r="J568" s="3">
        <v>0.254</v>
      </c>
      <c r="K568" s="3">
        <v>0.38140000000000002</v>
      </c>
      <c r="L568" s="3">
        <v>0.37790000000000001</v>
      </c>
      <c r="M568" s="3">
        <v>0.35980000000000001</v>
      </c>
      <c r="N568" s="4">
        <v>0.191</v>
      </c>
      <c r="O568" s="4">
        <v>0.33810000000000001</v>
      </c>
      <c r="P568" s="4">
        <v>0.35949999999999999</v>
      </c>
      <c r="Q568" s="4">
        <v>0.34339999999999998</v>
      </c>
      <c r="R568" s="7">
        <f t="shared" si="59"/>
        <v>0.2225</v>
      </c>
      <c r="S568" s="7">
        <f t="shared" si="60"/>
        <v>0.35975000000000001</v>
      </c>
      <c r="T568" s="7">
        <f t="shared" si="61"/>
        <v>0.36870000000000003</v>
      </c>
      <c r="U568" s="7">
        <f t="shared" si="62"/>
        <v>0.35160000000000002</v>
      </c>
      <c r="V568" s="6">
        <f t="shared" si="63"/>
        <v>6.3E-2</v>
      </c>
      <c r="W568" s="6">
        <f t="shared" si="64"/>
        <v>4.3300000000000005E-2</v>
      </c>
      <c r="X568" s="6">
        <f t="shared" si="65"/>
        <v>1.8400000000000027E-2</v>
      </c>
      <c r="Y568" s="6">
        <f t="shared" si="66"/>
        <v>1.6400000000000026E-2</v>
      </c>
    </row>
    <row r="569" spans="1:25" x14ac:dyDescent="0.2">
      <c r="A569">
        <v>2003</v>
      </c>
      <c r="B569">
        <v>8</v>
      </c>
      <c r="C569">
        <v>2003.6219000000001</v>
      </c>
      <c r="D569">
        <f>monthly_in_situ_co2_mlo!J621</f>
        <v>375.95</v>
      </c>
      <c r="E569">
        <f>monthly_merge_co2_spo!J620</f>
        <v>373</v>
      </c>
      <c r="F569">
        <f>(monthly_in_situ_co2_mlo!J622-monthly_in_situ_co2_mlo!J621)*2.12</f>
        <v>0.76320000000002897</v>
      </c>
      <c r="G569">
        <f>(monthly_merge_co2_spo!J621-monthly_merge_co2_spo!J620)*2.12</f>
        <v>0.69959999999996625</v>
      </c>
      <c r="I569" s="5">
        <v>2003.6220000000001</v>
      </c>
      <c r="J569" s="3">
        <v>0.76300000000000001</v>
      </c>
      <c r="K569" s="3">
        <v>0.36430000000000001</v>
      </c>
      <c r="L569" s="3">
        <v>0.378</v>
      </c>
      <c r="M569" s="3">
        <v>0.36080000000000001</v>
      </c>
      <c r="N569" s="4">
        <v>0.7</v>
      </c>
      <c r="O569" s="4">
        <v>0.33639999999999998</v>
      </c>
      <c r="P569" s="4">
        <v>0.35880000000000001</v>
      </c>
      <c r="Q569" s="4">
        <v>0.34410000000000002</v>
      </c>
      <c r="R569" s="7">
        <f t="shared" si="59"/>
        <v>0.73150000000000004</v>
      </c>
      <c r="S569" s="7">
        <f t="shared" si="60"/>
        <v>0.35034999999999999</v>
      </c>
      <c r="T569" s="7">
        <f t="shared" si="61"/>
        <v>0.36840000000000001</v>
      </c>
      <c r="U569" s="7">
        <f t="shared" si="62"/>
        <v>0.35245000000000004</v>
      </c>
      <c r="V569" s="6">
        <f t="shared" si="63"/>
        <v>6.3000000000000056E-2</v>
      </c>
      <c r="W569" s="6">
        <f t="shared" si="64"/>
        <v>2.7900000000000036E-2</v>
      </c>
      <c r="X569" s="6">
        <f t="shared" si="65"/>
        <v>1.9199999999999995E-2</v>
      </c>
      <c r="Y569" s="6">
        <f t="shared" si="66"/>
        <v>1.6699999999999993E-2</v>
      </c>
    </row>
    <row r="570" spans="1:25" x14ac:dyDescent="0.2">
      <c r="A570">
        <v>2003</v>
      </c>
      <c r="B570">
        <v>9</v>
      </c>
      <c r="C570">
        <v>2003.7067999999999</v>
      </c>
      <c r="D570">
        <f>monthly_in_situ_co2_mlo!J622</f>
        <v>376.31</v>
      </c>
      <c r="E570">
        <f>monthly_merge_co2_spo!J621</f>
        <v>373.33</v>
      </c>
      <c r="F570">
        <f>(monthly_in_situ_co2_mlo!J623-monthly_in_situ_co2_mlo!J622)*2.12</f>
        <v>0.29679999999997109</v>
      </c>
      <c r="G570">
        <f>(monthly_merge_co2_spo!J622-monthly_merge_co2_spo!J621)*2.12</f>
        <v>-0.1060000000000241</v>
      </c>
      <c r="I570" s="5">
        <v>2003.7070000000001</v>
      </c>
      <c r="J570" s="3">
        <v>0.29699999999999999</v>
      </c>
      <c r="K570" s="3">
        <v>0.34710000000000002</v>
      </c>
      <c r="L570" s="3">
        <v>0.37809999999999999</v>
      </c>
      <c r="M570" s="3">
        <v>0.36170000000000002</v>
      </c>
      <c r="N570" s="4">
        <v>-0.106</v>
      </c>
      <c r="O570" s="4">
        <v>0.33439999999999998</v>
      </c>
      <c r="P570" s="4">
        <v>0.35799999999999998</v>
      </c>
      <c r="Q570" s="4">
        <v>0.3448</v>
      </c>
      <c r="R570" s="7">
        <f t="shared" si="59"/>
        <v>9.5500000000000002E-2</v>
      </c>
      <c r="S570" s="7">
        <f t="shared" si="60"/>
        <v>0.34075</v>
      </c>
      <c r="T570" s="7">
        <f t="shared" si="61"/>
        <v>0.36804999999999999</v>
      </c>
      <c r="U570" s="7">
        <f t="shared" si="62"/>
        <v>0.35325000000000001</v>
      </c>
      <c r="V570" s="6">
        <f t="shared" si="63"/>
        <v>0.40299999999999997</v>
      </c>
      <c r="W570" s="6">
        <f t="shared" si="64"/>
        <v>1.2700000000000045E-2</v>
      </c>
      <c r="X570" s="6">
        <f t="shared" si="65"/>
        <v>2.0100000000000007E-2</v>
      </c>
      <c r="Y570" s="6">
        <f t="shared" si="66"/>
        <v>1.6900000000000026E-2</v>
      </c>
    </row>
    <row r="571" spans="1:25" x14ac:dyDescent="0.2">
      <c r="A571">
        <v>2003</v>
      </c>
      <c r="B571">
        <v>10</v>
      </c>
      <c r="C571">
        <v>2003.789</v>
      </c>
      <c r="D571">
        <f>monthly_in_situ_co2_mlo!J623</f>
        <v>376.45</v>
      </c>
      <c r="E571">
        <f>monthly_merge_co2_spo!J622</f>
        <v>373.28</v>
      </c>
      <c r="F571">
        <f>(monthly_in_situ_co2_mlo!J624-monthly_in_situ_co2_mlo!J623)*2.12</f>
        <v>0.12720000000000484</v>
      </c>
      <c r="G571">
        <f>(monthly_merge_co2_spo!J623-monthly_merge_co2_spo!J622)*2.12</f>
        <v>-2.119999999998072E-2</v>
      </c>
      <c r="I571" s="5">
        <v>2003.789</v>
      </c>
      <c r="J571" s="3">
        <v>0.127</v>
      </c>
      <c r="K571" s="3">
        <v>0.33040000000000003</v>
      </c>
      <c r="L571" s="3">
        <v>0.37809999999999999</v>
      </c>
      <c r="M571" s="3">
        <v>0.36249999999999999</v>
      </c>
      <c r="N571" s="4">
        <v>-2.1000000000000001E-2</v>
      </c>
      <c r="O571" s="4">
        <v>0.33210000000000001</v>
      </c>
      <c r="P571" s="4">
        <v>0.35699999999999998</v>
      </c>
      <c r="Q571" s="4">
        <v>0.34539999999999998</v>
      </c>
      <c r="R571" s="7">
        <f t="shared" si="59"/>
        <v>5.2999999999999999E-2</v>
      </c>
      <c r="S571" s="7">
        <f t="shared" si="60"/>
        <v>0.33125000000000004</v>
      </c>
      <c r="T571" s="7">
        <f t="shared" si="61"/>
        <v>0.36754999999999999</v>
      </c>
      <c r="U571" s="7">
        <f t="shared" si="62"/>
        <v>0.35394999999999999</v>
      </c>
      <c r="V571" s="6">
        <f t="shared" si="63"/>
        <v>0.14799999999999999</v>
      </c>
      <c r="W571" s="6">
        <f t="shared" si="64"/>
        <v>-1.6999999999999793E-3</v>
      </c>
      <c r="X571" s="6">
        <f t="shared" si="65"/>
        <v>2.1100000000000008E-2</v>
      </c>
      <c r="Y571" s="6">
        <f t="shared" si="66"/>
        <v>1.7100000000000004E-2</v>
      </c>
    </row>
    <row r="572" spans="1:25" x14ac:dyDescent="0.2">
      <c r="A572">
        <v>2003</v>
      </c>
      <c r="B572">
        <v>11</v>
      </c>
      <c r="C572">
        <v>2003.874</v>
      </c>
      <c r="D572">
        <f>monthly_in_situ_co2_mlo!J624</f>
        <v>376.51</v>
      </c>
      <c r="E572">
        <f>monthly_merge_co2_spo!J623</f>
        <v>373.27</v>
      </c>
      <c r="F572">
        <f>(monthly_in_situ_co2_mlo!J625-monthly_in_situ_co2_mlo!J624)*2.12</f>
        <v>0.12720000000000484</v>
      </c>
      <c r="G572">
        <f>(monthly_merge_co2_spo!J624-monthly_merge_co2_spo!J623)*2.12</f>
        <v>0.38160000000001448</v>
      </c>
      <c r="I572" s="5">
        <v>2003.874</v>
      </c>
      <c r="J572" s="3">
        <v>0.127</v>
      </c>
      <c r="K572" s="3">
        <v>0.315</v>
      </c>
      <c r="L572" s="3">
        <v>0.37790000000000001</v>
      </c>
      <c r="M572" s="3">
        <v>0.36320000000000002</v>
      </c>
      <c r="N572" s="4">
        <v>0.38200000000000001</v>
      </c>
      <c r="O572" s="4">
        <v>0.3291</v>
      </c>
      <c r="P572" s="4">
        <v>0.35589999999999999</v>
      </c>
      <c r="Q572" s="4">
        <v>0.34599999999999997</v>
      </c>
      <c r="R572" s="7">
        <f t="shared" si="59"/>
        <v>0.2545</v>
      </c>
      <c r="S572" s="7">
        <f t="shared" si="60"/>
        <v>0.32205</v>
      </c>
      <c r="T572" s="7">
        <f t="shared" si="61"/>
        <v>0.3669</v>
      </c>
      <c r="U572" s="7">
        <f t="shared" si="62"/>
        <v>0.35460000000000003</v>
      </c>
      <c r="V572" s="6">
        <f t="shared" si="63"/>
        <v>-0.255</v>
      </c>
      <c r="W572" s="6">
        <f t="shared" si="64"/>
        <v>-1.4100000000000001E-2</v>
      </c>
      <c r="X572" s="6">
        <f t="shared" si="65"/>
        <v>2.200000000000002E-2</v>
      </c>
      <c r="Y572" s="6">
        <f t="shared" si="66"/>
        <v>1.7200000000000049E-2</v>
      </c>
    </row>
    <row r="573" spans="1:25" x14ac:dyDescent="0.2">
      <c r="A573">
        <v>2003</v>
      </c>
      <c r="B573">
        <v>12</v>
      </c>
      <c r="C573">
        <v>2003.9562000000001</v>
      </c>
      <c r="D573">
        <f>monthly_in_situ_co2_mlo!J625</f>
        <v>376.57</v>
      </c>
      <c r="E573">
        <f>monthly_merge_co2_spo!J624</f>
        <v>373.45</v>
      </c>
      <c r="F573">
        <f>(monthly_in_situ_co2_mlo!J626-monthly_in_situ_co2_mlo!J625)*2.12</f>
        <v>0.36040000000003375</v>
      </c>
      <c r="G573">
        <f>(monthly_merge_co2_spo!J625-monthly_merge_co2_spo!J624)*2.12</f>
        <v>0.46640000000005788</v>
      </c>
      <c r="I573" s="5">
        <v>2003.9559999999999</v>
      </c>
      <c r="J573" s="3">
        <v>0.36</v>
      </c>
      <c r="K573" s="3">
        <v>0.30180000000000001</v>
      </c>
      <c r="L573" s="3">
        <v>0.3775</v>
      </c>
      <c r="M573" s="3">
        <v>0.36380000000000001</v>
      </c>
      <c r="N573" s="4">
        <v>0.46600000000000003</v>
      </c>
      <c r="O573" s="4">
        <v>0.32550000000000001</v>
      </c>
      <c r="P573" s="4">
        <v>0.35470000000000002</v>
      </c>
      <c r="Q573" s="4">
        <v>0.34649999999999997</v>
      </c>
      <c r="R573" s="7">
        <f t="shared" si="59"/>
        <v>0.41300000000000003</v>
      </c>
      <c r="S573" s="7">
        <f t="shared" si="60"/>
        <v>0.31364999999999998</v>
      </c>
      <c r="T573" s="7">
        <f t="shared" si="61"/>
        <v>0.36609999999999998</v>
      </c>
      <c r="U573" s="7">
        <f t="shared" si="62"/>
        <v>0.35514999999999997</v>
      </c>
      <c r="V573" s="6">
        <f t="shared" si="63"/>
        <v>-0.10600000000000004</v>
      </c>
      <c r="W573" s="6">
        <f t="shared" si="64"/>
        <v>-2.3699999999999999E-2</v>
      </c>
      <c r="X573" s="6">
        <f t="shared" si="65"/>
        <v>2.2799999999999987E-2</v>
      </c>
      <c r="Y573" s="6">
        <f t="shared" si="66"/>
        <v>1.7300000000000038E-2</v>
      </c>
    </row>
    <row r="574" spans="1:25" x14ac:dyDescent="0.2">
      <c r="A574">
        <v>2004</v>
      </c>
      <c r="B574">
        <v>1</v>
      </c>
      <c r="C574">
        <v>2004.0409999999999</v>
      </c>
      <c r="D574">
        <f>monthly_in_situ_co2_mlo!J626</f>
        <v>376.74</v>
      </c>
      <c r="E574">
        <f>monthly_merge_co2_spo!J625</f>
        <v>373.67</v>
      </c>
      <c r="F574">
        <f>(monthly_in_situ_co2_mlo!J627-monthly_in_situ_co2_mlo!J626)*2.12</f>
        <v>-0.21200000000004821</v>
      </c>
      <c r="G574">
        <f>(monthly_merge_co2_spo!J626-monthly_merge_co2_spo!J625)*2.12</f>
        <v>0.38160000000001448</v>
      </c>
      <c r="I574" s="5">
        <v>2004.0409999999999</v>
      </c>
      <c r="J574" s="3">
        <v>-0.21199999999999999</v>
      </c>
      <c r="K574" s="3">
        <v>0.29070000000000001</v>
      </c>
      <c r="L574" s="3">
        <v>0.37690000000000001</v>
      </c>
      <c r="M574" s="3">
        <v>0.3644</v>
      </c>
      <c r="N574" s="4">
        <v>0.38200000000000001</v>
      </c>
      <c r="O574" s="4">
        <v>0.32229999999999998</v>
      </c>
      <c r="P574" s="4">
        <v>0.35339999999999999</v>
      </c>
      <c r="Q574" s="4">
        <v>0.34699999999999998</v>
      </c>
      <c r="R574" s="7">
        <f t="shared" si="59"/>
        <v>8.5000000000000006E-2</v>
      </c>
      <c r="S574" s="7">
        <f t="shared" si="60"/>
        <v>0.30649999999999999</v>
      </c>
      <c r="T574" s="7">
        <f t="shared" si="61"/>
        <v>0.36514999999999997</v>
      </c>
      <c r="U574" s="7">
        <f t="shared" si="62"/>
        <v>0.35570000000000002</v>
      </c>
      <c r="V574" s="6">
        <f t="shared" si="63"/>
        <v>-0.59399999999999997</v>
      </c>
      <c r="W574" s="6">
        <f t="shared" si="64"/>
        <v>-3.1599999999999961E-2</v>
      </c>
      <c r="X574" s="6">
        <f t="shared" si="65"/>
        <v>2.3500000000000021E-2</v>
      </c>
      <c r="Y574" s="6">
        <f t="shared" si="66"/>
        <v>1.7400000000000027E-2</v>
      </c>
    </row>
    <row r="575" spans="1:25" x14ac:dyDescent="0.2">
      <c r="A575">
        <v>2004</v>
      </c>
      <c r="B575">
        <v>2</v>
      </c>
      <c r="C575">
        <v>2004.1257000000001</v>
      </c>
      <c r="D575">
        <f>monthly_in_situ_co2_mlo!J627</f>
        <v>376.64</v>
      </c>
      <c r="E575">
        <f>monthly_merge_co2_spo!J626</f>
        <v>373.85</v>
      </c>
      <c r="F575">
        <f>(monthly_in_situ_co2_mlo!J628-monthly_in_situ_co2_mlo!J627)*2.12</f>
        <v>0.53</v>
      </c>
      <c r="G575">
        <f>(monthly_merge_co2_spo!J627-monthly_merge_co2_spo!J626)*2.12</f>
        <v>1.1235999999999422</v>
      </c>
      <c r="I575" s="5">
        <v>2004.126</v>
      </c>
      <c r="J575" s="3">
        <v>0.53</v>
      </c>
      <c r="K575" s="3">
        <v>0.28210000000000002</v>
      </c>
      <c r="L575" s="3">
        <v>0.37619999999999998</v>
      </c>
      <c r="M575" s="3">
        <v>0.36480000000000001</v>
      </c>
      <c r="N575" s="4">
        <v>1.1240000000000001</v>
      </c>
      <c r="O575" s="4">
        <v>0.32</v>
      </c>
      <c r="P575" s="4">
        <v>0.35199999999999998</v>
      </c>
      <c r="Q575" s="4">
        <v>0.34739999999999999</v>
      </c>
      <c r="R575" s="7">
        <f t="shared" si="59"/>
        <v>0.82700000000000007</v>
      </c>
      <c r="S575" s="7">
        <f t="shared" si="60"/>
        <v>0.30105000000000004</v>
      </c>
      <c r="T575" s="7">
        <f t="shared" si="61"/>
        <v>0.36409999999999998</v>
      </c>
      <c r="U575" s="7">
        <f t="shared" si="62"/>
        <v>0.35609999999999997</v>
      </c>
      <c r="V575" s="6">
        <f t="shared" si="63"/>
        <v>-0.59400000000000008</v>
      </c>
      <c r="W575" s="6">
        <f t="shared" si="64"/>
        <v>-3.7899999999999989E-2</v>
      </c>
      <c r="X575" s="6">
        <f t="shared" si="65"/>
        <v>2.4199999999999999E-2</v>
      </c>
      <c r="Y575" s="6">
        <f t="shared" si="66"/>
        <v>1.7400000000000027E-2</v>
      </c>
    </row>
    <row r="576" spans="1:25" x14ac:dyDescent="0.2">
      <c r="A576">
        <v>2004</v>
      </c>
      <c r="B576">
        <v>3</v>
      </c>
      <c r="C576">
        <v>2004.2049</v>
      </c>
      <c r="D576">
        <f>monthly_in_situ_co2_mlo!J628</f>
        <v>376.89</v>
      </c>
      <c r="E576">
        <f>monthly_merge_co2_spo!J627</f>
        <v>374.38</v>
      </c>
      <c r="F576">
        <f>(monthly_in_situ_co2_mlo!J629-monthly_in_situ_co2_mlo!J628)*2.12</f>
        <v>1.9292000000000531</v>
      </c>
      <c r="G576">
        <f>(monthly_merge_co2_spo!J628-monthly_merge_co2_spo!J627)*2.12</f>
        <v>2.119999999998072E-2</v>
      </c>
      <c r="I576" s="5">
        <v>2004.2049999999999</v>
      </c>
      <c r="J576" s="3">
        <v>1.929</v>
      </c>
      <c r="K576" s="3">
        <v>0.27710000000000001</v>
      </c>
      <c r="L576" s="3">
        <v>0.37540000000000001</v>
      </c>
      <c r="M576" s="3">
        <v>0.36509999999999998</v>
      </c>
      <c r="N576" s="4">
        <v>2.1000000000000001E-2</v>
      </c>
      <c r="O576" s="4">
        <v>0.31850000000000001</v>
      </c>
      <c r="P576" s="4">
        <v>0.35060000000000002</v>
      </c>
      <c r="Q576" s="4">
        <v>0.3478</v>
      </c>
      <c r="R576" s="7">
        <f t="shared" si="59"/>
        <v>0.97499999999999998</v>
      </c>
      <c r="S576" s="7">
        <f t="shared" si="60"/>
        <v>0.29780000000000001</v>
      </c>
      <c r="T576" s="7">
        <f t="shared" si="61"/>
        <v>0.36299999999999999</v>
      </c>
      <c r="U576" s="7">
        <f t="shared" si="62"/>
        <v>0.35644999999999999</v>
      </c>
      <c r="V576" s="6">
        <f t="shared" si="63"/>
        <v>1.9080000000000001</v>
      </c>
      <c r="W576" s="6">
        <f t="shared" si="64"/>
        <v>-4.1399999999999992E-2</v>
      </c>
      <c r="X576" s="6">
        <f t="shared" si="65"/>
        <v>2.4799999999999989E-2</v>
      </c>
      <c r="Y576" s="6">
        <f t="shared" si="66"/>
        <v>1.7299999999999982E-2</v>
      </c>
    </row>
    <row r="577" spans="1:25" x14ac:dyDescent="0.2">
      <c r="A577">
        <v>2004</v>
      </c>
      <c r="B577">
        <v>4</v>
      </c>
      <c r="C577">
        <v>2004.2896000000001</v>
      </c>
      <c r="D577">
        <f>monthly_in_situ_co2_mlo!J629</f>
        <v>377.8</v>
      </c>
      <c r="E577">
        <f>monthly_merge_co2_spo!J628</f>
        <v>374.39</v>
      </c>
      <c r="F577">
        <f>(monthly_in_situ_co2_mlo!J630-monthly_in_situ_co2_mlo!J629)*2.12</f>
        <v>-0.93279999999999519</v>
      </c>
      <c r="G577">
        <f>(monthly_merge_co2_spo!J629-monthly_merge_co2_spo!J628)*2.12</f>
        <v>0.16960000000008676</v>
      </c>
      <c r="I577" s="5">
        <v>2004.29</v>
      </c>
      <c r="J577" s="3">
        <v>-0.93300000000000005</v>
      </c>
      <c r="K577" s="3">
        <v>0.27689999999999998</v>
      </c>
      <c r="L577" s="3">
        <v>0.3745</v>
      </c>
      <c r="M577" s="3">
        <v>0.36530000000000001</v>
      </c>
      <c r="N577" s="4">
        <v>0.17</v>
      </c>
      <c r="O577" s="4">
        <v>0.31850000000000001</v>
      </c>
      <c r="P577" s="4">
        <v>0.3493</v>
      </c>
      <c r="Q577" s="4">
        <v>0.34810000000000002</v>
      </c>
      <c r="R577" s="7">
        <f t="shared" si="59"/>
        <v>-0.38150000000000001</v>
      </c>
      <c r="S577" s="7">
        <f t="shared" si="60"/>
        <v>0.29769999999999996</v>
      </c>
      <c r="T577" s="7">
        <f t="shared" si="61"/>
        <v>0.3619</v>
      </c>
      <c r="U577" s="7">
        <f t="shared" si="62"/>
        <v>0.35670000000000002</v>
      </c>
      <c r="V577" s="6">
        <f t="shared" si="63"/>
        <v>-1.103</v>
      </c>
      <c r="W577" s="6">
        <f t="shared" si="64"/>
        <v>-4.1600000000000026E-2</v>
      </c>
      <c r="X577" s="6">
        <f t="shared" si="65"/>
        <v>2.52E-2</v>
      </c>
      <c r="Y577" s="6">
        <f t="shared" si="66"/>
        <v>1.7199999999999993E-2</v>
      </c>
    </row>
    <row r="578" spans="1:25" x14ac:dyDescent="0.2">
      <c r="A578">
        <v>2004</v>
      </c>
      <c r="B578">
        <v>5</v>
      </c>
      <c r="C578">
        <v>2004.3715999999999</v>
      </c>
      <c r="D578">
        <f>monthly_in_situ_co2_mlo!J630</f>
        <v>377.36</v>
      </c>
      <c r="E578">
        <f>monthly_merge_co2_spo!J629</f>
        <v>374.47</v>
      </c>
      <c r="F578">
        <f>(monthly_in_situ_co2_mlo!J631-monthly_in_situ_co2_mlo!J630)*2.12</f>
        <v>-0.50880000000001935</v>
      </c>
      <c r="G578">
        <f>(monthly_merge_co2_spo!J630-monthly_merge_co2_spo!J629)*2.12</f>
        <v>0.53</v>
      </c>
      <c r="I578" s="5">
        <v>2004.3720000000001</v>
      </c>
      <c r="J578" s="3">
        <v>-0.50900000000000001</v>
      </c>
      <c r="K578" s="3">
        <v>0.28179999999999999</v>
      </c>
      <c r="L578" s="3">
        <v>0.37359999999999999</v>
      </c>
      <c r="M578" s="3">
        <v>0.3654</v>
      </c>
      <c r="N578" s="4">
        <v>0.53</v>
      </c>
      <c r="O578" s="4">
        <v>0.32029999999999997</v>
      </c>
      <c r="P578" s="4">
        <v>0.34810000000000002</v>
      </c>
      <c r="Q578" s="4">
        <v>0.3483</v>
      </c>
      <c r="R578" s="7">
        <f t="shared" si="59"/>
        <v>1.0500000000000009E-2</v>
      </c>
      <c r="S578" s="7">
        <f t="shared" si="60"/>
        <v>0.30104999999999998</v>
      </c>
      <c r="T578" s="7">
        <f t="shared" si="61"/>
        <v>0.36085</v>
      </c>
      <c r="U578" s="7">
        <f t="shared" si="62"/>
        <v>0.35685</v>
      </c>
      <c r="V578" s="6">
        <f t="shared" si="63"/>
        <v>-1.0390000000000001</v>
      </c>
      <c r="W578" s="6">
        <f t="shared" si="64"/>
        <v>-3.8499999999999979E-2</v>
      </c>
      <c r="X578" s="6">
        <f t="shared" si="65"/>
        <v>2.5499999999999967E-2</v>
      </c>
      <c r="Y578" s="6">
        <f t="shared" si="66"/>
        <v>1.7100000000000004E-2</v>
      </c>
    </row>
    <row r="579" spans="1:25" x14ac:dyDescent="0.2">
      <c r="A579">
        <v>2004</v>
      </c>
      <c r="B579">
        <v>6</v>
      </c>
      <c r="C579">
        <v>2004.4563000000001</v>
      </c>
      <c r="D579">
        <f>monthly_in_situ_co2_mlo!J631</f>
        <v>377.12</v>
      </c>
      <c r="E579">
        <f>monthly_merge_co2_spo!J630</f>
        <v>374.72</v>
      </c>
      <c r="F579">
        <f>(monthly_in_situ_co2_mlo!J632-monthly_in_situ_co2_mlo!J631)*2.12</f>
        <v>-0.21200000000004821</v>
      </c>
      <c r="G579">
        <f>(monthly_merge_co2_spo!J631-monthly_merge_co2_spo!J630)*2.12</f>
        <v>0.21199999999992772</v>
      </c>
      <c r="I579" s="5">
        <v>2004.4559999999999</v>
      </c>
      <c r="J579" s="3">
        <v>-0.21199999999999999</v>
      </c>
      <c r="K579" s="3">
        <v>0.29260000000000003</v>
      </c>
      <c r="L579" s="3">
        <v>0.37269999999999998</v>
      </c>
      <c r="M579" s="3">
        <v>0.3654</v>
      </c>
      <c r="N579" s="4">
        <v>0.21199999999999999</v>
      </c>
      <c r="O579" s="4">
        <v>0.32300000000000001</v>
      </c>
      <c r="P579" s="4">
        <v>0.34710000000000002</v>
      </c>
      <c r="Q579" s="4">
        <v>0.34839999999999999</v>
      </c>
      <c r="R579" s="7">
        <f t="shared" si="59"/>
        <v>0</v>
      </c>
      <c r="S579" s="7">
        <f t="shared" si="60"/>
        <v>0.30780000000000002</v>
      </c>
      <c r="T579" s="7">
        <f t="shared" si="61"/>
        <v>0.3599</v>
      </c>
      <c r="U579" s="7">
        <f t="shared" si="62"/>
        <v>0.3569</v>
      </c>
      <c r="V579" s="6">
        <f t="shared" si="63"/>
        <v>-0.42399999999999999</v>
      </c>
      <c r="W579" s="6">
        <f t="shared" si="64"/>
        <v>-3.0399999999999983E-2</v>
      </c>
      <c r="X579" s="6">
        <f t="shared" si="65"/>
        <v>2.5599999999999956E-2</v>
      </c>
      <c r="Y579" s="6">
        <f t="shared" si="66"/>
        <v>1.7000000000000015E-2</v>
      </c>
    </row>
    <row r="580" spans="1:25" x14ac:dyDescent="0.2">
      <c r="A580">
        <v>2004</v>
      </c>
      <c r="B580">
        <v>7</v>
      </c>
      <c r="C580">
        <v>2004.5382999999999</v>
      </c>
      <c r="D580">
        <f>monthly_in_situ_co2_mlo!J632</f>
        <v>377.02</v>
      </c>
      <c r="E580">
        <f>monthly_merge_co2_spo!J631</f>
        <v>374.82</v>
      </c>
      <c r="F580">
        <f>(monthly_in_situ_co2_mlo!J633-monthly_in_situ_co2_mlo!J632)*2.12</f>
        <v>0.65720000000000489</v>
      </c>
      <c r="G580">
        <f>(monthly_merge_co2_spo!J632-monthly_merge_co2_spo!J631)*2.12</f>
        <v>0.33920000000005301</v>
      </c>
      <c r="I580" s="5">
        <v>2004.538</v>
      </c>
      <c r="J580" s="3">
        <v>0.65700000000000003</v>
      </c>
      <c r="K580" s="3">
        <v>0.30819999999999997</v>
      </c>
      <c r="L580" s="3">
        <v>0.37159999999999999</v>
      </c>
      <c r="M580" s="3">
        <v>0.3654</v>
      </c>
      <c r="N580" s="4">
        <v>0.33900000000000002</v>
      </c>
      <c r="O580" s="4">
        <v>0.32640000000000002</v>
      </c>
      <c r="P580" s="4">
        <v>0.34610000000000002</v>
      </c>
      <c r="Q580" s="4">
        <v>0.34849999999999998</v>
      </c>
      <c r="R580" s="7">
        <f t="shared" si="59"/>
        <v>0.498</v>
      </c>
      <c r="S580" s="7">
        <f t="shared" si="60"/>
        <v>0.31730000000000003</v>
      </c>
      <c r="T580" s="7">
        <f t="shared" si="61"/>
        <v>0.35885</v>
      </c>
      <c r="U580" s="7">
        <f t="shared" si="62"/>
        <v>0.35694999999999999</v>
      </c>
      <c r="V580" s="6">
        <f t="shared" si="63"/>
        <v>0.318</v>
      </c>
      <c r="W580" s="6">
        <f t="shared" si="64"/>
        <v>-1.8200000000000049E-2</v>
      </c>
      <c r="X580" s="6">
        <f t="shared" si="65"/>
        <v>2.5499999999999967E-2</v>
      </c>
      <c r="Y580" s="6">
        <f t="shared" si="66"/>
        <v>1.6900000000000026E-2</v>
      </c>
    </row>
    <row r="581" spans="1:25" x14ac:dyDescent="0.2">
      <c r="A581">
        <v>2004</v>
      </c>
      <c r="B581">
        <v>8</v>
      </c>
      <c r="C581">
        <v>2004.623</v>
      </c>
      <c r="D581">
        <f>monthly_in_situ_co2_mlo!J633</f>
        <v>377.33</v>
      </c>
      <c r="E581">
        <f>monthly_merge_co2_spo!J632</f>
        <v>374.98</v>
      </c>
      <c r="F581">
        <f>(monthly_in_situ_co2_mlo!J634-monthly_in_situ_co2_mlo!J633)*2.12</f>
        <v>0.14839999999998554</v>
      </c>
      <c r="G581">
        <f>(monthly_merge_co2_spo!J633-monthly_merge_co2_spo!J632)*2.12</f>
        <v>-4.2400000000081949E-2</v>
      </c>
      <c r="I581" s="5">
        <v>2004.623</v>
      </c>
      <c r="J581" s="3">
        <v>0.14799999999999999</v>
      </c>
      <c r="K581" s="3">
        <v>0.32590000000000002</v>
      </c>
      <c r="L581" s="3">
        <v>0.37059999999999998</v>
      </c>
      <c r="M581" s="3">
        <v>0.36520000000000002</v>
      </c>
      <c r="N581" s="4">
        <v>-4.2000000000000003E-2</v>
      </c>
      <c r="O581" s="4">
        <v>0.33050000000000002</v>
      </c>
      <c r="P581" s="4">
        <v>0.3453</v>
      </c>
      <c r="Q581" s="4">
        <v>0.34839999999999999</v>
      </c>
      <c r="R581" s="7">
        <f t="shared" si="59"/>
        <v>5.2999999999999992E-2</v>
      </c>
      <c r="S581" s="7">
        <f t="shared" si="60"/>
        <v>0.32820000000000005</v>
      </c>
      <c r="T581" s="7">
        <f t="shared" si="61"/>
        <v>0.35794999999999999</v>
      </c>
      <c r="U581" s="7">
        <f t="shared" si="62"/>
        <v>0.35680000000000001</v>
      </c>
      <c r="V581" s="6">
        <f t="shared" si="63"/>
        <v>0.19</v>
      </c>
      <c r="W581" s="6">
        <f t="shared" si="64"/>
        <v>-4.599999999999993E-3</v>
      </c>
      <c r="X581" s="6">
        <f t="shared" si="65"/>
        <v>2.5299999999999989E-2</v>
      </c>
      <c r="Y581" s="6">
        <f t="shared" si="66"/>
        <v>1.6800000000000037E-2</v>
      </c>
    </row>
    <row r="582" spans="1:25" x14ac:dyDescent="0.2">
      <c r="A582">
        <v>2004</v>
      </c>
      <c r="B582">
        <v>9</v>
      </c>
      <c r="C582">
        <v>2004.7076999999999</v>
      </c>
      <c r="D582">
        <f>monthly_in_situ_co2_mlo!J634</f>
        <v>377.4</v>
      </c>
      <c r="E582">
        <f>monthly_merge_co2_spo!J633</f>
        <v>374.96</v>
      </c>
      <c r="F582">
        <f>(monthly_in_situ_co2_mlo!J635-monthly_in_situ_co2_mlo!J634)*2.12</f>
        <v>0.59360000000006274</v>
      </c>
      <c r="G582">
        <f>(monthly_merge_co2_spo!J634-monthly_merge_co2_spo!J633)*2.12</f>
        <v>0.27559999999999035</v>
      </c>
      <c r="I582" s="5">
        <v>2004.7080000000001</v>
      </c>
      <c r="J582" s="3">
        <v>0.59399999999999997</v>
      </c>
      <c r="K582" s="3">
        <v>0.34420000000000001</v>
      </c>
      <c r="L582" s="3">
        <v>0.36969999999999997</v>
      </c>
      <c r="M582" s="3">
        <v>0.36499999999999999</v>
      </c>
      <c r="N582" s="4">
        <v>0.27600000000000002</v>
      </c>
      <c r="O582" s="4">
        <v>0.3362</v>
      </c>
      <c r="P582" s="4">
        <v>0.34449999999999997</v>
      </c>
      <c r="Q582" s="4">
        <v>0.34839999999999999</v>
      </c>
      <c r="R582" s="7">
        <f t="shared" si="59"/>
        <v>0.435</v>
      </c>
      <c r="S582" s="7">
        <f t="shared" si="60"/>
        <v>0.3402</v>
      </c>
      <c r="T582" s="7">
        <f t="shared" si="61"/>
        <v>0.35709999999999997</v>
      </c>
      <c r="U582" s="7">
        <f t="shared" si="62"/>
        <v>0.35670000000000002</v>
      </c>
      <c r="V582" s="6">
        <f t="shared" si="63"/>
        <v>0.31799999999999995</v>
      </c>
      <c r="W582" s="6">
        <f t="shared" si="64"/>
        <v>8.0000000000000071E-3</v>
      </c>
      <c r="X582" s="6">
        <f t="shared" si="65"/>
        <v>2.52E-2</v>
      </c>
      <c r="Y582" s="6">
        <f t="shared" si="66"/>
        <v>1.6600000000000004E-2</v>
      </c>
    </row>
    <row r="583" spans="1:25" x14ac:dyDescent="0.2">
      <c r="A583">
        <v>2004</v>
      </c>
      <c r="B583">
        <v>10</v>
      </c>
      <c r="C583">
        <v>2004.7896000000001</v>
      </c>
      <c r="D583">
        <f>monthly_in_situ_co2_mlo!J635</f>
        <v>377.68</v>
      </c>
      <c r="E583">
        <f>monthly_merge_co2_spo!J634</f>
        <v>375.09</v>
      </c>
      <c r="F583">
        <f>(monthly_in_situ_co2_mlo!J636-monthly_in_situ_co2_mlo!J635)*2.12</f>
        <v>0.69959999999996625</v>
      </c>
      <c r="G583">
        <f>(monthly_merge_co2_spo!J635-monthly_merge_co2_spo!J634)*2.12</f>
        <v>0.16960000000008676</v>
      </c>
      <c r="I583" s="5">
        <v>2004.79</v>
      </c>
      <c r="J583" s="3">
        <v>0.7</v>
      </c>
      <c r="K583" s="3">
        <v>0.36259999999999998</v>
      </c>
      <c r="L583" s="3">
        <v>0.36890000000000001</v>
      </c>
      <c r="M583" s="3">
        <v>0.36480000000000001</v>
      </c>
      <c r="N583" s="4">
        <v>0.17</v>
      </c>
      <c r="O583" s="4">
        <v>0.34229999999999999</v>
      </c>
      <c r="P583" s="4">
        <v>0.34389999999999998</v>
      </c>
      <c r="Q583" s="4">
        <v>0.3483</v>
      </c>
      <c r="R583" s="7">
        <f t="shared" si="59"/>
        <v>0.435</v>
      </c>
      <c r="S583" s="7">
        <f t="shared" si="60"/>
        <v>0.35244999999999999</v>
      </c>
      <c r="T583" s="7">
        <f t="shared" si="61"/>
        <v>0.35639999999999999</v>
      </c>
      <c r="U583" s="7">
        <f t="shared" si="62"/>
        <v>0.35655000000000003</v>
      </c>
      <c r="V583" s="6">
        <f t="shared" si="63"/>
        <v>0.52999999999999992</v>
      </c>
      <c r="W583" s="6">
        <f t="shared" si="64"/>
        <v>2.0299999999999985E-2</v>
      </c>
      <c r="X583" s="6">
        <f t="shared" si="65"/>
        <v>2.5000000000000022E-2</v>
      </c>
      <c r="Y583" s="6">
        <f t="shared" si="66"/>
        <v>1.6500000000000015E-2</v>
      </c>
    </row>
    <row r="584" spans="1:25" x14ac:dyDescent="0.2">
      <c r="A584">
        <v>2004</v>
      </c>
      <c r="B584">
        <v>11</v>
      </c>
      <c r="C584">
        <v>2004.8742999999999</v>
      </c>
      <c r="D584">
        <f>monthly_in_situ_co2_mlo!J636</f>
        <v>378.01</v>
      </c>
      <c r="E584">
        <f>monthly_merge_co2_spo!J635</f>
        <v>375.17</v>
      </c>
      <c r="F584">
        <f>(monthly_in_situ_co2_mlo!J637-monthly_in_situ_co2_mlo!J636)*2.12</f>
        <v>0.67839999999998557</v>
      </c>
      <c r="G584">
        <f>(monthly_merge_co2_spo!J636-monthly_merge_co2_spo!J635)*2.12</f>
        <v>-0.1060000000000241</v>
      </c>
      <c r="I584" s="5">
        <v>2004.874</v>
      </c>
      <c r="J584" s="3">
        <v>0.67800000000000005</v>
      </c>
      <c r="K584" s="3">
        <v>0.38030000000000003</v>
      </c>
      <c r="L584" s="3">
        <v>0.36809999999999998</v>
      </c>
      <c r="M584" s="3">
        <v>0.36449999999999999</v>
      </c>
      <c r="N584" s="4">
        <v>-0.106</v>
      </c>
      <c r="O584" s="4">
        <v>0.3483</v>
      </c>
      <c r="P584" s="4">
        <v>0.34339999999999998</v>
      </c>
      <c r="Q584" s="4">
        <v>0.34810000000000002</v>
      </c>
      <c r="R584" s="7">
        <f t="shared" si="59"/>
        <v>0.28600000000000003</v>
      </c>
      <c r="S584" s="7">
        <f t="shared" si="60"/>
        <v>0.36430000000000001</v>
      </c>
      <c r="T584" s="7">
        <f t="shared" si="61"/>
        <v>0.35575000000000001</v>
      </c>
      <c r="U584" s="7">
        <f t="shared" si="62"/>
        <v>0.35630000000000001</v>
      </c>
      <c r="V584" s="6">
        <f t="shared" si="63"/>
        <v>0.78400000000000003</v>
      </c>
      <c r="W584" s="6">
        <f t="shared" si="64"/>
        <v>3.2000000000000028E-2</v>
      </c>
      <c r="X584" s="6">
        <f t="shared" si="65"/>
        <v>2.47E-2</v>
      </c>
      <c r="Y584" s="6">
        <f t="shared" si="66"/>
        <v>1.639999999999997E-2</v>
      </c>
    </row>
    <row r="585" spans="1:25" x14ac:dyDescent="0.2">
      <c r="A585">
        <v>2004</v>
      </c>
      <c r="B585">
        <v>12</v>
      </c>
      <c r="C585">
        <v>2004.9563000000001</v>
      </c>
      <c r="D585">
        <f>monthly_in_situ_co2_mlo!J637</f>
        <v>378.33</v>
      </c>
      <c r="E585">
        <f>monthly_merge_co2_spo!J636</f>
        <v>375.12</v>
      </c>
      <c r="F585">
        <f>(monthly_in_situ_co2_mlo!J638-monthly_in_situ_co2_mlo!J637)*2.12</f>
        <v>-8.4799999999922882E-2</v>
      </c>
      <c r="G585">
        <f>(monthly_merge_co2_spo!J637-monthly_merge_co2_spo!J636)*2.12</f>
        <v>0.67839999999998557</v>
      </c>
      <c r="I585" s="5">
        <v>2004.9559999999999</v>
      </c>
      <c r="J585" s="3">
        <v>-8.5000000000000006E-2</v>
      </c>
      <c r="K585" s="3">
        <v>0.3977</v>
      </c>
      <c r="L585" s="3">
        <v>0.36730000000000002</v>
      </c>
      <c r="M585" s="3">
        <v>0.36420000000000002</v>
      </c>
      <c r="N585" s="4">
        <v>0.67800000000000005</v>
      </c>
      <c r="O585" s="4">
        <v>0.35539999999999999</v>
      </c>
      <c r="P585" s="4">
        <v>0.34300000000000003</v>
      </c>
      <c r="Q585" s="4">
        <v>0.34789999999999999</v>
      </c>
      <c r="R585" s="7">
        <f t="shared" si="59"/>
        <v>0.29650000000000004</v>
      </c>
      <c r="S585" s="7">
        <f t="shared" si="60"/>
        <v>0.37655</v>
      </c>
      <c r="T585" s="7">
        <f t="shared" si="61"/>
        <v>0.35515000000000002</v>
      </c>
      <c r="U585" s="7">
        <f t="shared" si="62"/>
        <v>0.35604999999999998</v>
      </c>
      <c r="V585" s="6">
        <f t="shared" si="63"/>
        <v>-0.76300000000000001</v>
      </c>
      <c r="W585" s="6">
        <f t="shared" si="64"/>
        <v>4.2300000000000004E-2</v>
      </c>
      <c r="X585" s="6">
        <f t="shared" si="65"/>
        <v>2.4299999999999988E-2</v>
      </c>
      <c r="Y585" s="6">
        <f t="shared" si="66"/>
        <v>1.6300000000000037E-2</v>
      </c>
    </row>
    <row r="586" spans="1:25" x14ac:dyDescent="0.2">
      <c r="A586">
        <v>2005</v>
      </c>
      <c r="B586">
        <v>1</v>
      </c>
      <c r="C586">
        <v>2005.0410999999999</v>
      </c>
      <c r="D586">
        <f>monthly_in_situ_co2_mlo!J638</f>
        <v>378.29</v>
      </c>
      <c r="E586">
        <f>monthly_merge_co2_spo!J637</f>
        <v>375.44</v>
      </c>
      <c r="F586">
        <f>(monthly_in_situ_co2_mlo!J639-monthly_in_situ_co2_mlo!J638)*2.12</f>
        <v>1.2507999999999471</v>
      </c>
      <c r="G586">
        <f>(monthly_merge_co2_spo!J638-monthly_merge_co2_spo!J637)*2.12</f>
        <v>0.38160000000001448</v>
      </c>
      <c r="I586" s="5">
        <v>2005.0409999999999</v>
      </c>
      <c r="J586" s="3">
        <v>1.2509999999999999</v>
      </c>
      <c r="K586" s="3">
        <v>0.41460000000000002</v>
      </c>
      <c r="L586" s="3">
        <v>0.36659999999999998</v>
      </c>
      <c r="M586" s="3">
        <v>0.36380000000000001</v>
      </c>
      <c r="N586" s="4">
        <v>0.38200000000000001</v>
      </c>
      <c r="O586" s="4">
        <v>0.36359999999999998</v>
      </c>
      <c r="P586" s="4">
        <v>0.3427</v>
      </c>
      <c r="Q586" s="4">
        <v>0.34760000000000002</v>
      </c>
      <c r="R586" s="7">
        <f t="shared" si="59"/>
        <v>0.8165</v>
      </c>
      <c r="S586" s="7">
        <f t="shared" si="60"/>
        <v>0.3891</v>
      </c>
      <c r="T586" s="7">
        <f t="shared" si="61"/>
        <v>0.35465000000000002</v>
      </c>
      <c r="U586" s="7">
        <f t="shared" si="62"/>
        <v>0.35570000000000002</v>
      </c>
      <c r="V586" s="6">
        <f t="shared" si="63"/>
        <v>0.86899999999999988</v>
      </c>
      <c r="W586" s="6">
        <f t="shared" si="64"/>
        <v>5.1000000000000045E-2</v>
      </c>
      <c r="X586" s="6">
        <f t="shared" si="65"/>
        <v>2.3899999999999977E-2</v>
      </c>
      <c r="Y586" s="6">
        <f t="shared" si="66"/>
        <v>1.6199999999999992E-2</v>
      </c>
    </row>
    <row r="587" spans="1:25" x14ac:dyDescent="0.2">
      <c r="A587">
        <v>2005</v>
      </c>
      <c r="B587">
        <v>2</v>
      </c>
      <c r="C587">
        <v>2005.126</v>
      </c>
      <c r="D587">
        <f>monthly_in_situ_co2_mlo!J639</f>
        <v>378.88</v>
      </c>
      <c r="E587">
        <f>monthly_merge_co2_spo!J638</f>
        <v>375.62</v>
      </c>
      <c r="F587">
        <f>(monthly_in_situ_co2_mlo!J640-monthly_in_situ_co2_mlo!J639)*2.12</f>
        <v>-0.5723999999999615</v>
      </c>
      <c r="G587">
        <f>(monthly_merge_co2_spo!J639-monthly_merge_co2_spo!J638)*2.12</f>
        <v>1.0811999999999808</v>
      </c>
      <c r="I587" s="5">
        <v>2005.126</v>
      </c>
      <c r="J587" s="3">
        <v>-0.57199999999999995</v>
      </c>
      <c r="K587" s="3">
        <v>0.4289</v>
      </c>
      <c r="L587" s="3">
        <v>0.3659</v>
      </c>
      <c r="M587" s="3">
        <v>0.3634</v>
      </c>
      <c r="N587" s="4">
        <v>1.081</v>
      </c>
      <c r="O587" s="4">
        <v>0.37190000000000001</v>
      </c>
      <c r="P587" s="4">
        <v>0.3427</v>
      </c>
      <c r="Q587" s="4">
        <v>0.34720000000000001</v>
      </c>
      <c r="R587" s="7">
        <f t="shared" si="59"/>
        <v>0.2545</v>
      </c>
      <c r="S587" s="7">
        <f t="shared" si="60"/>
        <v>0.40039999999999998</v>
      </c>
      <c r="T587" s="7">
        <f t="shared" si="61"/>
        <v>0.3543</v>
      </c>
      <c r="U587" s="7">
        <f t="shared" si="62"/>
        <v>0.3553</v>
      </c>
      <c r="V587" s="6">
        <f t="shared" si="63"/>
        <v>-1.653</v>
      </c>
      <c r="W587" s="6">
        <f t="shared" si="64"/>
        <v>5.6999999999999995E-2</v>
      </c>
      <c r="X587" s="6">
        <f t="shared" si="65"/>
        <v>2.3199999999999998E-2</v>
      </c>
      <c r="Y587" s="6">
        <f t="shared" si="66"/>
        <v>1.6199999999999992E-2</v>
      </c>
    </row>
    <row r="588" spans="1:25" x14ac:dyDescent="0.2">
      <c r="A588">
        <v>2005</v>
      </c>
      <c r="B588">
        <v>3</v>
      </c>
      <c r="C588">
        <v>2005.2027</v>
      </c>
      <c r="D588">
        <f>monthly_in_situ_co2_mlo!J640</f>
        <v>378.61</v>
      </c>
      <c r="E588">
        <f>monthly_merge_co2_spo!J639</f>
        <v>376.13</v>
      </c>
      <c r="F588">
        <f>(monthly_in_situ_co2_mlo!J641-monthly_in_situ_co2_mlo!J640)*2.12</f>
        <v>1.6111999999999809</v>
      </c>
      <c r="G588">
        <f>(monthly_merge_co2_spo!J640-monthly_merge_co2_spo!J639)*2.12</f>
        <v>0.23320000000002894</v>
      </c>
      <c r="I588" s="5">
        <v>2005.203</v>
      </c>
      <c r="J588" s="3">
        <v>1.611</v>
      </c>
      <c r="K588" s="3">
        <v>0.44040000000000001</v>
      </c>
      <c r="L588" s="3">
        <v>0.3649</v>
      </c>
      <c r="M588" s="3">
        <v>0.36299999999999999</v>
      </c>
      <c r="N588" s="4">
        <v>0.23300000000000001</v>
      </c>
      <c r="O588" s="4">
        <v>0.37940000000000002</v>
      </c>
      <c r="P588" s="4">
        <v>0.3427</v>
      </c>
      <c r="Q588" s="4">
        <v>0.34670000000000001</v>
      </c>
      <c r="R588" s="7">
        <f t="shared" si="59"/>
        <v>0.92200000000000004</v>
      </c>
      <c r="S588" s="7">
        <f t="shared" si="60"/>
        <v>0.40990000000000004</v>
      </c>
      <c r="T588" s="7">
        <f t="shared" si="61"/>
        <v>0.3538</v>
      </c>
      <c r="U588" s="7">
        <f t="shared" si="62"/>
        <v>0.35485</v>
      </c>
      <c r="V588" s="6">
        <f t="shared" si="63"/>
        <v>1.3779999999999999</v>
      </c>
      <c r="W588" s="6">
        <f t="shared" si="64"/>
        <v>6.0999999999999999E-2</v>
      </c>
      <c r="X588" s="6">
        <f t="shared" si="65"/>
        <v>2.2199999999999998E-2</v>
      </c>
      <c r="Y588" s="6">
        <f t="shared" si="66"/>
        <v>1.6299999999999981E-2</v>
      </c>
    </row>
    <row r="589" spans="1:25" x14ac:dyDescent="0.2">
      <c r="A589">
        <v>2005</v>
      </c>
      <c r="B589">
        <v>4</v>
      </c>
      <c r="C589">
        <v>2005.2877000000001</v>
      </c>
      <c r="D589">
        <f>monthly_in_situ_co2_mlo!J641</f>
        <v>379.37</v>
      </c>
      <c r="E589">
        <f>monthly_merge_co2_spo!J640</f>
        <v>376.24</v>
      </c>
      <c r="F589">
        <f>(monthly_in_situ_co2_mlo!J642-monthly_in_situ_co2_mlo!J641)*2.12</f>
        <v>-0.84799999999995179</v>
      </c>
      <c r="G589">
        <f>(monthly_merge_co2_spo!J641-monthly_merge_co2_spo!J640)*2.12</f>
        <v>0.65720000000000489</v>
      </c>
      <c r="I589" s="5">
        <v>2005.288</v>
      </c>
      <c r="J589" s="3">
        <v>-0.84799999999999998</v>
      </c>
      <c r="K589" s="3">
        <v>0.4496</v>
      </c>
      <c r="L589" s="3">
        <v>0.3639</v>
      </c>
      <c r="M589" s="3">
        <v>0.36259999999999998</v>
      </c>
      <c r="N589" s="4">
        <v>0.65700000000000003</v>
      </c>
      <c r="O589" s="4">
        <v>0.38469999999999999</v>
      </c>
      <c r="P589" s="4">
        <v>0.34289999999999998</v>
      </c>
      <c r="Q589" s="4">
        <v>0.34620000000000001</v>
      </c>
      <c r="R589" s="7">
        <f t="shared" si="59"/>
        <v>-9.5499999999999974E-2</v>
      </c>
      <c r="S589" s="7">
        <f t="shared" si="60"/>
        <v>0.41715000000000002</v>
      </c>
      <c r="T589" s="7">
        <f t="shared" si="61"/>
        <v>0.35339999999999999</v>
      </c>
      <c r="U589" s="7">
        <f t="shared" si="62"/>
        <v>0.35439999999999999</v>
      </c>
      <c r="V589" s="6">
        <f t="shared" si="63"/>
        <v>-1.5049999999999999</v>
      </c>
      <c r="W589" s="6">
        <f t="shared" si="64"/>
        <v>6.4900000000000013E-2</v>
      </c>
      <c r="X589" s="6">
        <f t="shared" si="65"/>
        <v>2.1000000000000019E-2</v>
      </c>
      <c r="Y589" s="6">
        <f t="shared" si="66"/>
        <v>1.639999999999997E-2</v>
      </c>
    </row>
    <row r="590" spans="1:25" x14ac:dyDescent="0.2">
      <c r="A590">
        <v>2005</v>
      </c>
      <c r="B590">
        <v>5</v>
      </c>
      <c r="C590">
        <v>2005.3698999999999</v>
      </c>
      <c r="D590">
        <f>monthly_in_situ_co2_mlo!J642</f>
        <v>378.97</v>
      </c>
      <c r="E590">
        <f>monthly_merge_co2_spo!J641</f>
        <v>376.55</v>
      </c>
      <c r="F590">
        <f>(monthly_in_situ_co2_mlo!J643-monthly_in_situ_co2_mlo!J642)*2.12</f>
        <v>1.3567999999999711</v>
      </c>
      <c r="G590">
        <f>(monthly_merge_co2_spo!J642-monthly_merge_co2_spo!J641)*2.12</f>
        <v>0.31799999999995182</v>
      </c>
      <c r="I590" s="5">
        <v>2005.37</v>
      </c>
      <c r="J590" s="3">
        <v>1.357</v>
      </c>
      <c r="K590" s="3">
        <v>0.45279999999999998</v>
      </c>
      <c r="L590" s="3">
        <v>0.36299999999999999</v>
      </c>
      <c r="M590" s="3">
        <v>0.36209999999999998</v>
      </c>
      <c r="N590" s="4">
        <v>0.318</v>
      </c>
      <c r="O590" s="4">
        <v>0.3871</v>
      </c>
      <c r="P590" s="4">
        <v>0.34300000000000003</v>
      </c>
      <c r="Q590" s="4">
        <v>0.34570000000000001</v>
      </c>
      <c r="R590" s="7">
        <f t="shared" si="59"/>
        <v>0.83750000000000002</v>
      </c>
      <c r="S590" s="7">
        <f t="shared" si="60"/>
        <v>0.41994999999999999</v>
      </c>
      <c r="T590" s="7">
        <f t="shared" si="61"/>
        <v>0.35299999999999998</v>
      </c>
      <c r="U590" s="7">
        <f t="shared" si="62"/>
        <v>0.35389999999999999</v>
      </c>
      <c r="V590" s="6">
        <f t="shared" si="63"/>
        <v>1.0389999999999999</v>
      </c>
      <c r="W590" s="6">
        <f t="shared" si="64"/>
        <v>6.5699999999999981E-2</v>
      </c>
      <c r="X590" s="6">
        <f t="shared" si="65"/>
        <v>1.9999999999999962E-2</v>
      </c>
      <c r="Y590" s="6">
        <f t="shared" si="66"/>
        <v>1.639999999999997E-2</v>
      </c>
    </row>
    <row r="591" spans="1:25" x14ac:dyDescent="0.2">
      <c r="A591">
        <v>2005</v>
      </c>
      <c r="B591">
        <v>6</v>
      </c>
      <c r="C591">
        <v>2005.4548</v>
      </c>
      <c r="D591">
        <f>monthly_in_situ_co2_mlo!J643</f>
        <v>379.61</v>
      </c>
      <c r="E591">
        <f>monthly_merge_co2_spo!J642</f>
        <v>376.7</v>
      </c>
      <c r="F591">
        <f>(monthly_in_situ_co2_mlo!J644-monthly_in_situ_co2_mlo!J643)*2.12</f>
        <v>0.5723999999999615</v>
      </c>
      <c r="G591">
        <f>(monthly_merge_co2_spo!J643-monthly_merge_co2_spo!J642)*2.12</f>
        <v>0.12720000000000484</v>
      </c>
      <c r="I591" s="5">
        <v>2005.4549999999999</v>
      </c>
      <c r="J591" s="3">
        <v>0.57199999999999995</v>
      </c>
      <c r="K591" s="3">
        <v>0.44840000000000002</v>
      </c>
      <c r="L591" s="3">
        <v>0.36220000000000002</v>
      </c>
      <c r="M591" s="3">
        <v>0.36170000000000002</v>
      </c>
      <c r="N591" s="4">
        <v>0.127</v>
      </c>
      <c r="O591" s="4">
        <v>0.38729999999999998</v>
      </c>
      <c r="P591" s="4">
        <v>0.34320000000000001</v>
      </c>
      <c r="Q591" s="4">
        <v>0.34510000000000002</v>
      </c>
      <c r="R591" s="7">
        <f t="shared" si="59"/>
        <v>0.34949999999999998</v>
      </c>
      <c r="S591" s="7">
        <f t="shared" si="60"/>
        <v>0.41785</v>
      </c>
      <c r="T591" s="7">
        <f t="shared" si="61"/>
        <v>0.35270000000000001</v>
      </c>
      <c r="U591" s="7">
        <f t="shared" si="62"/>
        <v>0.35340000000000005</v>
      </c>
      <c r="V591" s="6">
        <f t="shared" si="63"/>
        <v>0.44499999999999995</v>
      </c>
      <c r="W591" s="6">
        <f t="shared" si="64"/>
        <v>6.1100000000000043E-2</v>
      </c>
      <c r="X591" s="6">
        <f t="shared" si="65"/>
        <v>1.9000000000000017E-2</v>
      </c>
      <c r="Y591" s="6">
        <f t="shared" si="66"/>
        <v>1.6600000000000004E-2</v>
      </c>
    </row>
    <row r="592" spans="1:25" x14ac:dyDescent="0.2">
      <c r="A592">
        <v>2005</v>
      </c>
      <c r="B592">
        <v>7</v>
      </c>
      <c r="C592">
        <v>2005.537</v>
      </c>
      <c r="D592">
        <f>monthly_in_situ_co2_mlo!J644</f>
        <v>379.88</v>
      </c>
      <c r="E592">
        <f>monthly_merge_co2_spo!J643</f>
        <v>376.76</v>
      </c>
      <c r="F592">
        <f>(monthly_in_situ_co2_mlo!J645-monthly_in_situ_co2_mlo!J644)*2.12</f>
        <v>0.55119999999998071</v>
      </c>
      <c r="G592">
        <f>(monthly_merge_co2_spo!J644-monthly_merge_co2_spo!J643)*2.12</f>
        <v>0.38160000000001448</v>
      </c>
      <c r="I592" s="5">
        <v>2005.537</v>
      </c>
      <c r="J592" s="3">
        <v>0.55100000000000005</v>
      </c>
      <c r="K592" s="3">
        <v>0.43909999999999999</v>
      </c>
      <c r="L592" s="3">
        <v>0.36149999999999999</v>
      </c>
      <c r="M592" s="3">
        <v>0.36130000000000001</v>
      </c>
      <c r="N592" s="4">
        <v>0.38200000000000001</v>
      </c>
      <c r="O592" s="4">
        <v>0.38490000000000002</v>
      </c>
      <c r="P592" s="4">
        <v>0.34339999999999998</v>
      </c>
      <c r="Q592" s="4">
        <v>0.34439999999999998</v>
      </c>
      <c r="R592" s="7">
        <f t="shared" si="59"/>
        <v>0.46650000000000003</v>
      </c>
      <c r="S592" s="7">
        <f t="shared" si="60"/>
        <v>0.41200000000000003</v>
      </c>
      <c r="T592" s="7">
        <f t="shared" si="61"/>
        <v>0.35244999999999999</v>
      </c>
      <c r="U592" s="7">
        <f t="shared" si="62"/>
        <v>0.35285</v>
      </c>
      <c r="V592" s="6">
        <f t="shared" si="63"/>
        <v>0.16900000000000004</v>
      </c>
      <c r="W592" s="6">
        <f t="shared" si="64"/>
        <v>5.419999999999997E-2</v>
      </c>
      <c r="X592" s="6">
        <f t="shared" si="65"/>
        <v>1.8100000000000005E-2</v>
      </c>
      <c r="Y592" s="6">
        <f t="shared" si="66"/>
        <v>1.6900000000000026E-2</v>
      </c>
    </row>
    <row r="593" spans="1:25" x14ac:dyDescent="0.2">
      <c r="A593">
        <v>2005</v>
      </c>
      <c r="B593">
        <v>8</v>
      </c>
      <c r="C593">
        <v>2005.6219000000001</v>
      </c>
      <c r="D593">
        <f>monthly_in_situ_co2_mlo!J645</f>
        <v>380.14</v>
      </c>
      <c r="E593">
        <f>monthly_merge_co2_spo!J644</f>
        <v>376.94</v>
      </c>
      <c r="F593">
        <f>(monthly_in_situ_co2_mlo!J646-monthly_in_situ_co2_mlo!J645)*2.12</f>
        <v>-0.76320000000002897</v>
      </c>
      <c r="G593">
        <f>(monthly_merge_co2_spo!J645-monthly_merge_co2_spo!J644)*2.12</f>
        <v>0.46640000000005788</v>
      </c>
      <c r="I593" s="5">
        <v>2005.6220000000001</v>
      </c>
      <c r="J593" s="3">
        <v>-0.76300000000000001</v>
      </c>
      <c r="K593" s="3">
        <v>0.42809999999999998</v>
      </c>
      <c r="L593" s="3">
        <v>0.36080000000000001</v>
      </c>
      <c r="M593" s="3">
        <v>0.3609</v>
      </c>
      <c r="N593" s="4">
        <v>0.46600000000000003</v>
      </c>
      <c r="O593" s="4">
        <v>0.379</v>
      </c>
      <c r="P593" s="4">
        <v>0.34360000000000002</v>
      </c>
      <c r="Q593" s="4">
        <v>0.34379999999999999</v>
      </c>
      <c r="R593" s="7">
        <f t="shared" si="59"/>
        <v>-0.14849999999999999</v>
      </c>
      <c r="S593" s="7">
        <f t="shared" si="60"/>
        <v>0.40354999999999996</v>
      </c>
      <c r="T593" s="7">
        <f t="shared" si="61"/>
        <v>0.35220000000000001</v>
      </c>
      <c r="U593" s="7">
        <f t="shared" si="62"/>
        <v>0.35235</v>
      </c>
      <c r="V593" s="6">
        <f t="shared" si="63"/>
        <v>-1.2290000000000001</v>
      </c>
      <c r="W593" s="6">
        <f t="shared" si="64"/>
        <v>4.9099999999999977E-2</v>
      </c>
      <c r="X593" s="6">
        <f t="shared" si="65"/>
        <v>1.7199999999999993E-2</v>
      </c>
      <c r="Y593" s="6">
        <f t="shared" si="66"/>
        <v>1.7100000000000004E-2</v>
      </c>
    </row>
    <row r="594" spans="1:25" x14ac:dyDescent="0.2">
      <c r="A594">
        <v>2005</v>
      </c>
      <c r="B594">
        <v>9</v>
      </c>
      <c r="C594">
        <v>2005.7067999999999</v>
      </c>
      <c r="D594">
        <f>monthly_in_situ_co2_mlo!J646</f>
        <v>379.78</v>
      </c>
      <c r="E594">
        <f>monthly_merge_co2_spo!J645</f>
        <v>377.16</v>
      </c>
      <c r="F594">
        <f>(monthly_in_situ_co2_mlo!J647-monthly_in_situ_co2_mlo!J646)*2.12</f>
        <v>1.06</v>
      </c>
      <c r="G594">
        <f>(monthly_merge_co2_spo!J646-monthly_merge_co2_spo!J645)*2.12</f>
        <v>0.65720000000000489</v>
      </c>
      <c r="I594" s="5">
        <v>2005.7070000000001</v>
      </c>
      <c r="J594" s="3">
        <v>1.06</v>
      </c>
      <c r="K594" s="3">
        <v>0.41670000000000001</v>
      </c>
      <c r="L594" s="3">
        <v>0.36030000000000001</v>
      </c>
      <c r="M594" s="3">
        <v>0.36049999999999999</v>
      </c>
      <c r="N594" s="4">
        <v>0.65700000000000003</v>
      </c>
      <c r="O594" s="4">
        <v>0.36919999999999997</v>
      </c>
      <c r="P594" s="4">
        <v>0.34379999999999999</v>
      </c>
      <c r="Q594" s="4">
        <v>0.34310000000000002</v>
      </c>
      <c r="R594" s="7">
        <f t="shared" si="59"/>
        <v>0.85850000000000004</v>
      </c>
      <c r="S594" s="7">
        <f t="shared" si="60"/>
        <v>0.39295000000000002</v>
      </c>
      <c r="T594" s="7">
        <f t="shared" si="61"/>
        <v>0.35204999999999997</v>
      </c>
      <c r="U594" s="7">
        <f t="shared" si="62"/>
        <v>0.3518</v>
      </c>
      <c r="V594" s="6">
        <f t="shared" si="63"/>
        <v>0.40300000000000002</v>
      </c>
      <c r="W594" s="6">
        <f t="shared" si="64"/>
        <v>4.7500000000000042E-2</v>
      </c>
      <c r="X594" s="6">
        <f t="shared" si="65"/>
        <v>1.6500000000000015E-2</v>
      </c>
      <c r="Y594" s="6">
        <f t="shared" si="66"/>
        <v>1.7399999999999971E-2</v>
      </c>
    </row>
    <row r="595" spans="1:25" x14ac:dyDescent="0.2">
      <c r="A595">
        <v>2005</v>
      </c>
      <c r="B595">
        <v>10</v>
      </c>
      <c r="C595">
        <v>2005.789</v>
      </c>
      <c r="D595">
        <f>monthly_in_situ_co2_mlo!J647</f>
        <v>380.28</v>
      </c>
      <c r="E595">
        <f>monthly_merge_co2_spo!J646</f>
        <v>377.47</v>
      </c>
      <c r="F595">
        <f>(monthly_in_situ_co2_mlo!J648-monthly_in_situ_co2_mlo!J647)*2.12</f>
        <v>0.42400000000009641</v>
      </c>
      <c r="G595">
        <f>(monthly_merge_co2_spo!J647-monthly_merge_co2_spo!J646)*2.12</f>
        <v>-0.36040000000003375</v>
      </c>
      <c r="I595" s="5">
        <v>2005.789</v>
      </c>
      <c r="J595" s="3">
        <v>0.42399999999999999</v>
      </c>
      <c r="K595" s="3">
        <v>0.40510000000000002</v>
      </c>
      <c r="L595" s="3">
        <v>0.35980000000000001</v>
      </c>
      <c r="M595" s="3">
        <v>0.36009999999999998</v>
      </c>
      <c r="N595" s="4">
        <v>-0.36</v>
      </c>
      <c r="O595" s="4">
        <v>0.35639999999999999</v>
      </c>
      <c r="P595" s="4">
        <v>0.34389999999999998</v>
      </c>
      <c r="Q595" s="4">
        <v>0.34239999999999998</v>
      </c>
      <c r="R595" s="7">
        <f t="shared" si="59"/>
        <v>3.2000000000000001E-2</v>
      </c>
      <c r="S595" s="7">
        <f t="shared" si="60"/>
        <v>0.38075000000000003</v>
      </c>
      <c r="T595" s="7">
        <f t="shared" si="61"/>
        <v>0.35185</v>
      </c>
      <c r="U595" s="7">
        <f t="shared" si="62"/>
        <v>0.35124999999999995</v>
      </c>
      <c r="V595" s="6">
        <f t="shared" si="63"/>
        <v>0.78400000000000003</v>
      </c>
      <c r="W595" s="6">
        <f t="shared" si="64"/>
        <v>4.8700000000000021E-2</v>
      </c>
      <c r="X595" s="6">
        <f t="shared" si="65"/>
        <v>1.5900000000000025E-2</v>
      </c>
      <c r="Y595" s="6">
        <f t="shared" si="66"/>
        <v>1.7699999999999994E-2</v>
      </c>
    </row>
    <row r="596" spans="1:25" x14ac:dyDescent="0.2">
      <c r="A596">
        <v>2005</v>
      </c>
      <c r="B596">
        <v>11</v>
      </c>
      <c r="C596">
        <v>2005.874</v>
      </c>
      <c r="D596">
        <f>monthly_in_situ_co2_mlo!J648</f>
        <v>380.48</v>
      </c>
      <c r="E596">
        <f>monthly_merge_co2_spo!J647</f>
        <v>377.3</v>
      </c>
      <c r="F596">
        <f>(monthly_in_situ_co2_mlo!J649-monthly_in_situ_co2_mlo!J648)*2.12</f>
        <v>0.78440000000000965</v>
      </c>
      <c r="G596">
        <f>(monthly_merge_co2_spo!J648-monthly_merge_co2_spo!J647)*2.12</f>
        <v>0.78440000000000965</v>
      </c>
      <c r="I596" s="5">
        <v>2005.874</v>
      </c>
      <c r="J596" s="3">
        <v>0.78400000000000003</v>
      </c>
      <c r="K596" s="3">
        <v>0.3931</v>
      </c>
      <c r="L596" s="3">
        <v>0.35930000000000001</v>
      </c>
      <c r="M596" s="3">
        <v>0.35970000000000002</v>
      </c>
      <c r="N596" s="4">
        <v>0.78400000000000003</v>
      </c>
      <c r="O596" s="4">
        <v>0.34260000000000002</v>
      </c>
      <c r="P596" s="4">
        <v>0.34410000000000002</v>
      </c>
      <c r="Q596" s="4">
        <v>0.34179999999999999</v>
      </c>
      <c r="R596" s="7">
        <f t="shared" si="59"/>
        <v>0.78400000000000003</v>
      </c>
      <c r="S596" s="7">
        <f t="shared" si="60"/>
        <v>0.36785000000000001</v>
      </c>
      <c r="T596" s="7">
        <f t="shared" si="61"/>
        <v>0.35170000000000001</v>
      </c>
      <c r="U596" s="7">
        <f t="shared" si="62"/>
        <v>0.35075000000000001</v>
      </c>
      <c r="V596" s="6">
        <f t="shared" si="63"/>
        <v>0</v>
      </c>
      <c r="W596" s="6">
        <f t="shared" si="64"/>
        <v>5.0499999999999989E-2</v>
      </c>
      <c r="X596" s="6">
        <f t="shared" si="65"/>
        <v>1.5199999999999991E-2</v>
      </c>
      <c r="Y596" s="6">
        <f t="shared" si="66"/>
        <v>1.7900000000000027E-2</v>
      </c>
    </row>
    <row r="597" spans="1:25" x14ac:dyDescent="0.2">
      <c r="A597">
        <v>2005</v>
      </c>
      <c r="B597">
        <v>12</v>
      </c>
      <c r="C597">
        <v>2005.9562000000001</v>
      </c>
      <c r="D597">
        <f>monthly_in_situ_co2_mlo!J649</f>
        <v>380.85</v>
      </c>
      <c r="E597">
        <f>monthly_merge_co2_spo!J648</f>
        <v>377.67</v>
      </c>
      <c r="F597">
        <f>(monthly_in_situ_co2_mlo!J650-monthly_in_situ_co2_mlo!J649)*2.12</f>
        <v>0.99639999999993734</v>
      </c>
      <c r="G597">
        <f>(monthly_merge_co2_spo!J649-monthly_merge_co2_spo!J648)*2.12</f>
        <v>0.50880000000001935</v>
      </c>
      <c r="I597" s="5">
        <v>2005.9559999999999</v>
      </c>
      <c r="J597" s="3">
        <v>0.996</v>
      </c>
      <c r="K597" s="3">
        <v>0.38059999999999999</v>
      </c>
      <c r="L597" s="3">
        <v>0.35870000000000002</v>
      </c>
      <c r="M597" s="3">
        <v>0.35930000000000001</v>
      </c>
      <c r="N597" s="4">
        <v>0.50900000000000001</v>
      </c>
      <c r="O597" s="4">
        <v>0.32869999999999999</v>
      </c>
      <c r="P597" s="4">
        <v>0.34420000000000001</v>
      </c>
      <c r="Q597" s="4">
        <v>0.34110000000000001</v>
      </c>
      <c r="R597" s="7">
        <f t="shared" ref="R597:R660" si="67">AVERAGE(J597,N597)</f>
        <v>0.75249999999999995</v>
      </c>
      <c r="S597" s="7">
        <f t="shared" ref="S597:S660" si="68">AVERAGE(K597,O597)</f>
        <v>0.35465000000000002</v>
      </c>
      <c r="T597" s="7">
        <f t="shared" ref="T597:T660" si="69">AVERAGE(L597,P597)</f>
        <v>0.35145000000000004</v>
      </c>
      <c r="U597" s="7">
        <f t="shared" ref="U597:U660" si="70">AVERAGE(M597,Q597)</f>
        <v>0.35020000000000001</v>
      </c>
      <c r="V597" s="6">
        <f t="shared" ref="V597:V660" si="71">J597-N597</f>
        <v>0.48699999999999999</v>
      </c>
      <c r="W597" s="6">
        <f t="shared" ref="W597:W660" si="72">K597-O597</f>
        <v>5.1900000000000002E-2</v>
      </c>
      <c r="X597" s="6">
        <f t="shared" ref="X597:X660" si="73">L597-P597</f>
        <v>1.4500000000000013E-2</v>
      </c>
      <c r="Y597" s="6">
        <f t="shared" ref="Y597:Y660" si="74">M597-Q597</f>
        <v>1.8199999999999994E-2</v>
      </c>
    </row>
    <row r="598" spans="1:25" x14ac:dyDescent="0.2">
      <c r="A598">
        <v>2006</v>
      </c>
      <c r="B598">
        <v>1</v>
      </c>
      <c r="C598">
        <v>2006.0410999999999</v>
      </c>
      <c r="D598">
        <f>monthly_in_situ_co2_mlo!J650</f>
        <v>381.32</v>
      </c>
      <c r="E598">
        <f>monthly_merge_co2_spo!J649</f>
        <v>377.91</v>
      </c>
      <c r="F598">
        <f>(monthly_in_situ_co2_mlo!J651-monthly_in_situ_co2_mlo!J650)*2.12</f>
        <v>-6.3599999999942161E-2</v>
      </c>
      <c r="G598">
        <f>(monthly_merge_co2_spo!J650-monthly_merge_co2_spo!J649)*2.12</f>
        <v>8.4799999999922882E-2</v>
      </c>
      <c r="I598" s="5">
        <v>2006.0409999999999</v>
      </c>
      <c r="J598" s="3">
        <v>-6.4000000000000001E-2</v>
      </c>
      <c r="K598" s="3">
        <v>0.36770000000000003</v>
      </c>
      <c r="L598" s="3">
        <v>0.35799999999999998</v>
      </c>
      <c r="M598" s="3">
        <v>0.3589</v>
      </c>
      <c r="N598" s="4">
        <v>8.5000000000000006E-2</v>
      </c>
      <c r="O598" s="4">
        <v>0.31630000000000003</v>
      </c>
      <c r="P598" s="4">
        <v>0.34429999999999999</v>
      </c>
      <c r="Q598" s="4">
        <v>0.34050000000000002</v>
      </c>
      <c r="R598" s="7">
        <f t="shared" si="67"/>
        <v>1.0500000000000002E-2</v>
      </c>
      <c r="S598" s="7">
        <f t="shared" si="68"/>
        <v>0.34200000000000003</v>
      </c>
      <c r="T598" s="7">
        <f t="shared" si="69"/>
        <v>0.35114999999999996</v>
      </c>
      <c r="U598" s="7">
        <f t="shared" si="70"/>
        <v>0.34970000000000001</v>
      </c>
      <c r="V598" s="6">
        <f t="shared" si="71"/>
        <v>-0.14900000000000002</v>
      </c>
      <c r="W598" s="6">
        <f t="shared" si="72"/>
        <v>5.1400000000000001E-2</v>
      </c>
      <c r="X598" s="6">
        <f t="shared" si="73"/>
        <v>1.369999999999999E-2</v>
      </c>
      <c r="Y598" s="6">
        <f t="shared" si="74"/>
        <v>1.8399999999999972E-2</v>
      </c>
    </row>
    <row r="599" spans="1:25" x14ac:dyDescent="0.2">
      <c r="A599">
        <v>2006</v>
      </c>
      <c r="B599">
        <v>2</v>
      </c>
      <c r="C599">
        <v>2006.126</v>
      </c>
      <c r="D599">
        <f>monthly_in_situ_co2_mlo!J651</f>
        <v>381.29</v>
      </c>
      <c r="E599">
        <f>monthly_merge_co2_spo!J650</f>
        <v>377.95</v>
      </c>
      <c r="F599">
        <f>(monthly_in_situ_co2_mlo!J652-monthly_in_situ_co2_mlo!J651)*2.12</f>
        <v>-0.44520000000007715</v>
      </c>
      <c r="G599">
        <f>(monthly_merge_co2_spo!J651-monthly_merge_co2_spo!J650)*2.12</f>
        <v>0.38160000000001448</v>
      </c>
      <c r="I599" s="5">
        <v>2006.126</v>
      </c>
      <c r="J599" s="3">
        <v>-0.44500000000000001</v>
      </c>
      <c r="K599" s="3">
        <v>0.35520000000000002</v>
      </c>
      <c r="L599" s="3">
        <v>0.35720000000000002</v>
      </c>
      <c r="M599" s="3">
        <v>0.35849999999999999</v>
      </c>
      <c r="N599" s="4">
        <v>0.38200000000000001</v>
      </c>
      <c r="O599" s="4">
        <v>0.30659999999999998</v>
      </c>
      <c r="P599" s="4">
        <v>0.34439999999999998</v>
      </c>
      <c r="Q599" s="4">
        <v>0.33989999999999998</v>
      </c>
      <c r="R599" s="7">
        <f t="shared" si="67"/>
        <v>-3.15E-2</v>
      </c>
      <c r="S599" s="7">
        <f t="shared" si="68"/>
        <v>0.33089999999999997</v>
      </c>
      <c r="T599" s="7">
        <f t="shared" si="69"/>
        <v>0.3508</v>
      </c>
      <c r="U599" s="7">
        <f t="shared" si="70"/>
        <v>0.34919999999999995</v>
      </c>
      <c r="V599" s="6">
        <f t="shared" si="71"/>
        <v>-0.82699999999999996</v>
      </c>
      <c r="W599" s="6">
        <f t="shared" si="72"/>
        <v>4.8600000000000032E-2</v>
      </c>
      <c r="X599" s="6">
        <f t="shared" si="73"/>
        <v>1.2800000000000034E-2</v>
      </c>
      <c r="Y599" s="6">
        <f t="shared" si="74"/>
        <v>1.8600000000000005E-2</v>
      </c>
    </row>
    <row r="600" spans="1:25" x14ac:dyDescent="0.2">
      <c r="A600">
        <v>2006</v>
      </c>
      <c r="B600">
        <v>3</v>
      </c>
      <c r="C600">
        <v>2006.2027</v>
      </c>
      <c r="D600">
        <f>monthly_in_situ_co2_mlo!J652</f>
        <v>381.08</v>
      </c>
      <c r="E600">
        <f>monthly_merge_co2_spo!J651</f>
        <v>378.13</v>
      </c>
      <c r="F600">
        <f>(monthly_in_situ_co2_mlo!J653-monthly_in_situ_co2_mlo!J652)*2.12</f>
        <v>1.2720000000000482</v>
      </c>
      <c r="G600">
        <f>(monthly_merge_co2_spo!J652-monthly_merge_co2_spo!J651)*2.12</f>
        <v>0.14839999999998554</v>
      </c>
      <c r="I600" s="5">
        <v>2006.203</v>
      </c>
      <c r="J600" s="3">
        <v>1.272</v>
      </c>
      <c r="K600" s="3">
        <v>0.34389999999999998</v>
      </c>
      <c r="L600" s="3">
        <v>0.35639999999999999</v>
      </c>
      <c r="M600" s="3">
        <v>0.35809999999999997</v>
      </c>
      <c r="N600" s="4">
        <v>0.14799999999999999</v>
      </c>
      <c r="O600" s="4">
        <v>0.30009999999999998</v>
      </c>
      <c r="P600" s="4">
        <v>0.34439999999999998</v>
      </c>
      <c r="Q600" s="4">
        <v>0.3392</v>
      </c>
      <c r="R600" s="7">
        <f t="shared" si="67"/>
        <v>0.71</v>
      </c>
      <c r="S600" s="7">
        <f t="shared" si="68"/>
        <v>0.32199999999999995</v>
      </c>
      <c r="T600" s="7">
        <f t="shared" si="69"/>
        <v>0.35039999999999999</v>
      </c>
      <c r="U600" s="7">
        <f t="shared" si="70"/>
        <v>0.34865000000000002</v>
      </c>
      <c r="V600" s="6">
        <f t="shared" si="71"/>
        <v>1.1240000000000001</v>
      </c>
      <c r="W600" s="6">
        <f t="shared" si="72"/>
        <v>4.3800000000000006E-2</v>
      </c>
      <c r="X600" s="6">
        <f t="shared" si="73"/>
        <v>1.2000000000000011E-2</v>
      </c>
      <c r="Y600" s="6">
        <f t="shared" si="74"/>
        <v>1.8899999999999972E-2</v>
      </c>
    </row>
    <row r="601" spans="1:25" x14ac:dyDescent="0.2">
      <c r="A601">
        <v>2006</v>
      </c>
      <c r="B601">
        <v>4</v>
      </c>
      <c r="C601">
        <v>2006.2877000000001</v>
      </c>
      <c r="D601">
        <f>monthly_in_situ_co2_mlo!J653</f>
        <v>381.68</v>
      </c>
      <c r="E601">
        <f>monthly_merge_co2_spo!J652</f>
        <v>378.2</v>
      </c>
      <c r="F601">
        <f>(monthly_in_situ_co2_mlo!J654-monthly_in_situ_co2_mlo!J653)*2.12</f>
        <v>-6.3600000000062662E-2</v>
      </c>
      <c r="G601">
        <f>(monthly_merge_co2_spo!J653-monthly_merge_co2_spo!J652)*2.12</f>
        <v>0.4239999999999759</v>
      </c>
      <c r="I601" s="5">
        <v>2006.288</v>
      </c>
      <c r="J601" s="3">
        <v>-6.4000000000000001E-2</v>
      </c>
      <c r="K601" s="3">
        <v>0.33439999999999998</v>
      </c>
      <c r="L601" s="3">
        <v>0.35549999999999998</v>
      </c>
      <c r="M601" s="3">
        <v>0.35770000000000002</v>
      </c>
      <c r="N601" s="4">
        <v>0.42399999999999999</v>
      </c>
      <c r="O601" s="4">
        <v>0.29670000000000002</v>
      </c>
      <c r="P601" s="4">
        <v>0.34429999999999999</v>
      </c>
      <c r="Q601" s="4">
        <v>0.33860000000000001</v>
      </c>
      <c r="R601" s="7">
        <f t="shared" si="67"/>
        <v>0.18</v>
      </c>
      <c r="S601" s="7">
        <f t="shared" si="68"/>
        <v>0.31555</v>
      </c>
      <c r="T601" s="7">
        <f t="shared" si="69"/>
        <v>0.34989999999999999</v>
      </c>
      <c r="U601" s="7">
        <f t="shared" si="70"/>
        <v>0.34815000000000002</v>
      </c>
      <c r="V601" s="6">
        <f t="shared" si="71"/>
        <v>-0.48799999999999999</v>
      </c>
      <c r="W601" s="6">
        <f t="shared" si="72"/>
        <v>3.7699999999999956E-2</v>
      </c>
      <c r="X601" s="6">
        <f t="shared" si="73"/>
        <v>1.1199999999999988E-2</v>
      </c>
      <c r="Y601" s="6">
        <f t="shared" si="74"/>
        <v>1.9100000000000006E-2</v>
      </c>
    </row>
    <row r="602" spans="1:25" x14ac:dyDescent="0.2">
      <c r="A602">
        <v>2006</v>
      </c>
      <c r="B602">
        <v>5</v>
      </c>
      <c r="C602">
        <v>2006.3698999999999</v>
      </c>
      <c r="D602">
        <f>monthly_in_situ_co2_mlo!J654</f>
        <v>381.65</v>
      </c>
      <c r="E602">
        <f>monthly_merge_co2_spo!J653</f>
        <v>378.4</v>
      </c>
      <c r="F602">
        <f>(monthly_in_situ_co2_mlo!J655-monthly_in_situ_co2_mlo!J654)*2.12</f>
        <v>-0.21199999999992772</v>
      </c>
      <c r="G602">
        <f>(monthly_merge_co2_spo!J654-monthly_merge_co2_spo!J653)*2.12</f>
        <v>0.40279999999999522</v>
      </c>
      <c r="I602" s="5">
        <v>2006.37</v>
      </c>
      <c r="J602" s="3">
        <v>-0.21199999999999999</v>
      </c>
      <c r="K602" s="3">
        <v>0.3256</v>
      </c>
      <c r="L602" s="3">
        <v>0.35449999999999998</v>
      </c>
      <c r="M602" s="3">
        <v>0.35730000000000001</v>
      </c>
      <c r="N602" s="4">
        <v>0.40300000000000002</v>
      </c>
      <c r="O602" s="4">
        <v>0.29620000000000002</v>
      </c>
      <c r="P602" s="4">
        <v>0.34410000000000002</v>
      </c>
      <c r="Q602" s="4">
        <v>0.33800000000000002</v>
      </c>
      <c r="R602" s="7">
        <f t="shared" si="67"/>
        <v>9.5500000000000015E-2</v>
      </c>
      <c r="S602" s="7">
        <f t="shared" si="68"/>
        <v>0.31090000000000001</v>
      </c>
      <c r="T602" s="7">
        <f t="shared" si="69"/>
        <v>0.3493</v>
      </c>
      <c r="U602" s="7">
        <f t="shared" si="70"/>
        <v>0.34765000000000001</v>
      </c>
      <c r="V602" s="6">
        <f t="shared" si="71"/>
        <v>-0.61499999999999999</v>
      </c>
      <c r="W602" s="6">
        <f t="shared" si="72"/>
        <v>2.9399999999999982E-2</v>
      </c>
      <c r="X602" s="6">
        <f t="shared" si="73"/>
        <v>1.0399999999999965E-2</v>
      </c>
      <c r="Y602" s="6">
        <f t="shared" si="74"/>
        <v>1.9299999999999984E-2</v>
      </c>
    </row>
    <row r="603" spans="1:25" x14ac:dyDescent="0.2">
      <c r="A603">
        <v>2006</v>
      </c>
      <c r="B603">
        <v>6</v>
      </c>
      <c r="C603">
        <v>2006.4548</v>
      </c>
      <c r="D603">
        <f>monthly_in_situ_co2_mlo!J655</f>
        <v>381.55</v>
      </c>
      <c r="E603">
        <f>monthly_merge_co2_spo!J654</f>
        <v>378.59</v>
      </c>
      <c r="F603">
        <f>(monthly_in_situ_co2_mlo!J656-monthly_in_situ_co2_mlo!J655)*2.12</f>
        <v>-0.1060000000000241</v>
      </c>
      <c r="G603">
        <f>(monthly_merge_co2_spo!J655-monthly_merge_co2_spo!J654)*2.12</f>
        <v>0.44520000000007715</v>
      </c>
      <c r="I603" s="5">
        <v>2006.4549999999999</v>
      </c>
      <c r="J603" s="3">
        <v>-0.106</v>
      </c>
      <c r="K603" s="3">
        <v>0.31859999999999999</v>
      </c>
      <c r="L603" s="3">
        <v>0.35349999999999998</v>
      </c>
      <c r="M603" s="3">
        <v>0.3569</v>
      </c>
      <c r="N603" s="4">
        <v>0.44500000000000001</v>
      </c>
      <c r="O603" s="4">
        <v>0.29830000000000001</v>
      </c>
      <c r="P603" s="4">
        <v>0.34379999999999999</v>
      </c>
      <c r="Q603" s="4">
        <v>0.33739999999999998</v>
      </c>
      <c r="R603" s="7">
        <f t="shared" si="67"/>
        <v>0.16950000000000001</v>
      </c>
      <c r="S603" s="7">
        <f t="shared" si="68"/>
        <v>0.30845</v>
      </c>
      <c r="T603" s="7">
        <f t="shared" si="69"/>
        <v>0.34865000000000002</v>
      </c>
      <c r="U603" s="7">
        <f t="shared" si="70"/>
        <v>0.34714999999999996</v>
      </c>
      <c r="V603" s="6">
        <f t="shared" si="71"/>
        <v>-0.55100000000000005</v>
      </c>
      <c r="W603" s="6">
        <f t="shared" si="72"/>
        <v>2.0299999999999985E-2</v>
      </c>
      <c r="X603" s="6">
        <f t="shared" si="73"/>
        <v>9.6999999999999864E-3</v>
      </c>
      <c r="Y603" s="6">
        <f t="shared" si="74"/>
        <v>1.9500000000000017E-2</v>
      </c>
    </row>
    <row r="604" spans="1:25" x14ac:dyDescent="0.2">
      <c r="A604">
        <v>2006</v>
      </c>
      <c r="B604">
        <v>7</v>
      </c>
      <c r="C604">
        <v>2006.537</v>
      </c>
      <c r="D604">
        <f>monthly_in_situ_co2_mlo!J656</f>
        <v>381.5</v>
      </c>
      <c r="E604">
        <f>monthly_merge_co2_spo!J655</f>
        <v>378.8</v>
      </c>
      <c r="F604">
        <f>(monthly_in_situ_co2_mlo!J657-monthly_in_situ_co2_mlo!J656)*2.12</f>
        <v>0.95399999999997598</v>
      </c>
      <c r="G604">
        <f>(monthly_merge_co2_spo!J656-monthly_merge_co2_spo!J655)*2.12</f>
        <v>6.3599999999942161E-2</v>
      </c>
      <c r="I604" s="5">
        <v>2006.537</v>
      </c>
      <c r="J604" s="3">
        <v>0.95399999999999996</v>
      </c>
      <c r="K604" s="3">
        <v>0.31290000000000001</v>
      </c>
      <c r="L604" s="3">
        <v>0.35249999999999998</v>
      </c>
      <c r="M604" s="3">
        <v>0.35649999999999998</v>
      </c>
      <c r="N604" s="4">
        <v>6.4000000000000001E-2</v>
      </c>
      <c r="O604" s="4">
        <v>0.30249999999999999</v>
      </c>
      <c r="P604" s="4">
        <v>0.34329999999999999</v>
      </c>
      <c r="Q604" s="4">
        <v>0.33689999999999998</v>
      </c>
      <c r="R604" s="7">
        <f t="shared" si="67"/>
        <v>0.50900000000000001</v>
      </c>
      <c r="S604" s="7">
        <f t="shared" si="68"/>
        <v>0.30769999999999997</v>
      </c>
      <c r="T604" s="7">
        <f t="shared" si="69"/>
        <v>0.34789999999999999</v>
      </c>
      <c r="U604" s="7">
        <f t="shared" si="70"/>
        <v>0.34670000000000001</v>
      </c>
      <c r="V604" s="6">
        <f t="shared" si="71"/>
        <v>0.8899999999999999</v>
      </c>
      <c r="W604" s="6">
        <f t="shared" si="72"/>
        <v>1.040000000000002E-2</v>
      </c>
      <c r="X604" s="6">
        <f t="shared" si="73"/>
        <v>9.199999999999986E-3</v>
      </c>
      <c r="Y604" s="6">
        <f t="shared" si="74"/>
        <v>1.9600000000000006E-2</v>
      </c>
    </row>
    <row r="605" spans="1:25" x14ac:dyDescent="0.2">
      <c r="A605">
        <v>2006</v>
      </c>
      <c r="B605">
        <v>8</v>
      </c>
      <c r="C605">
        <v>2006.6219000000001</v>
      </c>
      <c r="D605">
        <f>monthly_in_situ_co2_mlo!J657</f>
        <v>381.95</v>
      </c>
      <c r="E605">
        <f>monthly_merge_co2_spo!J656</f>
        <v>378.83</v>
      </c>
      <c r="F605">
        <f>(monthly_in_situ_co2_mlo!J658-monthly_in_situ_co2_mlo!J657)*2.12</f>
        <v>0.46640000000005788</v>
      </c>
      <c r="G605">
        <f>(monthly_merge_co2_spo!J657-monthly_merge_co2_spo!J656)*2.12</f>
        <v>-0.33919999999993256</v>
      </c>
      <c r="I605" s="5">
        <v>2006.6220000000001</v>
      </c>
      <c r="J605" s="3">
        <v>0.46600000000000003</v>
      </c>
      <c r="K605" s="3">
        <v>0.30830000000000002</v>
      </c>
      <c r="L605" s="3">
        <v>0.35139999999999999</v>
      </c>
      <c r="M605" s="3">
        <v>0.35610000000000003</v>
      </c>
      <c r="N605" s="4">
        <v>-0.33900000000000002</v>
      </c>
      <c r="O605" s="4">
        <v>0.30880000000000002</v>
      </c>
      <c r="P605" s="4">
        <v>0.3427</v>
      </c>
      <c r="Q605" s="4">
        <v>0.33629999999999999</v>
      </c>
      <c r="R605" s="7">
        <f t="shared" si="67"/>
        <v>6.3500000000000001E-2</v>
      </c>
      <c r="S605" s="7">
        <f t="shared" si="68"/>
        <v>0.30854999999999999</v>
      </c>
      <c r="T605" s="7">
        <f t="shared" si="69"/>
        <v>0.34704999999999997</v>
      </c>
      <c r="U605" s="7">
        <f t="shared" si="70"/>
        <v>0.34620000000000001</v>
      </c>
      <c r="V605" s="6">
        <f t="shared" si="71"/>
        <v>0.80500000000000005</v>
      </c>
      <c r="W605" s="6">
        <f t="shared" si="72"/>
        <v>-5.0000000000000044E-4</v>
      </c>
      <c r="X605" s="6">
        <f t="shared" si="73"/>
        <v>8.6999999999999855E-3</v>
      </c>
      <c r="Y605" s="6">
        <f t="shared" si="74"/>
        <v>1.980000000000004E-2</v>
      </c>
    </row>
    <row r="606" spans="1:25" x14ac:dyDescent="0.2">
      <c r="A606">
        <v>2006</v>
      </c>
      <c r="B606">
        <v>9</v>
      </c>
      <c r="C606">
        <v>2006.7067999999999</v>
      </c>
      <c r="D606">
        <f>monthly_in_situ_co2_mlo!J658</f>
        <v>382.17</v>
      </c>
      <c r="E606">
        <f>monthly_merge_co2_spo!J657</f>
        <v>378.67</v>
      </c>
      <c r="F606">
        <f>(monthly_in_situ_co2_mlo!J659-monthly_in_situ_co2_mlo!J658)*2.12</f>
        <v>0.80559999999999043</v>
      </c>
      <c r="G606">
        <f>(monthly_merge_co2_spo!J658-monthly_merge_co2_spo!J657)*2.12</f>
        <v>0.21199999999992772</v>
      </c>
      <c r="I606" s="5">
        <v>2006.7070000000001</v>
      </c>
      <c r="J606" s="3">
        <v>0.80600000000000005</v>
      </c>
      <c r="K606" s="3">
        <v>0.30599999999999999</v>
      </c>
      <c r="L606" s="3">
        <v>0.35020000000000001</v>
      </c>
      <c r="M606" s="3">
        <v>0.35580000000000001</v>
      </c>
      <c r="N606" s="4">
        <v>0.21199999999999999</v>
      </c>
      <c r="O606" s="4">
        <v>0.31690000000000002</v>
      </c>
      <c r="P606" s="4">
        <v>0.34189999999999998</v>
      </c>
      <c r="Q606" s="4">
        <v>0.33579999999999999</v>
      </c>
      <c r="R606" s="7">
        <f t="shared" si="67"/>
        <v>0.50900000000000001</v>
      </c>
      <c r="S606" s="7">
        <f t="shared" si="68"/>
        <v>0.31145</v>
      </c>
      <c r="T606" s="7">
        <f t="shared" si="69"/>
        <v>0.34604999999999997</v>
      </c>
      <c r="U606" s="7">
        <f t="shared" si="70"/>
        <v>0.3458</v>
      </c>
      <c r="V606" s="6">
        <f t="shared" si="71"/>
        <v>0.59400000000000008</v>
      </c>
      <c r="W606" s="6">
        <f t="shared" si="72"/>
        <v>-1.0900000000000021E-2</v>
      </c>
      <c r="X606" s="6">
        <f t="shared" si="73"/>
        <v>8.3000000000000296E-3</v>
      </c>
      <c r="Y606" s="6">
        <f t="shared" si="74"/>
        <v>2.0000000000000018E-2</v>
      </c>
    </row>
    <row r="607" spans="1:25" x14ac:dyDescent="0.2">
      <c r="A607">
        <v>2006</v>
      </c>
      <c r="B607">
        <v>10</v>
      </c>
      <c r="C607">
        <v>2006.789</v>
      </c>
      <c r="D607">
        <f>monthly_in_situ_co2_mlo!J659</f>
        <v>382.55</v>
      </c>
      <c r="E607">
        <f>monthly_merge_co2_spo!J658</f>
        <v>378.77</v>
      </c>
      <c r="F607">
        <f>(monthly_in_situ_co2_mlo!J660-monthly_in_situ_co2_mlo!J659)*2.12</f>
        <v>-0.48760000000003861</v>
      </c>
      <c r="G607">
        <f>(monthly_merge_co2_spo!J659-monthly_merge_co2_spo!J658)*2.12</f>
        <v>0.42400000000009641</v>
      </c>
      <c r="I607" s="5">
        <v>2006.789</v>
      </c>
      <c r="J607" s="3">
        <v>-0.48799999999999999</v>
      </c>
      <c r="K607" s="3">
        <v>0.30730000000000002</v>
      </c>
      <c r="L607" s="3">
        <v>0.34899999999999998</v>
      </c>
      <c r="M607" s="3">
        <v>0.35560000000000003</v>
      </c>
      <c r="N607" s="4">
        <v>0.42399999999999999</v>
      </c>
      <c r="O607" s="4">
        <v>0.32619999999999999</v>
      </c>
      <c r="P607" s="4">
        <v>0.34110000000000001</v>
      </c>
      <c r="Q607" s="4">
        <v>0.33529999999999999</v>
      </c>
      <c r="R607" s="7">
        <f t="shared" si="67"/>
        <v>-3.2000000000000001E-2</v>
      </c>
      <c r="S607" s="7">
        <f t="shared" si="68"/>
        <v>0.31674999999999998</v>
      </c>
      <c r="T607" s="7">
        <f t="shared" si="69"/>
        <v>0.34504999999999997</v>
      </c>
      <c r="U607" s="7">
        <f t="shared" si="70"/>
        <v>0.34545000000000003</v>
      </c>
      <c r="V607" s="6">
        <f t="shared" si="71"/>
        <v>-0.91199999999999992</v>
      </c>
      <c r="W607" s="6">
        <f t="shared" si="72"/>
        <v>-1.8899999999999972E-2</v>
      </c>
      <c r="X607" s="6">
        <f t="shared" si="73"/>
        <v>7.8999999999999626E-3</v>
      </c>
      <c r="Y607" s="6">
        <f t="shared" si="74"/>
        <v>2.030000000000004E-2</v>
      </c>
    </row>
    <row r="608" spans="1:25" x14ac:dyDescent="0.2">
      <c r="A608">
        <v>2006</v>
      </c>
      <c r="B608">
        <v>11</v>
      </c>
      <c r="C608">
        <v>2006.874</v>
      </c>
      <c r="D608">
        <f>monthly_in_situ_co2_mlo!J660</f>
        <v>382.32</v>
      </c>
      <c r="E608">
        <f>monthly_merge_co2_spo!J659</f>
        <v>378.97</v>
      </c>
      <c r="F608">
        <f>(monthly_in_situ_co2_mlo!J661-monthly_in_situ_co2_mlo!J660)*2.12</f>
        <v>0.48760000000003861</v>
      </c>
      <c r="G608">
        <f>(monthly_merge_co2_spo!J660-monthly_merge_co2_spo!J659)*2.12</f>
        <v>0.82679999999997111</v>
      </c>
      <c r="I608" s="5">
        <v>2006.874</v>
      </c>
      <c r="J608" s="3">
        <v>0.48799999999999999</v>
      </c>
      <c r="K608" s="3">
        <v>0.31190000000000001</v>
      </c>
      <c r="L608" s="3">
        <v>0.34770000000000001</v>
      </c>
      <c r="M608" s="3">
        <v>0.3553</v>
      </c>
      <c r="N608" s="4">
        <v>0.82699999999999996</v>
      </c>
      <c r="O608" s="4">
        <v>0.3357</v>
      </c>
      <c r="P608" s="4">
        <v>0.34010000000000001</v>
      </c>
      <c r="Q608" s="4">
        <v>0.33479999999999999</v>
      </c>
      <c r="R608" s="7">
        <f t="shared" si="67"/>
        <v>0.65749999999999997</v>
      </c>
      <c r="S608" s="7">
        <f t="shared" si="68"/>
        <v>0.32379999999999998</v>
      </c>
      <c r="T608" s="7">
        <f t="shared" si="69"/>
        <v>0.34389999999999998</v>
      </c>
      <c r="U608" s="7">
        <f t="shared" si="70"/>
        <v>0.34504999999999997</v>
      </c>
      <c r="V608" s="6">
        <f t="shared" si="71"/>
        <v>-0.33899999999999997</v>
      </c>
      <c r="W608" s="6">
        <f t="shared" si="72"/>
        <v>-2.3799999999999988E-2</v>
      </c>
      <c r="X608" s="6">
        <f t="shared" si="73"/>
        <v>7.5999999999999956E-3</v>
      </c>
      <c r="Y608" s="6">
        <f t="shared" si="74"/>
        <v>2.0500000000000018E-2</v>
      </c>
    </row>
    <row r="609" spans="1:25" x14ac:dyDescent="0.2">
      <c r="A609">
        <v>2006</v>
      </c>
      <c r="B609">
        <v>12</v>
      </c>
      <c r="C609">
        <v>2006.9562000000001</v>
      </c>
      <c r="D609">
        <f>monthly_in_situ_co2_mlo!J661</f>
        <v>382.55</v>
      </c>
      <c r="E609">
        <f>monthly_merge_co2_spo!J660</f>
        <v>379.36</v>
      </c>
      <c r="F609">
        <f>(monthly_in_situ_co2_mlo!J662-monthly_in_situ_co2_mlo!J661)*2.12</f>
        <v>-4.2400000000081949E-2</v>
      </c>
      <c r="G609">
        <f>(monthly_merge_co2_spo!J661-monthly_merge_co2_spo!J660)*2.12</f>
        <v>-0.1060000000000241</v>
      </c>
      <c r="I609" s="5">
        <v>2006.9559999999999</v>
      </c>
      <c r="J609" s="3">
        <v>-4.2000000000000003E-2</v>
      </c>
      <c r="K609" s="3">
        <v>0.31919999999999998</v>
      </c>
      <c r="L609" s="3">
        <v>0.34639999999999999</v>
      </c>
      <c r="M609" s="3">
        <v>0.35510000000000003</v>
      </c>
      <c r="N609" s="4">
        <v>-0.106</v>
      </c>
      <c r="O609" s="4">
        <v>0.34620000000000001</v>
      </c>
      <c r="P609" s="4">
        <v>0.33910000000000001</v>
      </c>
      <c r="Q609" s="4">
        <v>0.33429999999999999</v>
      </c>
      <c r="R609" s="7">
        <f t="shared" si="67"/>
        <v>-7.3999999999999996E-2</v>
      </c>
      <c r="S609" s="7">
        <f t="shared" si="68"/>
        <v>0.3327</v>
      </c>
      <c r="T609" s="7">
        <f t="shared" si="69"/>
        <v>0.34275</v>
      </c>
      <c r="U609" s="7">
        <f t="shared" si="70"/>
        <v>0.34470000000000001</v>
      </c>
      <c r="V609" s="6">
        <f t="shared" si="71"/>
        <v>6.4000000000000001E-2</v>
      </c>
      <c r="W609" s="6">
        <f t="shared" si="72"/>
        <v>-2.7000000000000024E-2</v>
      </c>
      <c r="X609" s="6">
        <f t="shared" si="73"/>
        <v>7.2999999999999732E-3</v>
      </c>
      <c r="Y609" s="6">
        <f t="shared" si="74"/>
        <v>2.0800000000000041E-2</v>
      </c>
    </row>
    <row r="610" spans="1:25" x14ac:dyDescent="0.2">
      <c r="A610">
        <v>2007</v>
      </c>
      <c r="B610">
        <v>1</v>
      </c>
      <c r="C610">
        <v>2007.0410999999999</v>
      </c>
      <c r="D610">
        <f>monthly_in_situ_co2_mlo!J662</f>
        <v>382.53</v>
      </c>
      <c r="E610">
        <f>monthly_merge_co2_spo!J661</f>
        <v>379.31</v>
      </c>
      <c r="F610">
        <f>(monthly_in_situ_co2_mlo!J663-monthly_in_situ_co2_mlo!J662)*2.12</f>
        <v>0.95400000000009644</v>
      </c>
      <c r="G610">
        <f>(monthly_merge_co2_spo!J662-monthly_merge_co2_spo!J661)*2.12</f>
        <v>0.74200000000004829</v>
      </c>
      <c r="I610" s="5">
        <v>2007.0409999999999</v>
      </c>
      <c r="J610" s="3">
        <v>0.95399999999999996</v>
      </c>
      <c r="K610" s="3">
        <v>0.32879999999999998</v>
      </c>
      <c r="L610" s="3">
        <v>0.34520000000000001</v>
      </c>
      <c r="M610" s="3">
        <v>0.35489999999999999</v>
      </c>
      <c r="N610" s="4">
        <v>0.74199999999999999</v>
      </c>
      <c r="O610" s="4">
        <v>0.35730000000000001</v>
      </c>
      <c r="P610" s="4">
        <v>0.33810000000000001</v>
      </c>
      <c r="Q610" s="4">
        <v>0.33389999999999997</v>
      </c>
      <c r="R610" s="7">
        <f t="shared" si="67"/>
        <v>0.84799999999999998</v>
      </c>
      <c r="S610" s="7">
        <f t="shared" si="68"/>
        <v>0.34304999999999997</v>
      </c>
      <c r="T610" s="7">
        <f t="shared" si="69"/>
        <v>0.34165000000000001</v>
      </c>
      <c r="U610" s="7">
        <f t="shared" si="70"/>
        <v>0.34439999999999998</v>
      </c>
      <c r="V610" s="6">
        <f t="shared" si="71"/>
        <v>0.21199999999999997</v>
      </c>
      <c r="W610" s="6">
        <f t="shared" si="72"/>
        <v>-2.8500000000000025E-2</v>
      </c>
      <c r="X610" s="6">
        <f t="shared" si="73"/>
        <v>7.0999999999999952E-3</v>
      </c>
      <c r="Y610" s="6">
        <f t="shared" si="74"/>
        <v>2.1000000000000019E-2</v>
      </c>
    </row>
    <row r="611" spans="1:25" x14ac:dyDescent="0.2">
      <c r="A611">
        <v>2007</v>
      </c>
      <c r="B611">
        <v>2</v>
      </c>
      <c r="C611">
        <v>2007.126</v>
      </c>
      <c r="D611">
        <f>monthly_in_situ_co2_mlo!J663</f>
        <v>382.98</v>
      </c>
      <c r="E611">
        <f>monthly_merge_co2_spo!J662</f>
        <v>379.66</v>
      </c>
      <c r="F611">
        <f>(monthly_in_situ_co2_mlo!J664-monthly_in_situ_co2_mlo!J663)*2.12</f>
        <v>-0.27559999999999035</v>
      </c>
      <c r="G611">
        <f>(monthly_merge_co2_spo!J663-monthly_merge_co2_spo!J662)*2.12</f>
        <v>0.31799999999995182</v>
      </c>
      <c r="I611" s="5">
        <v>2007.126</v>
      </c>
      <c r="J611" s="3">
        <v>-0.27600000000000002</v>
      </c>
      <c r="K611" s="3">
        <v>0.33650000000000002</v>
      </c>
      <c r="L611" s="3">
        <v>0.34410000000000002</v>
      </c>
      <c r="M611" s="3">
        <v>0.3548</v>
      </c>
      <c r="N611" s="4">
        <v>0.318</v>
      </c>
      <c r="O611" s="4">
        <v>0.36770000000000003</v>
      </c>
      <c r="P611" s="4">
        <v>0.33700000000000002</v>
      </c>
      <c r="Q611" s="4">
        <v>0.33339999999999997</v>
      </c>
      <c r="R611" s="7">
        <f t="shared" si="67"/>
        <v>2.0999999999999991E-2</v>
      </c>
      <c r="S611" s="7">
        <f t="shared" si="68"/>
        <v>0.35210000000000002</v>
      </c>
      <c r="T611" s="7">
        <f t="shared" si="69"/>
        <v>0.34055000000000002</v>
      </c>
      <c r="U611" s="7">
        <f t="shared" si="70"/>
        <v>0.34409999999999996</v>
      </c>
      <c r="V611" s="6">
        <f t="shared" si="71"/>
        <v>-0.59400000000000008</v>
      </c>
      <c r="W611" s="6">
        <f t="shared" si="72"/>
        <v>-3.1200000000000006E-2</v>
      </c>
      <c r="X611" s="6">
        <f t="shared" si="73"/>
        <v>7.0999999999999952E-3</v>
      </c>
      <c r="Y611" s="6">
        <f t="shared" si="74"/>
        <v>2.140000000000003E-2</v>
      </c>
    </row>
    <row r="612" spans="1:25" x14ac:dyDescent="0.2">
      <c r="A612">
        <v>2007</v>
      </c>
      <c r="B612">
        <v>3</v>
      </c>
      <c r="C612">
        <v>2007.2027</v>
      </c>
      <c r="D612">
        <f>monthly_in_situ_co2_mlo!J664</f>
        <v>382.85</v>
      </c>
      <c r="E612">
        <f>monthly_merge_co2_spo!J663</f>
        <v>379.81</v>
      </c>
      <c r="F612">
        <f>(monthly_in_situ_co2_mlo!J665-monthly_in_situ_co2_mlo!J664)*2.12</f>
        <v>1.4415999999998941</v>
      </c>
      <c r="G612">
        <f>(monthly_merge_co2_spo!J664-monthly_merge_co2_spo!J663)*2.12</f>
        <v>0.61480000000004342</v>
      </c>
      <c r="I612" s="5">
        <v>2007.203</v>
      </c>
      <c r="J612" s="3">
        <v>1.4419999999999999</v>
      </c>
      <c r="K612" s="3">
        <v>0.3382</v>
      </c>
      <c r="L612" s="3">
        <v>0.34310000000000002</v>
      </c>
      <c r="M612" s="3">
        <v>0.35460000000000003</v>
      </c>
      <c r="N612" s="4">
        <v>0.61499999999999999</v>
      </c>
      <c r="O612" s="4">
        <v>0.37740000000000001</v>
      </c>
      <c r="P612" s="4">
        <v>0.33579999999999999</v>
      </c>
      <c r="Q612" s="4">
        <v>0.33300000000000002</v>
      </c>
      <c r="R612" s="7">
        <f t="shared" si="67"/>
        <v>1.0285</v>
      </c>
      <c r="S612" s="7">
        <f t="shared" si="68"/>
        <v>0.35780000000000001</v>
      </c>
      <c r="T612" s="7">
        <f t="shared" si="69"/>
        <v>0.33945000000000003</v>
      </c>
      <c r="U612" s="7">
        <f t="shared" si="70"/>
        <v>0.34379999999999999</v>
      </c>
      <c r="V612" s="6">
        <f t="shared" si="71"/>
        <v>0.82699999999999996</v>
      </c>
      <c r="W612" s="6">
        <f t="shared" si="72"/>
        <v>-3.9200000000000013E-2</v>
      </c>
      <c r="X612" s="6">
        <f t="shared" si="73"/>
        <v>7.3000000000000287E-3</v>
      </c>
      <c r="Y612" s="6">
        <f t="shared" si="74"/>
        <v>2.1600000000000008E-2</v>
      </c>
    </row>
    <row r="613" spans="1:25" x14ac:dyDescent="0.2">
      <c r="A613">
        <v>2007</v>
      </c>
      <c r="B613">
        <v>4</v>
      </c>
      <c r="C613">
        <v>2007.2877000000001</v>
      </c>
      <c r="D613">
        <f>monthly_in_situ_co2_mlo!J665</f>
        <v>383.53</v>
      </c>
      <c r="E613">
        <f>monthly_merge_co2_spo!J664</f>
        <v>380.1</v>
      </c>
      <c r="F613">
        <f>(monthly_in_situ_co2_mlo!J666-monthly_in_situ_co2_mlo!J665)*2.12</f>
        <v>-0.84799999999995179</v>
      </c>
      <c r="G613">
        <f>(monthly_merge_co2_spo!J665-monthly_merge_co2_spo!J664)*2.12</f>
        <v>0.46639999999993736</v>
      </c>
      <c r="I613" s="5">
        <v>2007.288</v>
      </c>
      <c r="J613" s="3">
        <v>-0.84799999999999998</v>
      </c>
      <c r="K613" s="3">
        <v>0.33650000000000002</v>
      </c>
      <c r="L613" s="3">
        <v>0.34239999999999998</v>
      </c>
      <c r="M613" s="3">
        <v>0.35449999999999998</v>
      </c>
      <c r="N613" s="4">
        <v>0.46600000000000003</v>
      </c>
      <c r="O613" s="4">
        <v>0.38540000000000002</v>
      </c>
      <c r="P613" s="4">
        <v>0.33450000000000002</v>
      </c>
      <c r="Q613" s="4">
        <v>0.33260000000000001</v>
      </c>
      <c r="R613" s="7">
        <f t="shared" si="67"/>
        <v>-0.19099999999999998</v>
      </c>
      <c r="S613" s="7">
        <f t="shared" si="68"/>
        <v>0.36094999999999999</v>
      </c>
      <c r="T613" s="7">
        <f t="shared" si="69"/>
        <v>0.33845000000000003</v>
      </c>
      <c r="U613" s="7">
        <f t="shared" si="70"/>
        <v>0.34355000000000002</v>
      </c>
      <c r="V613" s="6">
        <f t="shared" si="71"/>
        <v>-1.3140000000000001</v>
      </c>
      <c r="W613" s="6">
        <f t="shared" si="72"/>
        <v>-4.8899999999999999E-2</v>
      </c>
      <c r="X613" s="6">
        <f t="shared" si="73"/>
        <v>7.8999999999999626E-3</v>
      </c>
      <c r="Y613" s="6">
        <f t="shared" si="74"/>
        <v>2.1899999999999975E-2</v>
      </c>
    </row>
    <row r="614" spans="1:25" x14ac:dyDescent="0.2">
      <c r="A614">
        <v>2007</v>
      </c>
      <c r="B614">
        <v>5</v>
      </c>
      <c r="C614">
        <v>2007.3698999999999</v>
      </c>
      <c r="D614">
        <f>monthly_in_situ_co2_mlo!J666</f>
        <v>383.13</v>
      </c>
      <c r="E614">
        <f>monthly_merge_co2_spo!J665</f>
        <v>380.32</v>
      </c>
      <c r="F614">
        <f>(monthly_in_situ_co2_mlo!J667-monthly_in_situ_co2_mlo!J666)*2.12</f>
        <v>0.55119999999998071</v>
      </c>
      <c r="G614">
        <f>(monthly_merge_co2_spo!J666-monthly_merge_co2_spo!J665)*2.12</f>
        <v>0.46640000000005788</v>
      </c>
      <c r="I614" s="5">
        <v>2007.37</v>
      </c>
      <c r="J614" s="3">
        <v>0.55100000000000005</v>
      </c>
      <c r="K614" s="3">
        <v>0.33439999999999998</v>
      </c>
      <c r="L614" s="3">
        <v>0.34179999999999999</v>
      </c>
      <c r="M614" s="3">
        <v>0.35439999999999999</v>
      </c>
      <c r="N614" s="4">
        <v>0.46600000000000003</v>
      </c>
      <c r="O614" s="4">
        <v>0.39050000000000001</v>
      </c>
      <c r="P614" s="4">
        <v>0.33310000000000001</v>
      </c>
      <c r="Q614" s="4">
        <v>0.33229999999999998</v>
      </c>
      <c r="R614" s="7">
        <f t="shared" si="67"/>
        <v>0.50850000000000006</v>
      </c>
      <c r="S614" s="7">
        <f t="shared" si="68"/>
        <v>0.36244999999999999</v>
      </c>
      <c r="T614" s="7">
        <f t="shared" si="69"/>
        <v>0.33745000000000003</v>
      </c>
      <c r="U614" s="7">
        <f t="shared" si="70"/>
        <v>0.34334999999999999</v>
      </c>
      <c r="V614" s="6">
        <f t="shared" si="71"/>
        <v>8.500000000000002E-2</v>
      </c>
      <c r="W614" s="6">
        <f t="shared" si="72"/>
        <v>-5.6100000000000039E-2</v>
      </c>
      <c r="X614" s="6">
        <f t="shared" si="73"/>
        <v>8.6999999999999855E-3</v>
      </c>
      <c r="Y614" s="6">
        <f t="shared" si="74"/>
        <v>2.2100000000000009E-2</v>
      </c>
    </row>
    <row r="615" spans="1:25" x14ac:dyDescent="0.2">
      <c r="A615">
        <v>2007</v>
      </c>
      <c r="B615">
        <v>6</v>
      </c>
      <c r="C615">
        <v>2007.4548</v>
      </c>
      <c r="D615">
        <f>monthly_in_situ_co2_mlo!J667</f>
        <v>383.39</v>
      </c>
      <c r="E615">
        <f>monthly_merge_co2_spo!J666</f>
        <v>380.54</v>
      </c>
      <c r="F615">
        <f>(monthly_in_situ_co2_mlo!J668-monthly_in_situ_co2_mlo!J667)*2.12</f>
        <v>0.57240000000008195</v>
      </c>
      <c r="G615">
        <f>(monthly_merge_co2_spo!J667-monthly_merge_co2_spo!J666)*2.12</f>
        <v>0.23319999999990842</v>
      </c>
      <c r="I615" s="5">
        <v>2007.4549999999999</v>
      </c>
      <c r="J615" s="3">
        <v>0.57199999999999995</v>
      </c>
      <c r="K615" s="3">
        <v>0.33129999999999998</v>
      </c>
      <c r="L615" s="3">
        <v>0.34129999999999999</v>
      </c>
      <c r="M615" s="3">
        <v>0.35439999999999999</v>
      </c>
      <c r="N615" s="4">
        <v>0.23300000000000001</v>
      </c>
      <c r="O615" s="4">
        <v>0.39240000000000003</v>
      </c>
      <c r="P615" s="4">
        <v>0.33169999999999999</v>
      </c>
      <c r="Q615" s="4">
        <v>0.33189999999999997</v>
      </c>
      <c r="R615" s="7">
        <f t="shared" si="67"/>
        <v>0.40249999999999997</v>
      </c>
      <c r="S615" s="7">
        <f t="shared" si="68"/>
        <v>0.36185</v>
      </c>
      <c r="T615" s="7">
        <f t="shared" si="69"/>
        <v>0.33650000000000002</v>
      </c>
      <c r="U615" s="7">
        <f t="shared" si="70"/>
        <v>0.34314999999999996</v>
      </c>
      <c r="V615" s="6">
        <f t="shared" si="71"/>
        <v>0.33899999999999997</v>
      </c>
      <c r="W615" s="6">
        <f t="shared" si="72"/>
        <v>-6.1100000000000043E-2</v>
      </c>
      <c r="X615" s="6">
        <f t="shared" si="73"/>
        <v>9.5999999999999974E-3</v>
      </c>
      <c r="Y615" s="6">
        <f t="shared" si="74"/>
        <v>2.250000000000002E-2</v>
      </c>
    </row>
    <row r="616" spans="1:25" x14ac:dyDescent="0.2">
      <c r="A616">
        <v>2007</v>
      </c>
      <c r="B616">
        <v>7</v>
      </c>
      <c r="C616">
        <v>2007.537</v>
      </c>
      <c r="D616">
        <f>monthly_in_situ_co2_mlo!J668</f>
        <v>383.66</v>
      </c>
      <c r="E616">
        <f>monthly_merge_co2_spo!J667</f>
        <v>380.65</v>
      </c>
      <c r="F616">
        <f>(monthly_in_situ_co2_mlo!J669-monthly_in_situ_co2_mlo!J668)*2.12</f>
        <v>-0.69960000000008682</v>
      </c>
      <c r="G616">
        <f>(monthly_merge_co2_spo!J668-monthly_merge_co2_spo!J667)*2.12</f>
        <v>0.31800000000007234</v>
      </c>
      <c r="I616" s="5">
        <v>2007.537</v>
      </c>
      <c r="J616" s="3">
        <v>-0.7</v>
      </c>
      <c r="K616" s="3">
        <v>0.3276</v>
      </c>
      <c r="L616" s="3">
        <v>0.34079999999999999</v>
      </c>
      <c r="M616" s="3">
        <v>0.35439999999999999</v>
      </c>
      <c r="N616" s="4">
        <v>0.318</v>
      </c>
      <c r="O616" s="4">
        <v>0.39069999999999999</v>
      </c>
      <c r="P616" s="4">
        <v>0.33019999999999999</v>
      </c>
      <c r="Q616" s="4">
        <v>0.33160000000000001</v>
      </c>
      <c r="R616" s="7">
        <f t="shared" si="67"/>
        <v>-0.19099999999999998</v>
      </c>
      <c r="S616" s="7">
        <f t="shared" si="68"/>
        <v>0.35914999999999997</v>
      </c>
      <c r="T616" s="7">
        <f t="shared" si="69"/>
        <v>0.33550000000000002</v>
      </c>
      <c r="U616" s="7">
        <f t="shared" si="70"/>
        <v>0.34299999999999997</v>
      </c>
      <c r="V616" s="6">
        <f t="shared" si="71"/>
        <v>-1.018</v>
      </c>
      <c r="W616" s="6">
        <f t="shared" si="72"/>
        <v>-6.3099999999999989E-2</v>
      </c>
      <c r="X616" s="6">
        <f t="shared" si="73"/>
        <v>1.0599999999999998E-2</v>
      </c>
      <c r="Y616" s="6">
        <f t="shared" si="74"/>
        <v>2.2799999999999987E-2</v>
      </c>
    </row>
    <row r="617" spans="1:25" x14ac:dyDescent="0.2">
      <c r="A617">
        <v>2007</v>
      </c>
      <c r="B617">
        <v>8</v>
      </c>
      <c r="C617">
        <v>2007.6219000000001</v>
      </c>
      <c r="D617">
        <f>monthly_in_situ_co2_mlo!J669</f>
        <v>383.33</v>
      </c>
      <c r="E617">
        <f>monthly_merge_co2_spo!J668</f>
        <v>380.8</v>
      </c>
      <c r="F617">
        <f>(monthly_in_situ_co2_mlo!J670-monthly_in_situ_co2_mlo!J669)*2.12</f>
        <v>1.9292000000000531</v>
      </c>
      <c r="G617">
        <f>(monthly_merge_co2_spo!J669-monthly_merge_co2_spo!J668)*2.12</f>
        <v>0.27559999999999035</v>
      </c>
      <c r="I617" s="5">
        <v>2007.6220000000001</v>
      </c>
      <c r="J617" s="3">
        <v>1.929</v>
      </c>
      <c r="K617" s="3">
        <v>0.32619999999999999</v>
      </c>
      <c r="L617" s="3">
        <v>0.34060000000000001</v>
      </c>
      <c r="M617" s="3">
        <v>0.35449999999999998</v>
      </c>
      <c r="N617" s="4">
        <v>0.27600000000000002</v>
      </c>
      <c r="O617" s="4">
        <v>0.38529999999999998</v>
      </c>
      <c r="P617" s="4">
        <v>0.32890000000000003</v>
      </c>
      <c r="Q617" s="4">
        <v>0.33129999999999998</v>
      </c>
      <c r="R617" s="7">
        <f t="shared" si="67"/>
        <v>1.1025</v>
      </c>
      <c r="S617" s="7">
        <f t="shared" si="68"/>
        <v>0.35575000000000001</v>
      </c>
      <c r="T617" s="7">
        <f t="shared" si="69"/>
        <v>0.33474999999999999</v>
      </c>
      <c r="U617" s="7">
        <f t="shared" si="70"/>
        <v>0.34289999999999998</v>
      </c>
      <c r="V617" s="6">
        <f t="shared" si="71"/>
        <v>1.653</v>
      </c>
      <c r="W617" s="6">
        <f t="shared" si="72"/>
        <v>-5.9099999999999986E-2</v>
      </c>
      <c r="X617" s="6">
        <f t="shared" si="73"/>
        <v>1.1699999999999988E-2</v>
      </c>
      <c r="Y617" s="6">
        <f t="shared" si="74"/>
        <v>2.3199999999999998E-2</v>
      </c>
    </row>
    <row r="618" spans="1:25" x14ac:dyDescent="0.2">
      <c r="A618">
        <v>2007</v>
      </c>
      <c r="B618">
        <v>9</v>
      </c>
      <c r="C618">
        <v>2007.7067999999999</v>
      </c>
      <c r="D618">
        <f>monthly_in_situ_co2_mlo!J670</f>
        <v>384.24</v>
      </c>
      <c r="E618">
        <f>monthly_merge_co2_spo!J669</f>
        <v>380.93</v>
      </c>
      <c r="F618">
        <f>(monthly_in_situ_co2_mlo!J671-monthly_in_situ_co2_mlo!J670)*2.12</f>
        <v>0.25440000000000967</v>
      </c>
      <c r="G618">
        <f>(monthly_merge_co2_spo!J670-monthly_merge_co2_spo!J669)*2.12</f>
        <v>0.4239999999999759</v>
      </c>
      <c r="I618" s="5">
        <v>2007.7070000000001</v>
      </c>
      <c r="J618" s="3">
        <v>0.254</v>
      </c>
      <c r="K618" s="3">
        <v>0.32800000000000001</v>
      </c>
      <c r="L618" s="3">
        <v>0.3407</v>
      </c>
      <c r="M618" s="3">
        <v>0.35460000000000003</v>
      </c>
      <c r="N618" s="4">
        <v>0.42399999999999999</v>
      </c>
      <c r="O618" s="4">
        <v>0.37619999999999998</v>
      </c>
      <c r="P618" s="4">
        <v>0.3276</v>
      </c>
      <c r="Q618" s="4">
        <v>0.33100000000000002</v>
      </c>
      <c r="R618" s="7">
        <f t="shared" si="67"/>
        <v>0.33899999999999997</v>
      </c>
      <c r="S618" s="7">
        <f t="shared" si="68"/>
        <v>0.35209999999999997</v>
      </c>
      <c r="T618" s="7">
        <f t="shared" si="69"/>
        <v>0.33415</v>
      </c>
      <c r="U618" s="7">
        <f t="shared" si="70"/>
        <v>0.34279999999999999</v>
      </c>
      <c r="V618" s="6">
        <f t="shared" si="71"/>
        <v>-0.16999999999999998</v>
      </c>
      <c r="W618" s="6">
        <f t="shared" si="72"/>
        <v>-4.8199999999999965E-2</v>
      </c>
      <c r="X618" s="6">
        <f t="shared" si="73"/>
        <v>1.3100000000000001E-2</v>
      </c>
      <c r="Y618" s="6">
        <f t="shared" si="74"/>
        <v>2.360000000000001E-2</v>
      </c>
    </row>
    <row r="619" spans="1:25" x14ac:dyDescent="0.2">
      <c r="A619">
        <v>2007</v>
      </c>
      <c r="B619">
        <v>10</v>
      </c>
      <c r="C619">
        <v>2007.789</v>
      </c>
      <c r="D619">
        <f>monthly_in_situ_co2_mlo!J671</f>
        <v>384.36</v>
      </c>
      <c r="E619">
        <f>monthly_merge_co2_spo!J670</f>
        <v>381.13</v>
      </c>
      <c r="F619">
        <f>(monthly_in_situ_co2_mlo!J672-monthly_in_situ_co2_mlo!J671)*2.12</f>
        <v>0.38160000000001448</v>
      </c>
      <c r="G619">
        <f>(monthly_merge_co2_spo!J671-monthly_merge_co2_spo!J670)*2.12</f>
        <v>0.23320000000002894</v>
      </c>
      <c r="I619" s="5">
        <v>2007.789</v>
      </c>
      <c r="J619" s="3">
        <v>0.38200000000000001</v>
      </c>
      <c r="K619" s="3">
        <v>0.33050000000000002</v>
      </c>
      <c r="L619" s="3">
        <v>0.34110000000000001</v>
      </c>
      <c r="M619" s="3">
        <v>0.35470000000000002</v>
      </c>
      <c r="N619" s="4">
        <v>0.23300000000000001</v>
      </c>
      <c r="O619" s="4">
        <v>0.36520000000000002</v>
      </c>
      <c r="P619" s="4">
        <v>0.32640000000000002</v>
      </c>
      <c r="Q619" s="4">
        <v>0.33069999999999999</v>
      </c>
      <c r="R619" s="7">
        <f t="shared" si="67"/>
        <v>0.3075</v>
      </c>
      <c r="S619" s="7">
        <f t="shared" si="68"/>
        <v>0.34784999999999999</v>
      </c>
      <c r="T619" s="7">
        <f t="shared" si="69"/>
        <v>0.33374999999999999</v>
      </c>
      <c r="U619" s="7">
        <f t="shared" si="70"/>
        <v>0.3427</v>
      </c>
      <c r="V619" s="6">
        <f t="shared" si="71"/>
        <v>0.14899999999999999</v>
      </c>
      <c r="W619" s="6">
        <f t="shared" si="72"/>
        <v>-3.4700000000000009E-2</v>
      </c>
      <c r="X619" s="6">
        <f t="shared" si="73"/>
        <v>1.4699999999999991E-2</v>
      </c>
      <c r="Y619" s="6">
        <f t="shared" si="74"/>
        <v>2.4000000000000021E-2</v>
      </c>
    </row>
    <row r="620" spans="1:25" x14ac:dyDescent="0.2">
      <c r="A620">
        <v>2007</v>
      </c>
      <c r="B620">
        <v>11</v>
      </c>
      <c r="C620">
        <v>2007.874</v>
      </c>
      <c r="D620">
        <f>monthly_in_situ_co2_mlo!J672</f>
        <v>384.54</v>
      </c>
      <c r="E620">
        <f>monthly_merge_co2_spo!J671</f>
        <v>381.24</v>
      </c>
      <c r="F620">
        <f>(monthly_in_situ_co2_mlo!J673-monthly_in_situ_co2_mlo!J672)*2.12</f>
        <v>-8.4800000000043382E-2</v>
      </c>
      <c r="G620">
        <f>(monthly_merge_co2_spo!J672-monthly_merge_co2_spo!J671)*2.12</f>
        <v>0.55119999999998071</v>
      </c>
      <c r="I620" s="5">
        <v>2007.874</v>
      </c>
      <c r="J620" s="3">
        <v>-8.5000000000000006E-2</v>
      </c>
      <c r="K620" s="3">
        <v>0.33150000000000002</v>
      </c>
      <c r="L620" s="3">
        <v>0.34179999999999999</v>
      </c>
      <c r="M620" s="3">
        <v>0.35489999999999999</v>
      </c>
      <c r="N620" s="4">
        <v>0.55100000000000005</v>
      </c>
      <c r="O620" s="4">
        <v>0.35410000000000003</v>
      </c>
      <c r="P620" s="4">
        <v>0.32529999999999998</v>
      </c>
      <c r="Q620" s="4">
        <v>0.33050000000000002</v>
      </c>
      <c r="R620" s="7">
        <f t="shared" si="67"/>
        <v>0.23300000000000001</v>
      </c>
      <c r="S620" s="7">
        <f t="shared" si="68"/>
        <v>0.34279999999999999</v>
      </c>
      <c r="T620" s="7">
        <f t="shared" si="69"/>
        <v>0.33355000000000001</v>
      </c>
      <c r="U620" s="7">
        <f t="shared" si="70"/>
        <v>0.3427</v>
      </c>
      <c r="V620" s="6">
        <f t="shared" si="71"/>
        <v>-0.63600000000000001</v>
      </c>
      <c r="W620" s="6">
        <f t="shared" si="72"/>
        <v>-2.2600000000000009E-2</v>
      </c>
      <c r="X620" s="6">
        <f t="shared" si="73"/>
        <v>1.6500000000000015E-2</v>
      </c>
      <c r="Y620" s="6">
        <f t="shared" si="74"/>
        <v>2.4399999999999977E-2</v>
      </c>
    </row>
    <row r="621" spans="1:25" x14ac:dyDescent="0.2">
      <c r="A621">
        <v>2007</v>
      </c>
      <c r="B621">
        <v>12</v>
      </c>
      <c r="C621">
        <v>2007.9562000000001</v>
      </c>
      <c r="D621">
        <f>monthly_in_situ_co2_mlo!J673</f>
        <v>384.5</v>
      </c>
      <c r="E621">
        <f>monthly_merge_co2_spo!J672</f>
        <v>381.5</v>
      </c>
      <c r="F621">
        <f>(monthly_in_situ_co2_mlo!J674-monthly_in_situ_co2_mlo!J673)*2.12</f>
        <v>1.1023999999999614</v>
      </c>
      <c r="G621">
        <f>(monthly_merge_co2_spo!J673-monthly_merge_co2_spo!J672)*2.12</f>
        <v>0.78440000000000965</v>
      </c>
      <c r="I621" s="5">
        <v>2007.9559999999999</v>
      </c>
      <c r="J621" s="3">
        <v>1.1020000000000001</v>
      </c>
      <c r="K621" s="3">
        <v>0.33160000000000001</v>
      </c>
      <c r="L621" s="3">
        <v>0.34279999999999999</v>
      </c>
      <c r="M621" s="3">
        <v>0.35510000000000003</v>
      </c>
      <c r="N621" s="4">
        <v>0.78400000000000003</v>
      </c>
      <c r="O621" s="4">
        <v>0.34370000000000001</v>
      </c>
      <c r="P621" s="4">
        <v>0.32429999999999998</v>
      </c>
      <c r="Q621" s="4">
        <v>0.33040000000000003</v>
      </c>
      <c r="R621" s="7">
        <f t="shared" si="67"/>
        <v>0.94300000000000006</v>
      </c>
      <c r="S621" s="7">
        <f t="shared" si="68"/>
        <v>0.33765000000000001</v>
      </c>
      <c r="T621" s="7">
        <f t="shared" si="69"/>
        <v>0.33355000000000001</v>
      </c>
      <c r="U621" s="7">
        <f t="shared" si="70"/>
        <v>0.34275</v>
      </c>
      <c r="V621" s="6">
        <f t="shared" si="71"/>
        <v>0.31800000000000006</v>
      </c>
      <c r="W621" s="6">
        <f t="shared" si="72"/>
        <v>-1.21E-2</v>
      </c>
      <c r="X621" s="6">
        <f t="shared" si="73"/>
        <v>1.8500000000000016E-2</v>
      </c>
      <c r="Y621" s="6">
        <f t="shared" si="74"/>
        <v>2.47E-2</v>
      </c>
    </row>
    <row r="622" spans="1:25" x14ac:dyDescent="0.2">
      <c r="A622">
        <v>2008</v>
      </c>
      <c r="B622">
        <v>1</v>
      </c>
      <c r="C622">
        <v>2008.0409999999999</v>
      </c>
      <c r="D622">
        <f>monthly_in_situ_co2_mlo!J674</f>
        <v>385.02</v>
      </c>
      <c r="E622">
        <f>monthly_merge_co2_spo!J673</f>
        <v>381.87</v>
      </c>
      <c r="F622">
        <f>(monthly_in_situ_co2_mlo!J675-monthly_in_situ_co2_mlo!J674)*2.12</f>
        <v>0.1908000000000675</v>
      </c>
      <c r="G622">
        <f>(monthly_merge_co2_spo!J674-monthly_merge_co2_spo!J673)*2.12</f>
        <v>4.2399999999961441E-2</v>
      </c>
      <c r="I622" s="5">
        <v>2008.0409999999999</v>
      </c>
      <c r="J622" s="3">
        <v>0.191</v>
      </c>
      <c r="K622" s="3">
        <v>0.33169999999999999</v>
      </c>
      <c r="L622" s="3">
        <v>0.34389999999999998</v>
      </c>
      <c r="M622" s="3">
        <v>0.35539999999999999</v>
      </c>
      <c r="N622" s="4">
        <v>4.2000000000000003E-2</v>
      </c>
      <c r="O622" s="4">
        <v>0.33379999999999999</v>
      </c>
      <c r="P622" s="4">
        <v>0.3236</v>
      </c>
      <c r="Q622" s="4">
        <v>0.33019999999999999</v>
      </c>
      <c r="R622" s="7">
        <f t="shared" si="67"/>
        <v>0.11650000000000001</v>
      </c>
      <c r="S622" s="7">
        <f t="shared" si="68"/>
        <v>0.33274999999999999</v>
      </c>
      <c r="T622" s="7">
        <f t="shared" si="69"/>
        <v>0.33374999999999999</v>
      </c>
      <c r="U622" s="7">
        <f t="shared" si="70"/>
        <v>0.34279999999999999</v>
      </c>
      <c r="V622" s="6">
        <f t="shared" si="71"/>
        <v>0.14899999999999999</v>
      </c>
      <c r="W622" s="6">
        <f t="shared" si="72"/>
        <v>-2.0999999999999908E-3</v>
      </c>
      <c r="X622" s="6">
        <f t="shared" si="73"/>
        <v>2.0299999999999985E-2</v>
      </c>
      <c r="Y622" s="6">
        <f t="shared" si="74"/>
        <v>2.52E-2</v>
      </c>
    </row>
    <row r="623" spans="1:25" x14ac:dyDescent="0.2">
      <c r="A623">
        <v>2008</v>
      </c>
      <c r="B623">
        <v>2</v>
      </c>
      <c r="C623">
        <v>2008.1257000000001</v>
      </c>
      <c r="D623">
        <f>monthly_in_situ_co2_mlo!J675</f>
        <v>385.11</v>
      </c>
      <c r="E623">
        <f>monthly_merge_co2_spo!J674</f>
        <v>381.89</v>
      </c>
      <c r="F623">
        <f>(monthly_in_situ_co2_mlo!J676-monthly_in_situ_co2_mlo!J675)*2.12</f>
        <v>-1.6960000000000242</v>
      </c>
      <c r="G623">
        <f>(monthly_merge_co2_spo!J675-monthly_merge_co2_spo!J674)*2.12</f>
        <v>0.59360000000006274</v>
      </c>
      <c r="I623" s="5">
        <v>2008.126</v>
      </c>
      <c r="J623" s="3">
        <v>-1.696</v>
      </c>
      <c r="K623" s="3">
        <v>0.33229999999999998</v>
      </c>
      <c r="L623" s="3">
        <v>0.34520000000000001</v>
      </c>
      <c r="M623" s="3">
        <v>0.35570000000000002</v>
      </c>
      <c r="N623" s="4">
        <v>0.59399999999999997</v>
      </c>
      <c r="O623" s="4">
        <v>0.32429999999999998</v>
      </c>
      <c r="P623" s="4">
        <v>0.32300000000000001</v>
      </c>
      <c r="Q623" s="4">
        <v>0.33019999999999999</v>
      </c>
      <c r="R623" s="7">
        <f t="shared" si="67"/>
        <v>-0.55099999999999993</v>
      </c>
      <c r="S623" s="7">
        <f t="shared" si="68"/>
        <v>0.32829999999999998</v>
      </c>
      <c r="T623" s="7">
        <f t="shared" si="69"/>
        <v>0.33410000000000001</v>
      </c>
      <c r="U623" s="7">
        <f t="shared" si="70"/>
        <v>0.34294999999999998</v>
      </c>
      <c r="V623" s="6">
        <f t="shared" si="71"/>
        <v>-2.29</v>
      </c>
      <c r="W623" s="6">
        <f t="shared" si="72"/>
        <v>8.0000000000000071E-3</v>
      </c>
      <c r="X623" s="6">
        <f t="shared" si="73"/>
        <v>2.2199999999999998E-2</v>
      </c>
      <c r="Y623" s="6">
        <f t="shared" si="74"/>
        <v>2.5500000000000023E-2</v>
      </c>
    </row>
    <row r="624" spans="1:25" x14ac:dyDescent="0.2">
      <c r="A624">
        <v>2008</v>
      </c>
      <c r="B624">
        <v>3</v>
      </c>
      <c r="C624">
        <v>2008.2049</v>
      </c>
      <c r="D624">
        <f>monthly_in_situ_co2_mlo!J676</f>
        <v>384.31</v>
      </c>
      <c r="E624">
        <f>monthly_merge_co2_spo!J675</f>
        <v>382.17</v>
      </c>
      <c r="F624">
        <f>(monthly_in_situ_co2_mlo!J677-monthly_in_situ_co2_mlo!J676)*2.12</f>
        <v>-0.5723999999999615</v>
      </c>
      <c r="G624">
        <f>(monthly_merge_co2_spo!J676-monthly_merge_co2_spo!J675)*2.12</f>
        <v>0.4875999999999181</v>
      </c>
      <c r="I624" s="5">
        <v>2008.2049999999999</v>
      </c>
      <c r="J624" s="3">
        <v>-0.57199999999999995</v>
      </c>
      <c r="K624" s="3">
        <v>0.33329999999999999</v>
      </c>
      <c r="L624" s="3">
        <v>0.34660000000000002</v>
      </c>
      <c r="M624" s="3">
        <v>0.35610000000000003</v>
      </c>
      <c r="N624" s="4">
        <v>0.48799999999999999</v>
      </c>
      <c r="O624" s="4">
        <v>0.316</v>
      </c>
      <c r="P624" s="4">
        <v>0.3226</v>
      </c>
      <c r="Q624" s="4">
        <v>0.3301</v>
      </c>
      <c r="R624" s="7">
        <f t="shared" si="67"/>
        <v>-4.1999999999999982E-2</v>
      </c>
      <c r="S624" s="7">
        <f t="shared" si="68"/>
        <v>0.32464999999999999</v>
      </c>
      <c r="T624" s="7">
        <f t="shared" si="69"/>
        <v>0.33460000000000001</v>
      </c>
      <c r="U624" s="7">
        <f t="shared" si="70"/>
        <v>0.34310000000000002</v>
      </c>
      <c r="V624" s="6">
        <f t="shared" si="71"/>
        <v>-1.06</v>
      </c>
      <c r="W624" s="6">
        <f t="shared" si="72"/>
        <v>1.7299999999999982E-2</v>
      </c>
      <c r="X624" s="6">
        <f t="shared" si="73"/>
        <v>2.4000000000000021E-2</v>
      </c>
      <c r="Y624" s="6">
        <f t="shared" si="74"/>
        <v>2.6000000000000023E-2</v>
      </c>
    </row>
    <row r="625" spans="1:25" x14ac:dyDescent="0.2">
      <c r="A625">
        <v>2008</v>
      </c>
      <c r="B625">
        <v>4</v>
      </c>
      <c r="C625">
        <v>2008.2896000000001</v>
      </c>
      <c r="D625">
        <f>monthly_in_situ_co2_mlo!J677</f>
        <v>384.04</v>
      </c>
      <c r="E625">
        <f>monthly_merge_co2_spo!J676</f>
        <v>382.4</v>
      </c>
      <c r="F625">
        <f>(monthly_in_situ_co2_mlo!J678-monthly_in_situ_co2_mlo!J677)*2.12</f>
        <v>2.5016000000000145</v>
      </c>
      <c r="G625">
        <f>(monthly_merge_co2_spo!J677-monthly_merge_co2_spo!J676)*2.12</f>
        <v>-0.40279999999999522</v>
      </c>
      <c r="I625" s="5">
        <v>2008.29</v>
      </c>
      <c r="J625" s="3">
        <v>2.5019999999999998</v>
      </c>
      <c r="K625" s="3">
        <v>0.3337</v>
      </c>
      <c r="L625" s="3">
        <v>0.34789999999999999</v>
      </c>
      <c r="M625" s="3">
        <v>0.35639999999999999</v>
      </c>
      <c r="N625" s="4">
        <v>-0.40300000000000002</v>
      </c>
      <c r="O625" s="4">
        <v>0.30840000000000001</v>
      </c>
      <c r="P625" s="4">
        <v>0.32219999999999999</v>
      </c>
      <c r="Q625" s="4">
        <v>0.33019999999999999</v>
      </c>
      <c r="R625" s="7">
        <f t="shared" si="67"/>
        <v>1.0494999999999999</v>
      </c>
      <c r="S625" s="7">
        <f t="shared" si="68"/>
        <v>0.32105</v>
      </c>
      <c r="T625" s="7">
        <f t="shared" si="69"/>
        <v>0.33504999999999996</v>
      </c>
      <c r="U625" s="7">
        <f t="shared" si="70"/>
        <v>0.34329999999999999</v>
      </c>
      <c r="V625" s="6">
        <f t="shared" si="71"/>
        <v>2.9049999999999998</v>
      </c>
      <c r="W625" s="6">
        <f t="shared" si="72"/>
        <v>2.5299999999999989E-2</v>
      </c>
      <c r="X625" s="6">
        <f t="shared" si="73"/>
        <v>2.5700000000000001E-2</v>
      </c>
      <c r="Y625" s="6">
        <f t="shared" si="74"/>
        <v>2.6200000000000001E-2</v>
      </c>
    </row>
    <row r="626" spans="1:25" x14ac:dyDescent="0.2">
      <c r="A626">
        <v>2008</v>
      </c>
      <c r="B626">
        <v>5</v>
      </c>
      <c r="C626">
        <v>2008.3715999999999</v>
      </c>
      <c r="D626">
        <f>monthly_in_situ_co2_mlo!J678</f>
        <v>385.22</v>
      </c>
      <c r="E626">
        <f>monthly_merge_co2_spo!J677</f>
        <v>382.21</v>
      </c>
      <c r="F626">
        <f>(monthly_in_situ_co2_mlo!J679-monthly_in_situ_co2_mlo!J678)*2.12</f>
        <v>0.78439999999988919</v>
      </c>
      <c r="G626">
        <f>(monthly_merge_co2_spo!J678-monthly_merge_co2_spo!J677)*2.12</f>
        <v>0.25440000000000967</v>
      </c>
      <c r="I626" s="5">
        <v>2008.3720000000001</v>
      </c>
      <c r="J626" s="3">
        <v>0.78400000000000003</v>
      </c>
      <c r="K626" s="3">
        <v>0.3327</v>
      </c>
      <c r="L626" s="3">
        <v>0.34920000000000001</v>
      </c>
      <c r="M626" s="3">
        <v>0.3569</v>
      </c>
      <c r="N626" s="4">
        <v>0.254</v>
      </c>
      <c r="O626" s="4">
        <v>0.30130000000000001</v>
      </c>
      <c r="P626" s="4">
        <v>0.32179999999999997</v>
      </c>
      <c r="Q626" s="4">
        <v>0.33029999999999998</v>
      </c>
      <c r="R626" s="7">
        <f t="shared" si="67"/>
        <v>0.51900000000000002</v>
      </c>
      <c r="S626" s="7">
        <f t="shared" si="68"/>
        <v>0.317</v>
      </c>
      <c r="T626" s="7">
        <f t="shared" si="69"/>
        <v>0.33550000000000002</v>
      </c>
      <c r="U626" s="7">
        <f t="shared" si="70"/>
        <v>0.34360000000000002</v>
      </c>
      <c r="V626" s="6">
        <f t="shared" si="71"/>
        <v>0.53</v>
      </c>
      <c r="W626" s="6">
        <f t="shared" si="72"/>
        <v>3.1399999999999983E-2</v>
      </c>
      <c r="X626" s="6">
        <f t="shared" si="73"/>
        <v>2.7400000000000035E-2</v>
      </c>
      <c r="Y626" s="6">
        <f t="shared" si="74"/>
        <v>2.6600000000000013E-2</v>
      </c>
    </row>
    <row r="627" spans="1:25" x14ac:dyDescent="0.2">
      <c r="A627">
        <v>2008</v>
      </c>
      <c r="B627">
        <v>6</v>
      </c>
      <c r="C627">
        <v>2008.4563000000001</v>
      </c>
      <c r="D627">
        <f>monthly_in_situ_co2_mlo!J679</f>
        <v>385.59</v>
      </c>
      <c r="E627">
        <f>monthly_merge_co2_spo!J678</f>
        <v>382.33</v>
      </c>
      <c r="F627">
        <f>(monthly_in_situ_co2_mlo!J680-monthly_in_situ_co2_mlo!J679)*2.12</f>
        <v>-0.19079999999994698</v>
      </c>
      <c r="G627">
        <f>(monthly_merge_co2_spo!J679-monthly_merge_co2_spo!J678)*2.12</f>
        <v>0.40279999999999522</v>
      </c>
      <c r="I627" s="5">
        <v>2008.4559999999999</v>
      </c>
      <c r="J627" s="3">
        <v>-0.191</v>
      </c>
      <c r="K627" s="3">
        <v>0.33069999999999999</v>
      </c>
      <c r="L627" s="3">
        <v>0.35060000000000002</v>
      </c>
      <c r="M627" s="3">
        <v>0.35730000000000001</v>
      </c>
      <c r="N627" s="4">
        <v>0.40300000000000002</v>
      </c>
      <c r="O627" s="4">
        <v>0.29449999999999998</v>
      </c>
      <c r="P627" s="4">
        <v>0.32140000000000002</v>
      </c>
      <c r="Q627" s="4">
        <v>0.33040000000000003</v>
      </c>
      <c r="R627" s="7">
        <f t="shared" si="67"/>
        <v>0.10600000000000001</v>
      </c>
      <c r="S627" s="7">
        <f t="shared" si="68"/>
        <v>0.31259999999999999</v>
      </c>
      <c r="T627" s="7">
        <f t="shared" si="69"/>
        <v>0.33600000000000002</v>
      </c>
      <c r="U627" s="7">
        <f t="shared" si="70"/>
        <v>0.34384999999999999</v>
      </c>
      <c r="V627" s="6">
        <f t="shared" si="71"/>
        <v>-0.59400000000000008</v>
      </c>
      <c r="W627" s="6">
        <f t="shared" si="72"/>
        <v>3.620000000000001E-2</v>
      </c>
      <c r="X627" s="6">
        <f t="shared" si="73"/>
        <v>2.9200000000000004E-2</v>
      </c>
      <c r="Y627" s="6">
        <f t="shared" si="74"/>
        <v>2.6899999999999979E-2</v>
      </c>
    </row>
    <row r="628" spans="1:25" x14ac:dyDescent="0.2">
      <c r="A628">
        <v>2008</v>
      </c>
      <c r="B628">
        <v>7</v>
      </c>
      <c r="C628">
        <v>2008.5382999999999</v>
      </c>
      <c r="D628">
        <f>monthly_in_situ_co2_mlo!J680</f>
        <v>385.5</v>
      </c>
      <c r="E628">
        <f>monthly_merge_co2_spo!J679</f>
        <v>382.52</v>
      </c>
      <c r="F628">
        <f>(monthly_in_situ_co2_mlo!J681-monthly_in_situ_co2_mlo!J680)*2.12</f>
        <v>0.21200000000004821</v>
      </c>
      <c r="G628">
        <f>(monthly_merge_co2_spo!J680-monthly_merge_co2_spo!J679)*2.12</f>
        <v>0.16960000000008676</v>
      </c>
      <c r="I628" s="5">
        <v>2008.538</v>
      </c>
      <c r="J628" s="3">
        <v>0.21199999999999999</v>
      </c>
      <c r="K628" s="3">
        <v>0.32919999999999999</v>
      </c>
      <c r="L628" s="3">
        <v>0.35199999999999998</v>
      </c>
      <c r="M628" s="3">
        <v>0.35780000000000001</v>
      </c>
      <c r="N628" s="4">
        <v>0.17</v>
      </c>
      <c r="O628" s="4">
        <v>0.28770000000000001</v>
      </c>
      <c r="P628" s="4">
        <v>0.32100000000000001</v>
      </c>
      <c r="Q628" s="4">
        <v>0.33069999999999999</v>
      </c>
      <c r="R628" s="7">
        <f t="shared" si="67"/>
        <v>0.191</v>
      </c>
      <c r="S628" s="7">
        <f t="shared" si="68"/>
        <v>0.30845</v>
      </c>
      <c r="T628" s="7">
        <f t="shared" si="69"/>
        <v>0.33650000000000002</v>
      </c>
      <c r="U628" s="7">
        <f t="shared" si="70"/>
        <v>0.34425</v>
      </c>
      <c r="V628" s="6">
        <f t="shared" si="71"/>
        <v>4.1999999999999982E-2</v>
      </c>
      <c r="W628" s="6">
        <f t="shared" si="72"/>
        <v>4.1499999999999981E-2</v>
      </c>
      <c r="X628" s="6">
        <f t="shared" si="73"/>
        <v>3.0999999999999972E-2</v>
      </c>
      <c r="Y628" s="6">
        <f t="shared" si="74"/>
        <v>2.7100000000000013E-2</v>
      </c>
    </row>
    <row r="629" spans="1:25" x14ac:dyDescent="0.2">
      <c r="A629">
        <v>2008</v>
      </c>
      <c r="B629">
        <v>8</v>
      </c>
      <c r="C629">
        <v>2008.623</v>
      </c>
      <c r="D629">
        <f>monthly_in_situ_co2_mlo!J681</f>
        <v>385.6</v>
      </c>
      <c r="E629">
        <f>monthly_merge_co2_spo!J680</f>
        <v>382.6</v>
      </c>
      <c r="F629">
        <f>(monthly_in_situ_co2_mlo!J682-monthly_in_situ_co2_mlo!J681)*2.12</f>
        <v>1.8655999999999904</v>
      </c>
      <c r="G629">
        <f>(monthly_merge_co2_spo!J681-monthly_merge_co2_spo!J680)*2.12</f>
        <v>0.36039999999991323</v>
      </c>
      <c r="I629" s="5">
        <v>2008.623</v>
      </c>
      <c r="J629" s="3">
        <v>1.8660000000000001</v>
      </c>
      <c r="K629" s="3">
        <v>0.32890000000000003</v>
      </c>
      <c r="L629" s="3">
        <v>0.35339999999999999</v>
      </c>
      <c r="M629" s="3">
        <v>0.3584</v>
      </c>
      <c r="N629" s="4">
        <v>0.36</v>
      </c>
      <c r="O629" s="4">
        <v>0.28089999999999998</v>
      </c>
      <c r="P629" s="4">
        <v>0.32069999999999999</v>
      </c>
      <c r="Q629" s="4">
        <v>0.33100000000000002</v>
      </c>
      <c r="R629" s="7">
        <f t="shared" si="67"/>
        <v>1.113</v>
      </c>
      <c r="S629" s="7">
        <f t="shared" si="68"/>
        <v>0.3049</v>
      </c>
      <c r="T629" s="7">
        <f t="shared" si="69"/>
        <v>0.33704999999999996</v>
      </c>
      <c r="U629" s="7">
        <f t="shared" si="70"/>
        <v>0.34470000000000001</v>
      </c>
      <c r="V629" s="6">
        <f t="shared" si="71"/>
        <v>1.5060000000000002</v>
      </c>
      <c r="W629" s="6">
        <f t="shared" si="72"/>
        <v>4.8000000000000043E-2</v>
      </c>
      <c r="X629" s="6">
        <f t="shared" si="73"/>
        <v>3.2700000000000007E-2</v>
      </c>
      <c r="Y629" s="6">
        <f t="shared" si="74"/>
        <v>2.739999999999998E-2</v>
      </c>
    </row>
    <row r="630" spans="1:25" x14ac:dyDescent="0.2">
      <c r="A630">
        <v>2008</v>
      </c>
      <c r="B630">
        <v>9</v>
      </c>
      <c r="C630">
        <v>2008.7076999999999</v>
      </c>
      <c r="D630">
        <f>monthly_in_situ_co2_mlo!J682</f>
        <v>386.48</v>
      </c>
      <c r="E630">
        <f>monthly_merge_co2_spo!J681</f>
        <v>382.77</v>
      </c>
      <c r="F630">
        <f>(monthly_in_situ_co2_mlo!J683-monthly_in_situ_co2_mlo!J682)*2.12</f>
        <v>-0.42400000000009641</v>
      </c>
      <c r="G630">
        <f>(monthly_merge_co2_spo!J682-monthly_merge_co2_spo!J681)*2.12</f>
        <v>4.2400000000081949E-2</v>
      </c>
      <c r="I630" s="5">
        <v>2008.7080000000001</v>
      </c>
      <c r="J630" s="3">
        <v>-0.42399999999999999</v>
      </c>
      <c r="K630" s="3">
        <v>0.3306</v>
      </c>
      <c r="L630" s="3">
        <v>0.3548</v>
      </c>
      <c r="M630" s="3">
        <v>0.3589</v>
      </c>
      <c r="N630" s="4">
        <v>4.2000000000000003E-2</v>
      </c>
      <c r="O630" s="4">
        <v>0.27510000000000001</v>
      </c>
      <c r="P630" s="4">
        <v>0.32029999999999997</v>
      </c>
      <c r="Q630" s="4">
        <v>0.33139999999999997</v>
      </c>
      <c r="R630" s="7">
        <f t="shared" si="67"/>
        <v>-0.191</v>
      </c>
      <c r="S630" s="7">
        <f t="shared" si="68"/>
        <v>0.30285000000000001</v>
      </c>
      <c r="T630" s="7">
        <f t="shared" si="69"/>
        <v>0.33755000000000002</v>
      </c>
      <c r="U630" s="7">
        <f t="shared" si="70"/>
        <v>0.34514999999999996</v>
      </c>
      <c r="V630" s="6">
        <f t="shared" si="71"/>
        <v>-0.46599999999999997</v>
      </c>
      <c r="W630" s="6">
        <f t="shared" si="72"/>
        <v>5.5499999999999994E-2</v>
      </c>
      <c r="X630" s="6">
        <f t="shared" si="73"/>
        <v>3.4500000000000031E-2</v>
      </c>
      <c r="Y630" s="6">
        <f t="shared" si="74"/>
        <v>2.7500000000000024E-2</v>
      </c>
    </row>
    <row r="631" spans="1:25" x14ac:dyDescent="0.2">
      <c r="A631">
        <v>2008</v>
      </c>
      <c r="B631">
        <v>10</v>
      </c>
      <c r="C631">
        <v>2008.7896000000001</v>
      </c>
      <c r="D631">
        <f>monthly_in_situ_co2_mlo!J683</f>
        <v>386.28</v>
      </c>
      <c r="E631">
        <f>monthly_merge_co2_spo!J682</f>
        <v>382.79</v>
      </c>
      <c r="F631">
        <f>(monthly_in_situ_co2_mlo!J684-monthly_in_situ_co2_mlo!J683)*2.12</f>
        <v>-0.16959999999996628</v>
      </c>
      <c r="G631">
        <f>(monthly_merge_co2_spo!J683-monthly_merge_co2_spo!J682)*2.12</f>
        <v>0.67839999999998557</v>
      </c>
      <c r="I631" s="5">
        <v>2008.79</v>
      </c>
      <c r="J631" s="3">
        <v>-0.17</v>
      </c>
      <c r="K631" s="3">
        <v>0.33329999999999999</v>
      </c>
      <c r="L631" s="3">
        <v>0.35620000000000002</v>
      </c>
      <c r="M631" s="3">
        <v>0.35949999999999999</v>
      </c>
      <c r="N631" s="4">
        <v>0.67800000000000005</v>
      </c>
      <c r="O631" s="4">
        <v>0.27100000000000002</v>
      </c>
      <c r="P631" s="4">
        <v>0.3201</v>
      </c>
      <c r="Q631" s="4">
        <v>0.33179999999999998</v>
      </c>
      <c r="R631" s="7">
        <f t="shared" si="67"/>
        <v>0.254</v>
      </c>
      <c r="S631" s="7">
        <f t="shared" si="68"/>
        <v>0.30215000000000003</v>
      </c>
      <c r="T631" s="7">
        <f t="shared" si="69"/>
        <v>0.33815000000000001</v>
      </c>
      <c r="U631" s="7">
        <f t="shared" si="70"/>
        <v>0.34565000000000001</v>
      </c>
      <c r="V631" s="6">
        <f t="shared" si="71"/>
        <v>-0.84800000000000009</v>
      </c>
      <c r="W631" s="6">
        <f t="shared" si="72"/>
        <v>6.2299999999999967E-2</v>
      </c>
      <c r="X631" s="6">
        <f t="shared" si="73"/>
        <v>3.6100000000000021E-2</v>
      </c>
      <c r="Y631" s="6">
        <f t="shared" si="74"/>
        <v>2.7700000000000002E-2</v>
      </c>
    </row>
    <row r="632" spans="1:25" x14ac:dyDescent="0.2">
      <c r="A632">
        <v>2008</v>
      </c>
      <c r="B632">
        <v>11</v>
      </c>
      <c r="C632">
        <v>2008.8742999999999</v>
      </c>
      <c r="D632">
        <f>monthly_in_situ_co2_mlo!J684</f>
        <v>386.2</v>
      </c>
      <c r="E632">
        <f>monthly_merge_co2_spo!J683</f>
        <v>383.11</v>
      </c>
      <c r="F632">
        <f>(monthly_in_situ_co2_mlo!J685-monthly_in_situ_co2_mlo!J684)*2.12</f>
        <v>-0.4239999999999759</v>
      </c>
      <c r="G632">
        <f>(monthly_merge_co2_spo!J684-monthly_merge_co2_spo!J683)*2.12</f>
        <v>0.29679999999997109</v>
      </c>
      <c r="I632" s="5">
        <v>2008.874</v>
      </c>
      <c r="J632" s="3">
        <v>-0.42399999999999999</v>
      </c>
      <c r="K632" s="3">
        <v>0.33560000000000001</v>
      </c>
      <c r="L632" s="3">
        <v>0.35770000000000002</v>
      </c>
      <c r="M632" s="3">
        <v>0.36009999999999998</v>
      </c>
      <c r="N632" s="4">
        <v>0.29699999999999999</v>
      </c>
      <c r="O632" s="4">
        <v>0.26869999999999999</v>
      </c>
      <c r="P632" s="4">
        <v>0.31979999999999997</v>
      </c>
      <c r="Q632" s="4">
        <v>0.33229999999999998</v>
      </c>
      <c r="R632" s="7">
        <f t="shared" si="67"/>
        <v>-6.3500000000000001E-2</v>
      </c>
      <c r="S632" s="7">
        <f t="shared" si="68"/>
        <v>0.30215000000000003</v>
      </c>
      <c r="T632" s="7">
        <f t="shared" si="69"/>
        <v>0.33875</v>
      </c>
      <c r="U632" s="7">
        <f t="shared" si="70"/>
        <v>0.34619999999999995</v>
      </c>
      <c r="V632" s="6">
        <f t="shared" si="71"/>
        <v>-0.72099999999999997</v>
      </c>
      <c r="W632" s="6">
        <f t="shared" si="72"/>
        <v>6.6900000000000015E-2</v>
      </c>
      <c r="X632" s="6">
        <f t="shared" si="73"/>
        <v>3.7900000000000045E-2</v>
      </c>
      <c r="Y632" s="6">
        <f t="shared" si="74"/>
        <v>2.7799999999999991E-2</v>
      </c>
    </row>
    <row r="633" spans="1:25" x14ac:dyDescent="0.2">
      <c r="A633">
        <v>2008</v>
      </c>
      <c r="B633">
        <v>12</v>
      </c>
      <c r="C633">
        <v>2008.9563000000001</v>
      </c>
      <c r="D633">
        <f>monthly_in_situ_co2_mlo!J685</f>
        <v>386</v>
      </c>
      <c r="E633">
        <f>monthly_merge_co2_spo!J684</f>
        <v>383.25</v>
      </c>
      <c r="F633">
        <f>(monthly_in_situ_co2_mlo!J686-monthly_in_situ_co2_mlo!J685)*2.12</f>
        <v>1.293200000000029</v>
      </c>
      <c r="G633">
        <f>(monthly_merge_co2_spo!J685-monthly_merge_co2_spo!J684)*2.12</f>
        <v>0.46640000000005788</v>
      </c>
      <c r="I633" s="5">
        <v>2008.9559999999999</v>
      </c>
      <c r="J633" s="3">
        <v>1.2929999999999999</v>
      </c>
      <c r="K633" s="3">
        <v>0.33739999999999998</v>
      </c>
      <c r="L633" s="3">
        <v>0.35920000000000002</v>
      </c>
      <c r="M633" s="3">
        <v>0.36070000000000002</v>
      </c>
      <c r="N633" s="4">
        <v>0.46600000000000003</v>
      </c>
      <c r="O633" s="4">
        <v>0.26829999999999998</v>
      </c>
      <c r="P633" s="4">
        <v>0.3196</v>
      </c>
      <c r="Q633" s="4">
        <v>0.33289999999999997</v>
      </c>
      <c r="R633" s="7">
        <f t="shared" si="67"/>
        <v>0.87949999999999995</v>
      </c>
      <c r="S633" s="7">
        <f t="shared" si="68"/>
        <v>0.30284999999999995</v>
      </c>
      <c r="T633" s="7">
        <f t="shared" si="69"/>
        <v>0.33940000000000003</v>
      </c>
      <c r="U633" s="7">
        <f t="shared" si="70"/>
        <v>0.3468</v>
      </c>
      <c r="V633" s="6">
        <f t="shared" si="71"/>
        <v>0.82699999999999996</v>
      </c>
      <c r="W633" s="6">
        <f t="shared" si="72"/>
        <v>6.9099999999999995E-2</v>
      </c>
      <c r="X633" s="6">
        <f t="shared" si="73"/>
        <v>3.9600000000000024E-2</v>
      </c>
      <c r="Y633" s="6">
        <f t="shared" si="74"/>
        <v>2.7800000000000047E-2</v>
      </c>
    </row>
    <row r="634" spans="1:25" x14ac:dyDescent="0.2">
      <c r="A634">
        <v>2009</v>
      </c>
      <c r="B634">
        <v>1</v>
      </c>
      <c r="C634">
        <v>2009.0410999999999</v>
      </c>
      <c r="D634">
        <f>monthly_in_situ_co2_mlo!J686</f>
        <v>386.61</v>
      </c>
      <c r="E634">
        <f>monthly_merge_co2_spo!J685</f>
        <v>383.47</v>
      </c>
      <c r="F634">
        <f>(monthly_in_situ_co2_mlo!J687-monthly_in_situ_co2_mlo!J686)*2.12</f>
        <v>-0.46640000000005788</v>
      </c>
      <c r="G634">
        <f>(monthly_merge_co2_spo!J686-monthly_merge_co2_spo!J685)*2.12</f>
        <v>0</v>
      </c>
      <c r="I634" s="5">
        <v>2009.0409999999999</v>
      </c>
      <c r="J634" s="3">
        <v>-0.46600000000000003</v>
      </c>
      <c r="K634" s="3">
        <v>0.34039999999999998</v>
      </c>
      <c r="L634" s="3">
        <v>0.36059999999999998</v>
      </c>
      <c r="M634" s="3">
        <v>0.3614</v>
      </c>
      <c r="N634" s="4">
        <v>0</v>
      </c>
      <c r="O634" s="4">
        <v>0.26929999999999998</v>
      </c>
      <c r="P634" s="4">
        <v>0.31940000000000002</v>
      </c>
      <c r="Q634" s="4">
        <v>0.33360000000000001</v>
      </c>
      <c r="R634" s="7">
        <f t="shared" si="67"/>
        <v>-0.23300000000000001</v>
      </c>
      <c r="S634" s="7">
        <f t="shared" si="68"/>
        <v>0.30484999999999995</v>
      </c>
      <c r="T634" s="7">
        <f t="shared" si="69"/>
        <v>0.33999999999999997</v>
      </c>
      <c r="U634" s="7">
        <f t="shared" si="70"/>
        <v>0.34750000000000003</v>
      </c>
      <c r="V634" s="6">
        <f t="shared" si="71"/>
        <v>-0.46600000000000003</v>
      </c>
      <c r="W634" s="6">
        <f t="shared" si="72"/>
        <v>7.1099999999999997E-2</v>
      </c>
      <c r="X634" s="6">
        <f t="shared" si="73"/>
        <v>4.1199999999999959E-2</v>
      </c>
      <c r="Y634" s="6">
        <f t="shared" si="74"/>
        <v>2.7799999999999991E-2</v>
      </c>
    </row>
    <row r="635" spans="1:25" x14ac:dyDescent="0.2">
      <c r="A635">
        <v>2009</v>
      </c>
      <c r="B635">
        <v>2</v>
      </c>
      <c r="C635">
        <v>2009.126</v>
      </c>
      <c r="D635">
        <f>monthly_in_situ_co2_mlo!J687</f>
        <v>386.39</v>
      </c>
      <c r="E635">
        <f>monthly_merge_co2_spo!J686</f>
        <v>383.47</v>
      </c>
      <c r="F635">
        <f>(monthly_in_situ_co2_mlo!J688-monthly_in_situ_co2_mlo!J687)*2.12</f>
        <v>1.3355999999999904</v>
      </c>
      <c r="G635">
        <f>(monthly_merge_co2_spo!J687-monthly_merge_co2_spo!J686)*2.12</f>
        <v>0.33919999999993256</v>
      </c>
      <c r="I635" s="5">
        <v>2009.126</v>
      </c>
      <c r="J635" s="3">
        <v>1.3360000000000001</v>
      </c>
      <c r="K635" s="3">
        <v>0.34570000000000001</v>
      </c>
      <c r="L635" s="3">
        <v>0.36180000000000001</v>
      </c>
      <c r="M635" s="3">
        <v>0.36199999999999999</v>
      </c>
      <c r="N635" s="4">
        <v>0.33900000000000002</v>
      </c>
      <c r="O635" s="4">
        <v>0.27050000000000002</v>
      </c>
      <c r="P635" s="4">
        <v>0.31929999999999997</v>
      </c>
      <c r="Q635" s="4">
        <v>0.33439999999999998</v>
      </c>
      <c r="R635" s="7">
        <f t="shared" si="67"/>
        <v>0.83750000000000002</v>
      </c>
      <c r="S635" s="7">
        <f t="shared" si="68"/>
        <v>0.30810000000000004</v>
      </c>
      <c r="T635" s="7">
        <f t="shared" si="69"/>
        <v>0.34055000000000002</v>
      </c>
      <c r="U635" s="7">
        <f t="shared" si="70"/>
        <v>0.34819999999999995</v>
      </c>
      <c r="V635" s="6">
        <f t="shared" si="71"/>
        <v>0.99700000000000011</v>
      </c>
      <c r="W635" s="6">
        <f t="shared" si="72"/>
        <v>7.5199999999999989E-2</v>
      </c>
      <c r="X635" s="6">
        <f t="shared" si="73"/>
        <v>4.2500000000000038E-2</v>
      </c>
      <c r="Y635" s="6">
        <f t="shared" si="74"/>
        <v>2.7600000000000013E-2</v>
      </c>
    </row>
    <row r="636" spans="1:25" x14ac:dyDescent="0.2">
      <c r="A636">
        <v>2009</v>
      </c>
      <c r="B636">
        <v>3</v>
      </c>
      <c r="C636">
        <v>2009.2027</v>
      </c>
      <c r="D636">
        <f>monthly_in_situ_co2_mlo!J688</f>
        <v>387.02</v>
      </c>
      <c r="E636">
        <f>monthly_merge_co2_spo!J687</f>
        <v>383.63</v>
      </c>
      <c r="F636">
        <f>(monthly_in_situ_co2_mlo!J689-monthly_in_situ_co2_mlo!J688)*2.12</f>
        <v>-0.33919999999993256</v>
      </c>
      <c r="G636">
        <f>(monthly_merge_co2_spo!J688-monthly_merge_co2_spo!J687)*2.12</f>
        <v>0.27559999999999035</v>
      </c>
      <c r="I636" s="5">
        <v>2009.203</v>
      </c>
      <c r="J636" s="3">
        <v>-0.33900000000000002</v>
      </c>
      <c r="K636" s="3">
        <v>0.3523</v>
      </c>
      <c r="L636" s="3">
        <v>0.36280000000000001</v>
      </c>
      <c r="M636" s="3">
        <v>0.36270000000000002</v>
      </c>
      <c r="N636" s="4">
        <v>0.27600000000000002</v>
      </c>
      <c r="O636" s="4">
        <v>0.27179999999999999</v>
      </c>
      <c r="P636" s="4">
        <v>0.31919999999999998</v>
      </c>
      <c r="Q636" s="4">
        <v>0.3352</v>
      </c>
      <c r="R636" s="7">
        <f t="shared" si="67"/>
        <v>-3.15E-2</v>
      </c>
      <c r="S636" s="7">
        <f t="shared" si="68"/>
        <v>0.31204999999999999</v>
      </c>
      <c r="T636" s="7">
        <f t="shared" si="69"/>
        <v>0.34099999999999997</v>
      </c>
      <c r="U636" s="7">
        <f t="shared" si="70"/>
        <v>0.34894999999999998</v>
      </c>
      <c r="V636" s="6">
        <f t="shared" si="71"/>
        <v>-0.61499999999999999</v>
      </c>
      <c r="W636" s="6">
        <f t="shared" si="72"/>
        <v>8.0500000000000016E-2</v>
      </c>
      <c r="X636" s="6">
        <f t="shared" si="73"/>
        <v>4.3600000000000028E-2</v>
      </c>
      <c r="Y636" s="6">
        <f t="shared" si="74"/>
        <v>2.7500000000000024E-2</v>
      </c>
    </row>
    <row r="637" spans="1:25" x14ac:dyDescent="0.2">
      <c r="A637">
        <v>2009</v>
      </c>
      <c r="B637">
        <v>4</v>
      </c>
      <c r="C637">
        <v>2009.2877000000001</v>
      </c>
      <c r="D637">
        <f>monthly_in_situ_co2_mlo!J689</f>
        <v>386.86</v>
      </c>
      <c r="E637">
        <f>monthly_merge_co2_spo!J688</f>
        <v>383.76</v>
      </c>
      <c r="F637">
        <f>(monthly_in_situ_co2_mlo!J690-monthly_in_situ_co2_mlo!J689)*2.12</f>
        <v>0</v>
      </c>
      <c r="G637">
        <f>(monthly_merge_co2_spo!J689-monthly_merge_co2_spo!J688)*2.12</f>
        <v>0</v>
      </c>
      <c r="I637" s="5">
        <v>2009.288</v>
      </c>
      <c r="J637" s="3">
        <v>0</v>
      </c>
      <c r="K637" s="3">
        <v>0.36249999999999999</v>
      </c>
      <c r="L637" s="3">
        <v>0.36380000000000001</v>
      </c>
      <c r="M637" s="3">
        <v>0.36349999999999999</v>
      </c>
      <c r="N637" s="4">
        <v>0</v>
      </c>
      <c r="O637" s="4">
        <v>0.27289999999999998</v>
      </c>
      <c r="P637" s="4">
        <v>0.31909999999999999</v>
      </c>
      <c r="Q637" s="4">
        <v>0.33610000000000001</v>
      </c>
      <c r="R637" s="7">
        <f t="shared" si="67"/>
        <v>0</v>
      </c>
      <c r="S637" s="7">
        <f t="shared" si="68"/>
        <v>0.31769999999999998</v>
      </c>
      <c r="T637" s="7">
        <f t="shared" si="69"/>
        <v>0.34145000000000003</v>
      </c>
      <c r="U637" s="7">
        <f t="shared" si="70"/>
        <v>0.3498</v>
      </c>
      <c r="V637" s="6">
        <f t="shared" si="71"/>
        <v>0</v>
      </c>
      <c r="W637" s="6">
        <f t="shared" si="72"/>
        <v>8.9600000000000013E-2</v>
      </c>
      <c r="X637" s="6">
        <f t="shared" si="73"/>
        <v>4.4700000000000017E-2</v>
      </c>
      <c r="Y637" s="6">
        <f t="shared" si="74"/>
        <v>2.739999999999998E-2</v>
      </c>
    </row>
    <row r="638" spans="1:25" x14ac:dyDescent="0.2">
      <c r="A638">
        <v>2009</v>
      </c>
      <c r="B638">
        <v>5</v>
      </c>
      <c r="C638">
        <v>2009.3698999999999</v>
      </c>
      <c r="D638">
        <f>monthly_in_situ_co2_mlo!J690</f>
        <v>386.86</v>
      </c>
      <c r="E638">
        <f>monthly_merge_co2_spo!J689</f>
        <v>383.76</v>
      </c>
      <c r="F638">
        <f>(monthly_in_situ_co2_mlo!J691-monthly_in_situ_co2_mlo!J690)*2.12</f>
        <v>0.55119999999998071</v>
      </c>
      <c r="G638">
        <f>(monthly_merge_co2_spo!J690-monthly_merge_co2_spo!J689)*2.12</f>
        <v>0.31800000000007234</v>
      </c>
      <c r="I638" s="5">
        <v>2009.37</v>
      </c>
      <c r="J638" s="3">
        <v>0.55100000000000005</v>
      </c>
      <c r="K638" s="3">
        <v>0.37830000000000003</v>
      </c>
      <c r="L638" s="3">
        <v>0.36470000000000002</v>
      </c>
      <c r="M638" s="3">
        <v>0.36420000000000002</v>
      </c>
      <c r="N638" s="4">
        <v>0.318</v>
      </c>
      <c r="O638" s="4">
        <v>0.27350000000000002</v>
      </c>
      <c r="P638" s="4">
        <v>0.31909999999999999</v>
      </c>
      <c r="Q638" s="4">
        <v>0.33710000000000001</v>
      </c>
      <c r="R638" s="7">
        <f t="shared" si="67"/>
        <v>0.4345</v>
      </c>
      <c r="S638" s="7">
        <f t="shared" si="68"/>
        <v>0.32590000000000002</v>
      </c>
      <c r="T638" s="7">
        <f t="shared" si="69"/>
        <v>0.34189999999999998</v>
      </c>
      <c r="U638" s="7">
        <f t="shared" si="70"/>
        <v>0.35065000000000002</v>
      </c>
      <c r="V638" s="6">
        <f t="shared" si="71"/>
        <v>0.23300000000000004</v>
      </c>
      <c r="W638" s="6">
        <f t="shared" si="72"/>
        <v>0.1048</v>
      </c>
      <c r="X638" s="6">
        <f t="shared" si="73"/>
        <v>4.5600000000000029E-2</v>
      </c>
      <c r="Y638" s="6">
        <f t="shared" si="74"/>
        <v>2.7100000000000013E-2</v>
      </c>
    </row>
    <row r="639" spans="1:25" x14ac:dyDescent="0.2">
      <c r="A639">
        <v>2009</v>
      </c>
      <c r="B639">
        <v>6</v>
      </c>
      <c r="C639">
        <v>2009.4548</v>
      </c>
      <c r="D639">
        <f>monthly_in_situ_co2_mlo!J691</f>
        <v>387.12</v>
      </c>
      <c r="E639">
        <f>monthly_merge_co2_spo!J690</f>
        <v>383.91</v>
      </c>
      <c r="F639">
        <f>(monthly_in_situ_co2_mlo!J692-monthly_in_situ_co2_mlo!J691)*2.12</f>
        <v>0.33919999999993256</v>
      </c>
      <c r="G639">
        <f>(monthly_merge_co2_spo!J691-monthly_merge_co2_spo!J690)*2.12</f>
        <v>0.25439999999988916</v>
      </c>
      <c r="I639" s="5">
        <v>2009.4549999999999</v>
      </c>
      <c r="J639" s="3">
        <v>0.33900000000000002</v>
      </c>
      <c r="K639" s="3">
        <v>0.39589999999999997</v>
      </c>
      <c r="L639" s="3">
        <v>0.3654</v>
      </c>
      <c r="M639" s="3">
        <v>0.3649</v>
      </c>
      <c r="N639" s="4">
        <v>0.254</v>
      </c>
      <c r="O639" s="4">
        <v>0.2752</v>
      </c>
      <c r="P639" s="4">
        <v>0.31909999999999999</v>
      </c>
      <c r="Q639" s="4">
        <v>0.33810000000000001</v>
      </c>
      <c r="R639" s="7">
        <f t="shared" si="67"/>
        <v>0.29649999999999999</v>
      </c>
      <c r="S639" s="7">
        <f t="shared" si="68"/>
        <v>0.33555000000000001</v>
      </c>
      <c r="T639" s="7">
        <f t="shared" si="69"/>
        <v>0.34225</v>
      </c>
      <c r="U639" s="7">
        <f t="shared" si="70"/>
        <v>0.35150000000000003</v>
      </c>
      <c r="V639" s="6">
        <f t="shared" si="71"/>
        <v>8.500000000000002E-2</v>
      </c>
      <c r="W639" s="6">
        <f t="shared" si="72"/>
        <v>0.12069999999999997</v>
      </c>
      <c r="X639" s="6">
        <f t="shared" si="73"/>
        <v>4.6300000000000008E-2</v>
      </c>
      <c r="Y639" s="6">
        <f t="shared" si="74"/>
        <v>2.679999999999999E-2</v>
      </c>
    </row>
    <row r="640" spans="1:25" x14ac:dyDescent="0.2">
      <c r="A640">
        <v>2009</v>
      </c>
      <c r="B640">
        <v>7</v>
      </c>
      <c r="C640">
        <v>2009.537</v>
      </c>
      <c r="D640">
        <f>monthly_in_situ_co2_mlo!J692</f>
        <v>387.28</v>
      </c>
      <c r="E640">
        <f>monthly_merge_co2_spo!J691</f>
        <v>384.03</v>
      </c>
      <c r="F640">
        <f>(monthly_in_situ_co2_mlo!J693-monthly_in_situ_co2_mlo!J692)*2.12</f>
        <v>0.61480000000004342</v>
      </c>
      <c r="G640">
        <f>(monthly_merge_co2_spo!J692-monthly_merge_co2_spo!J691)*2.12</f>
        <v>6.3600000000062662E-2</v>
      </c>
      <c r="I640" s="5">
        <v>2009.537</v>
      </c>
      <c r="J640" s="3">
        <v>0.61499999999999999</v>
      </c>
      <c r="K640" s="3">
        <v>0.41120000000000001</v>
      </c>
      <c r="L640" s="3">
        <v>0.36599999999999999</v>
      </c>
      <c r="M640" s="3">
        <v>0.36570000000000003</v>
      </c>
      <c r="N640" s="4">
        <v>6.4000000000000001E-2</v>
      </c>
      <c r="O640" s="4">
        <v>0.27939999999999998</v>
      </c>
      <c r="P640" s="4">
        <v>0.31929999999999997</v>
      </c>
      <c r="Q640" s="4">
        <v>0.33910000000000001</v>
      </c>
      <c r="R640" s="7">
        <f t="shared" si="67"/>
        <v>0.33950000000000002</v>
      </c>
      <c r="S640" s="7">
        <f t="shared" si="68"/>
        <v>0.3453</v>
      </c>
      <c r="T640" s="7">
        <f t="shared" si="69"/>
        <v>0.34265000000000001</v>
      </c>
      <c r="U640" s="7">
        <f t="shared" si="70"/>
        <v>0.35240000000000005</v>
      </c>
      <c r="V640" s="6">
        <f t="shared" si="71"/>
        <v>0.55099999999999993</v>
      </c>
      <c r="W640" s="6">
        <f t="shared" si="72"/>
        <v>0.13180000000000003</v>
      </c>
      <c r="X640" s="6">
        <f t="shared" si="73"/>
        <v>4.6700000000000019E-2</v>
      </c>
      <c r="Y640" s="6">
        <f t="shared" si="74"/>
        <v>2.6600000000000013E-2</v>
      </c>
    </row>
    <row r="641" spans="1:25" x14ac:dyDescent="0.2">
      <c r="A641">
        <v>2009</v>
      </c>
      <c r="B641">
        <v>8</v>
      </c>
      <c r="C641">
        <v>2009.6219000000001</v>
      </c>
      <c r="D641">
        <f>monthly_in_situ_co2_mlo!J693</f>
        <v>387.57</v>
      </c>
      <c r="E641">
        <f>monthly_merge_co2_spo!J692</f>
        <v>384.06</v>
      </c>
      <c r="F641">
        <f>(monthly_in_situ_co2_mlo!J694-monthly_in_situ_co2_mlo!J693)*2.12</f>
        <v>1.0176000000000387</v>
      </c>
      <c r="G641">
        <f>(monthly_merge_co2_spo!J693-monthly_merge_co2_spo!J692)*2.12</f>
        <v>0.33920000000005301</v>
      </c>
      <c r="I641" s="5">
        <v>2009.6220000000001</v>
      </c>
      <c r="J641" s="3">
        <v>1.018</v>
      </c>
      <c r="K641" s="3">
        <v>0.4244</v>
      </c>
      <c r="L641" s="3">
        <v>0.36659999999999998</v>
      </c>
      <c r="M641" s="3">
        <v>0.36649999999999999</v>
      </c>
      <c r="N641" s="4">
        <v>0.33900000000000002</v>
      </c>
      <c r="O641" s="4">
        <v>0.28689999999999999</v>
      </c>
      <c r="P641" s="4">
        <v>0.3196</v>
      </c>
      <c r="Q641" s="4">
        <v>0.3402</v>
      </c>
      <c r="R641" s="7">
        <f t="shared" si="67"/>
        <v>0.67849999999999999</v>
      </c>
      <c r="S641" s="7">
        <f t="shared" si="68"/>
        <v>0.35565000000000002</v>
      </c>
      <c r="T641" s="7">
        <f t="shared" si="69"/>
        <v>0.34309999999999996</v>
      </c>
      <c r="U641" s="7">
        <f t="shared" si="70"/>
        <v>0.35335</v>
      </c>
      <c r="V641" s="6">
        <f t="shared" si="71"/>
        <v>0.67900000000000005</v>
      </c>
      <c r="W641" s="6">
        <f t="shared" si="72"/>
        <v>0.13750000000000001</v>
      </c>
      <c r="X641" s="6">
        <f t="shared" si="73"/>
        <v>4.6999999999999986E-2</v>
      </c>
      <c r="Y641" s="6">
        <f t="shared" si="74"/>
        <v>2.629999999999999E-2</v>
      </c>
    </row>
    <row r="642" spans="1:25" x14ac:dyDescent="0.2">
      <c r="A642">
        <v>2009</v>
      </c>
      <c r="B642">
        <v>9</v>
      </c>
      <c r="C642">
        <v>2009.7067999999999</v>
      </c>
      <c r="D642">
        <f>monthly_in_situ_co2_mlo!J694</f>
        <v>388.05</v>
      </c>
      <c r="E642">
        <f>monthly_merge_co2_spo!J693</f>
        <v>384.22</v>
      </c>
      <c r="F642">
        <f>(monthly_in_situ_co2_mlo!J695-monthly_in_situ_co2_mlo!J694)*2.12</f>
        <v>-0.4239999999999759</v>
      </c>
      <c r="G642">
        <f>(monthly_merge_co2_spo!J694-monthly_merge_co2_spo!J693)*2.12</f>
        <v>0.59359999999994217</v>
      </c>
      <c r="I642" s="5">
        <v>2009.7070000000001</v>
      </c>
      <c r="J642" s="3">
        <v>-0.42399999999999999</v>
      </c>
      <c r="K642" s="3">
        <v>0.43619999999999998</v>
      </c>
      <c r="L642" s="3">
        <v>0.36730000000000002</v>
      </c>
      <c r="M642" s="3">
        <v>0.36730000000000002</v>
      </c>
      <c r="N642" s="4">
        <v>0.59399999999999997</v>
      </c>
      <c r="O642" s="4">
        <v>0.29770000000000002</v>
      </c>
      <c r="P642" s="4">
        <v>0.3201</v>
      </c>
      <c r="Q642" s="4">
        <v>0.34139999999999998</v>
      </c>
      <c r="R642" s="7">
        <f t="shared" si="67"/>
        <v>8.4999999999999992E-2</v>
      </c>
      <c r="S642" s="7">
        <f t="shared" si="68"/>
        <v>0.36695</v>
      </c>
      <c r="T642" s="7">
        <f t="shared" si="69"/>
        <v>0.34370000000000001</v>
      </c>
      <c r="U642" s="7">
        <f t="shared" si="70"/>
        <v>0.35435</v>
      </c>
      <c r="V642" s="6">
        <f t="shared" si="71"/>
        <v>-1.018</v>
      </c>
      <c r="W642" s="6">
        <f t="shared" si="72"/>
        <v>0.13849999999999996</v>
      </c>
      <c r="X642" s="6">
        <f t="shared" si="73"/>
        <v>4.720000000000002E-2</v>
      </c>
      <c r="Y642" s="6">
        <f t="shared" si="74"/>
        <v>2.5900000000000034E-2</v>
      </c>
    </row>
    <row r="643" spans="1:25" x14ac:dyDescent="0.2">
      <c r="A643">
        <v>2009</v>
      </c>
      <c r="B643">
        <v>10</v>
      </c>
      <c r="C643">
        <v>2009.789</v>
      </c>
      <c r="D643">
        <f>monthly_in_situ_co2_mlo!J695</f>
        <v>387.85</v>
      </c>
      <c r="E643">
        <f>monthly_merge_co2_spo!J694</f>
        <v>384.5</v>
      </c>
      <c r="F643">
        <f>(monthly_in_situ_co2_mlo!J696-monthly_in_situ_co2_mlo!J695)*2.12</f>
        <v>0.84799999999995179</v>
      </c>
      <c r="G643">
        <f>(monthly_merge_co2_spo!J695-monthly_merge_co2_spo!J694)*2.12</f>
        <v>0.4239999999999759</v>
      </c>
      <c r="I643" s="5">
        <v>2009.789</v>
      </c>
      <c r="J643" s="3">
        <v>0.84799999999999998</v>
      </c>
      <c r="K643" s="3">
        <v>0.4451</v>
      </c>
      <c r="L643" s="3">
        <v>0.3679</v>
      </c>
      <c r="M643" s="3">
        <v>0.36820000000000003</v>
      </c>
      <c r="N643" s="4">
        <v>0.42399999999999999</v>
      </c>
      <c r="O643" s="4">
        <v>0.31080000000000002</v>
      </c>
      <c r="P643" s="4">
        <v>0.32069999999999999</v>
      </c>
      <c r="Q643" s="4">
        <v>0.34250000000000003</v>
      </c>
      <c r="R643" s="7">
        <f t="shared" si="67"/>
        <v>0.63600000000000001</v>
      </c>
      <c r="S643" s="7">
        <f t="shared" si="68"/>
        <v>0.37795000000000001</v>
      </c>
      <c r="T643" s="7">
        <f t="shared" si="69"/>
        <v>0.34429999999999999</v>
      </c>
      <c r="U643" s="7">
        <f t="shared" si="70"/>
        <v>0.35535000000000005</v>
      </c>
      <c r="V643" s="6">
        <f t="shared" si="71"/>
        <v>0.42399999999999999</v>
      </c>
      <c r="W643" s="6">
        <f t="shared" si="72"/>
        <v>0.13429999999999997</v>
      </c>
      <c r="X643" s="6">
        <f t="shared" si="73"/>
        <v>4.720000000000002E-2</v>
      </c>
      <c r="Y643" s="6">
        <f t="shared" si="74"/>
        <v>2.5700000000000001E-2</v>
      </c>
    </row>
    <row r="644" spans="1:25" x14ac:dyDescent="0.2">
      <c r="A644">
        <v>2009</v>
      </c>
      <c r="B644">
        <v>11</v>
      </c>
      <c r="C644">
        <v>2009.874</v>
      </c>
      <c r="D644">
        <f>monthly_in_situ_co2_mlo!J696</f>
        <v>388.25</v>
      </c>
      <c r="E644">
        <f>monthly_merge_co2_spo!J695</f>
        <v>384.7</v>
      </c>
      <c r="F644">
        <f>(monthly_in_situ_co2_mlo!J697-monthly_in_situ_co2_mlo!J696)*2.12</f>
        <v>0.27559999999999035</v>
      </c>
      <c r="G644">
        <f>(monthly_merge_co2_spo!J696-monthly_merge_co2_spo!J695)*2.12</f>
        <v>0.14839999999998554</v>
      </c>
      <c r="I644" s="5">
        <v>2009.874</v>
      </c>
      <c r="J644" s="3">
        <v>0.27600000000000002</v>
      </c>
      <c r="K644" s="3">
        <v>0.4491</v>
      </c>
      <c r="L644" s="3">
        <v>0.36849999999999999</v>
      </c>
      <c r="M644" s="3">
        <v>0.36909999999999998</v>
      </c>
      <c r="N644" s="4">
        <v>0.14799999999999999</v>
      </c>
      <c r="O644" s="4">
        <v>0.32579999999999998</v>
      </c>
      <c r="P644" s="4">
        <v>0.32150000000000001</v>
      </c>
      <c r="Q644" s="4">
        <v>0.34379999999999999</v>
      </c>
      <c r="R644" s="7">
        <f t="shared" si="67"/>
        <v>0.21200000000000002</v>
      </c>
      <c r="S644" s="7">
        <f t="shared" si="68"/>
        <v>0.38744999999999996</v>
      </c>
      <c r="T644" s="7">
        <f t="shared" si="69"/>
        <v>0.34499999999999997</v>
      </c>
      <c r="U644" s="7">
        <f t="shared" si="70"/>
        <v>0.35644999999999999</v>
      </c>
      <c r="V644" s="6">
        <f t="shared" si="71"/>
        <v>0.12800000000000003</v>
      </c>
      <c r="W644" s="6">
        <f t="shared" si="72"/>
        <v>0.12330000000000002</v>
      </c>
      <c r="X644" s="6">
        <f t="shared" si="73"/>
        <v>4.6999999999999986E-2</v>
      </c>
      <c r="Y644" s="6">
        <f t="shared" si="74"/>
        <v>2.5299999999999989E-2</v>
      </c>
    </row>
    <row r="645" spans="1:25" x14ac:dyDescent="0.2">
      <c r="A645">
        <v>2009</v>
      </c>
      <c r="B645">
        <v>12</v>
      </c>
      <c r="C645">
        <v>2009.9562000000001</v>
      </c>
      <c r="D645">
        <f>monthly_in_situ_co2_mlo!J697</f>
        <v>388.38</v>
      </c>
      <c r="E645">
        <f>monthly_merge_co2_spo!J696</f>
        <v>384.77</v>
      </c>
      <c r="F645">
        <f>(monthly_in_situ_co2_mlo!J698-monthly_in_situ_co2_mlo!J697)*2.12</f>
        <v>0.25440000000000967</v>
      </c>
      <c r="G645">
        <f>(monthly_merge_co2_spo!J697-monthly_merge_co2_spo!J696)*2.12</f>
        <v>0.50880000000001935</v>
      </c>
      <c r="I645" s="5">
        <v>2009.9559999999999</v>
      </c>
      <c r="J645" s="3">
        <v>0.254</v>
      </c>
      <c r="K645" s="3">
        <v>0.44950000000000001</v>
      </c>
      <c r="L645" s="3">
        <v>0.36909999999999998</v>
      </c>
      <c r="M645" s="3">
        <v>0.37</v>
      </c>
      <c r="N645" s="4">
        <v>0.50900000000000001</v>
      </c>
      <c r="O645" s="4">
        <v>0.34189999999999998</v>
      </c>
      <c r="P645" s="4">
        <v>0.32269999999999999</v>
      </c>
      <c r="Q645" s="4">
        <v>0.34510000000000002</v>
      </c>
      <c r="R645" s="7">
        <f t="shared" si="67"/>
        <v>0.38150000000000001</v>
      </c>
      <c r="S645" s="7">
        <f t="shared" si="68"/>
        <v>0.3957</v>
      </c>
      <c r="T645" s="7">
        <f t="shared" si="69"/>
        <v>0.34589999999999999</v>
      </c>
      <c r="U645" s="7">
        <f t="shared" si="70"/>
        <v>0.35755000000000003</v>
      </c>
      <c r="V645" s="6">
        <f t="shared" si="71"/>
        <v>-0.255</v>
      </c>
      <c r="W645" s="6">
        <f t="shared" si="72"/>
        <v>0.10760000000000003</v>
      </c>
      <c r="X645" s="6">
        <f t="shared" si="73"/>
        <v>4.6399999999999997E-2</v>
      </c>
      <c r="Y645" s="6">
        <f t="shared" si="74"/>
        <v>2.4899999999999978E-2</v>
      </c>
    </row>
    <row r="646" spans="1:25" x14ac:dyDescent="0.2">
      <c r="A646">
        <v>2010</v>
      </c>
      <c r="B646">
        <v>1</v>
      </c>
      <c r="C646">
        <v>2010.0410999999999</v>
      </c>
      <c r="D646">
        <f>monthly_in_situ_co2_mlo!J698</f>
        <v>388.5</v>
      </c>
      <c r="E646">
        <f>monthly_merge_co2_spo!J697</f>
        <v>385.01</v>
      </c>
      <c r="F646">
        <f>(monthly_in_situ_co2_mlo!J699-monthly_in_situ_co2_mlo!J698)*2.12</f>
        <v>1.7807999999999471</v>
      </c>
      <c r="G646">
        <f>(monthly_merge_co2_spo!J698-monthly_merge_co2_spo!J697)*2.12</f>
        <v>-0.23320000000002894</v>
      </c>
      <c r="I646" s="5">
        <v>2010.0409999999999</v>
      </c>
      <c r="J646" s="3">
        <v>1.7809999999999999</v>
      </c>
      <c r="K646" s="3">
        <v>0.44790000000000002</v>
      </c>
      <c r="L646" s="3">
        <v>0.36990000000000001</v>
      </c>
      <c r="M646" s="3">
        <v>0.371</v>
      </c>
      <c r="N646" s="4">
        <v>-0.23300000000000001</v>
      </c>
      <c r="O646" s="4">
        <v>0.35830000000000001</v>
      </c>
      <c r="P646" s="4">
        <v>0.32400000000000001</v>
      </c>
      <c r="Q646" s="4">
        <v>0.34639999999999999</v>
      </c>
      <c r="R646" s="7">
        <f t="shared" si="67"/>
        <v>0.77399999999999991</v>
      </c>
      <c r="S646" s="7">
        <f t="shared" si="68"/>
        <v>0.40310000000000001</v>
      </c>
      <c r="T646" s="7">
        <f t="shared" si="69"/>
        <v>0.34694999999999998</v>
      </c>
      <c r="U646" s="7">
        <f t="shared" si="70"/>
        <v>0.35870000000000002</v>
      </c>
      <c r="V646" s="6">
        <f t="shared" si="71"/>
        <v>2.0139999999999998</v>
      </c>
      <c r="W646" s="6">
        <f t="shared" si="72"/>
        <v>8.9600000000000013E-2</v>
      </c>
      <c r="X646" s="6">
        <f t="shared" si="73"/>
        <v>4.5899999999999996E-2</v>
      </c>
      <c r="Y646" s="6">
        <f t="shared" si="74"/>
        <v>2.4600000000000011E-2</v>
      </c>
    </row>
    <row r="647" spans="1:25" x14ac:dyDescent="0.2">
      <c r="A647">
        <v>2010</v>
      </c>
      <c r="B647">
        <v>2</v>
      </c>
      <c r="C647">
        <v>2010.126</v>
      </c>
      <c r="D647">
        <f>monthly_in_situ_co2_mlo!J699</f>
        <v>389.34</v>
      </c>
      <c r="E647">
        <f>monthly_merge_co2_spo!J698</f>
        <v>384.9</v>
      </c>
      <c r="F647">
        <f>(monthly_in_situ_co2_mlo!J700-monthly_in_situ_co2_mlo!J699)*2.12</f>
        <v>0.36040000000003375</v>
      </c>
      <c r="G647">
        <f>(monthly_merge_co2_spo!J699-monthly_merge_co2_spo!J698)*2.12</f>
        <v>0.53</v>
      </c>
      <c r="I647" s="5">
        <v>2010.126</v>
      </c>
      <c r="J647" s="3">
        <v>0.36</v>
      </c>
      <c r="K647" s="3">
        <v>0.44290000000000002</v>
      </c>
      <c r="L647" s="3">
        <v>0.37069999999999997</v>
      </c>
      <c r="M647" s="3">
        <v>0.37190000000000001</v>
      </c>
      <c r="N647" s="4">
        <v>0.53</v>
      </c>
      <c r="O647" s="4">
        <v>0.37340000000000001</v>
      </c>
      <c r="P647" s="4">
        <v>0.32550000000000001</v>
      </c>
      <c r="Q647" s="4">
        <v>0.3478</v>
      </c>
      <c r="R647" s="7">
        <f t="shared" si="67"/>
        <v>0.44500000000000001</v>
      </c>
      <c r="S647" s="7">
        <f t="shared" si="68"/>
        <v>0.40815000000000001</v>
      </c>
      <c r="T647" s="7">
        <f t="shared" si="69"/>
        <v>0.34809999999999997</v>
      </c>
      <c r="U647" s="7">
        <f t="shared" si="70"/>
        <v>0.35985</v>
      </c>
      <c r="V647" s="6">
        <f t="shared" si="71"/>
        <v>-0.17000000000000004</v>
      </c>
      <c r="W647" s="6">
        <f t="shared" si="72"/>
        <v>6.9500000000000006E-2</v>
      </c>
      <c r="X647" s="6">
        <f t="shared" si="73"/>
        <v>4.5199999999999962E-2</v>
      </c>
      <c r="Y647" s="6">
        <f t="shared" si="74"/>
        <v>2.410000000000001E-2</v>
      </c>
    </row>
    <row r="648" spans="1:25" x14ac:dyDescent="0.2">
      <c r="A648">
        <v>2010</v>
      </c>
      <c r="B648">
        <v>3</v>
      </c>
      <c r="C648">
        <v>2010.2027</v>
      </c>
      <c r="D648">
        <f>monthly_in_situ_co2_mlo!J700</f>
        <v>389.51</v>
      </c>
      <c r="E648">
        <f>monthly_merge_co2_spo!J699</f>
        <v>385.15</v>
      </c>
      <c r="F648">
        <f>(monthly_in_situ_co2_mlo!J701-monthly_in_situ_co2_mlo!J700)*2.12</f>
        <v>0.31800000000007234</v>
      </c>
      <c r="G648">
        <f>(monthly_merge_co2_spo!J700-monthly_merge_co2_spo!J699)*2.12</f>
        <v>0.2968000000000916</v>
      </c>
      <c r="I648" s="5">
        <v>2010.203</v>
      </c>
      <c r="J648" s="3">
        <v>0.318</v>
      </c>
      <c r="K648" s="3">
        <v>0.4325</v>
      </c>
      <c r="L648" s="3">
        <v>0.37159999999999999</v>
      </c>
      <c r="M648" s="3">
        <v>0.37290000000000001</v>
      </c>
      <c r="N648" s="4">
        <v>0.29699999999999999</v>
      </c>
      <c r="O648" s="4">
        <v>0.38540000000000002</v>
      </c>
      <c r="P648" s="4">
        <v>0.32729999999999998</v>
      </c>
      <c r="Q648" s="4">
        <v>0.3493</v>
      </c>
      <c r="R648" s="7">
        <f t="shared" si="67"/>
        <v>0.3075</v>
      </c>
      <c r="S648" s="7">
        <f t="shared" si="68"/>
        <v>0.40895000000000004</v>
      </c>
      <c r="T648" s="7">
        <f t="shared" si="69"/>
        <v>0.34944999999999998</v>
      </c>
      <c r="U648" s="7">
        <f t="shared" si="70"/>
        <v>0.36109999999999998</v>
      </c>
      <c r="V648" s="6">
        <f t="shared" si="71"/>
        <v>2.1000000000000019E-2</v>
      </c>
      <c r="W648" s="6">
        <f t="shared" si="72"/>
        <v>4.7099999999999975E-2</v>
      </c>
      <c r="X648" s="6">
        <f t="shared" si="73"/>
        <v>4.4300000000000006E-2</v>
      </c>
      <c r="Y648" s="6">
        <f t="shared" si="74"/>
        <v>2.360000000000001E-2</v>
      </c>
    </row>
    <row r="649" spans="1:25" x14ac:dyDescent="0.2">
      <c r="A649">
        <v>2010</v>
      </c>
      <c r="B649">
        <v>4</v>
      </c>
      <c r="C649">
        <v>2010.2877000000001</v>
      </c>
      <c r="D649">
        <f>monthly_in_situ_co2_mlo!J701</f>
        <v>389.66</v>
      </c>
      <c r="E649">
        <f>monthly_merge_co2_spo!J700</f>
        <v>385.29</v>
      </c>
      <c r="F649">
        <f>(monthly_in_situ_co2_mlo!J702-monthly_in_situ_co2_mlo!J701)*2.12</f>
        <v>0.50879999999989878</v>
      </c>
      <c r="G649">
        <f>(monthly_merge_co2_spo!J701-monthly_merge_co2_spo!J700)*2.12</f>
        <v>0.14839999999998554</v>
      </c>
      <c r="I649" s="5">
        <v>2010.288</v>
      </c>
      <c r="J649" s="3">
        <v>0.50900000000000001</v>
      </c>
      <c r="K649" s="3">
        <v>0.41639999999999999</v>
      </c>
      <c r="L649" s="3">
        <v>0.3725</v>
      </c>
      <c r="M649" s="3">
        <v>0.37390000000000001</v>
      </c>
      <c r="N649" s="4">
        <v>0.14799999999999999</v>
      </c>
      <c r="O649" s="4">
        <v>0.39319999999999999</v>
      </c>
      <c r="P649" s="4">
        <v>0.32940000000000003</v>
      </c>
      <c r="Q649" s="4">
        <v>0.3508</v>
      </c>
      <c r="R649" s="7">
        <f t="shared" si="67"/>
        <v>0.32850000000000001</v>
      </c>
      <c r="S649" s="7">
        <f t="shared" si="68"/>
        <v>0.40479999999999999</v>
      </c>
      <c r="T649" s="7">
        <f t="shared" si="69"/>
        <v>0.35094999999999998</v>
      </c>
      <c r="U649" s="7">
        <f t="shared" si="70"/>
        <v>0.36235000000000001</v>
      </c>
      <c r="V649" s="6">
        <f t="shared" si="71"/>
        <v>0.36099999999999999</v>
      </c>
      <c r="W649" s="6">
        <f t="shared" si="72"/>
        <v>2.3199999999999998E-2</v>
      </c>
      <c r="X649" s="6">
        <f t="shared" si="73"/>
        <v>4.3099999999999972E-2</v>
      </c>
      <c r="Y649" s="6">
        <f t="shared" si="74"/>
        <v>2.3100000000000009E-2</v>
      </c>
    </row>
    <row r="650" spans="1:25" x14ac:dyDescent="0.2">
      <c r="A650">
        <v>2010</v>
      </c>
      <c r="B650">
        <v>5</v>
      </c>
      <c r="C650">
        <v>2010.3698999999999</v>
      </c>
      <c r="D650">
        <f>monthly_in_situ_co2_mlo!J702</f>
        <v>389.9</v>
      </c>
      <c r="E650">
        <f>monthly_merge_co2_spo!J701</f>
        <v>385.36</v>
      </c>
      <c r="F650">
        <f>(monthly_in_situ_co2_mlo!J703-monthly_in_situ_co2_mlo!J702)*2.12</f>
        <v>-0.36039999999991323</v>
      </c>
      <c r="G650">
        <f>(monthly_merge_co2_spo!J702-monthly_merge_co2_spo!J701)*2.12</f>
        <v>0.67839999999998557</v>
      </c>
      <c r="I650" s="5">
        <v>2010.37</v>
      </c>
      <c r="J650" s="3">
        <v>-0.36</v>
      </c>
      <c r="K650" s="3">
        <v>0.3957</v>
      </c>
      <c r="L650" s="3">
        <v>0.37340000000000001</v>
      </c>
      <c r="M650" s="3">
        <v>0.37490000000000001</v>
      </c>
      <c r="N650" s="4">
        <v>0.67800000000000005</v>
      </c>
      <c r="O650" s="4">
        <v>0.3962</v>
      </c>
      <c r="P650" s="4">
        <v>0.33179999999999998</v>
      </c>
      <c r="Q650" s="4">
        <v>0.35239999999999999</v>
      </c>
      <c r="R650" s="7">
        <f t="shared" si="67"/>
        <v>0.15900000000000003</v>
      </c>
      <c r="S650" s="7">
        <f t="shared" si="68"/>
        <v>0.39595000000000002</v>
      </c>
      <c r="T650" s="7">
        <f t="shared" si="69"/>
        <v>0.35260000000000002</v>
      </c>
      <c r="U650" s="7">
        <f t="shared" si="70"/>
        <v>0.36365000000000003</v>
      </c>
      <c r="V650" s="6">
        <f t="shared" si="71"/>
        <v>-1.038</v>
      </c>
      <c r="W650" s="6">
        <f t="shared" si="72"/>
        <v>-5.0000000000000044E-4</v>
      </c>
      <c r="X650" s="6">
        <f t="shared" si="73"/>
        <v>4.1600000000000026E-2</v>
      </c>
      <c r="Y650" s="6">
        <f t="shared" si="74"/>
        <v>2.250000000000002E-2</v>
      </c>
    </row>
    <row r="651" spans="1:25" x14ac:dyDescent="0.2">
      <c r="A651">
        <v>2010</v>
      </c>
      <c r="B651">
        <v>6</v>
      </c>
      <c r="C651">
        <v>2010.4548</v>
      </c>
      <c r="D651">
        <f>monthly_in_situ_co2_mlo!J703</f>
        <v>389.73</v>
      </c>
      <c r="E651">
        <f>monthly_merge_co2_spo!J702</f>
        <v>385.68</v>
      </c>
      <c r="F651">
        <f>(monthly_in_situ_co2_mlo!J704-monthly_in_situ_co2_mlo!J703)*2.12</f>
        <v>-0.40279999999999522</v>
      </c>
      <c r="G651">
        <f>(monthly_merge_co2_spo!J703-monthly_merge_co2_spo!J702)*2.12</f>
        <v>0.82679999999997111</v>
      </c>
      <c r="I651" s="5">
        <v>2010.4549999999999</v>
      </c>
      <c r="J651" s="3">
        <v>-0.40300000000000002</v>
      </c>
      <c r="K651" s="3">
        <v>0.37380000000000002</v>
      </c>
      <c r="L651" s="3">
        <v>0.37440000000000001</v>
      </c>
      <c r="M651" s="3">
        <v>0.37580000000000002</v>
      </c>
      <c r="N651" s="4">
        <v>0.82699999999999996</v>
      </c>
      <c r="O651" s="4">
        <v>0.39450000000000002</v>
      </c>
      <c r="P651" s="4">
        <v>0.33450000000000002</v>
      </c>
      <c r="Q651" s="4">
        <v>0.35399999999999998</v>
      </c>
      <c r="R651" s="7">
        <f t="shared" si="67"/>
        <v>0.21199999999999997</v>
      </c>
      <c r="S651" s="7">
        <f t="shared" si="68"/>
        <v>0.38414999999999999</v>
      </c>
      <c r="T651" s="7">
        <f t="shared" si="69"/>
        <v>0.35445000000000004</v>
      </c>
      <c r="U651" s="7">
        <f t="shared" si="70"/>
        <v>0.3649</v>
      </c>
      <c r="V651" s="6">
        <f t="shared" si="71"/>
        <v>-1.23</v>
      </c>
      <c r="W651" s="6">
        <f t="shared" si="72"/>
        <v>-2.0699999999999996E-2</v>
      </c>
      <c r="X651" s="6">
        <f t="shared" si="73"/>
        <v>3.9899999999999991E-2</v>
      </c>
      <c r="Y651" s="6">
        <f t="shared" si="74"/>
        <v>2.1800000000000042E-2</v>
      </c>
    </row>
    <row r="652" spans="1:25" x14ac:dyDescent="0.2">
      <c r="A652">
        <v>2010</v>
      </c>
      <c r="B652">
        <v>7</v>
      </c>
      <c r="C652">
        <v>2010.537</v>
      </c>
      <c r="D652">
        <f>monthly_in_situ_co2_mlo!J704</f>
        <v>389.54</v>
      </c>
      <c r="E652">
        <f>monthly_merge_co2_spo!J703</f>
        <v>386.07</v>
      </c>
      <c r="F652">
        <f>(monthly_in_situ_co2_mlo!J705-monthly_in_situ_co2_mlo!J704)*2.12</f>
        <v>1.0175999999999181</v>
      </c>
      <c r="G652">
        <f>(monthly_merge_co2_spo!J704-monthly_merge_co2_spo!J703)*2.12</f>
        <v>0.59360000000006274</v>
      </c>
      <c r="I652" s="5">
        <v>2010.537</v>
      </c>
      <c r="J652" s="3">
        <v>1.018</v>
      </c>
      <c r="K652" s="3">
        <v>0.35289999999999999</v>
      </c>
      <c r="L652" s="3">
        <v>0.37540000000000001</v>
      </c>
      <c r="M652" s="3">
        <v>0.37680000000000002</v>
      </c>
      <c r="N652" s="4">
        <v>0.59399999999999997</v>
      </c>
      <c r="O652" s="4">
        <v>0.38850000000000001</v>
      </c>
      <c r="P652" s="4">
        <v>0.33739999999999998</v>
      </c>
      <c r="Q652" s="4">
        <v>0.35560000000000003</v>
      </c>
      <c r="R652" s="7">
        <f t="shared" si="67"/>
        <v>0.80600000000000005</v>
      </c>
      <c r="S652" s="7">
        <f t="shared" si="68"/>
        <v>0.37070000000000003</v>
      </c>
      <c r="T652" s="7">
        <f t="shared" si="69"/>
        <v>0.35639999999999999</v>
      </c>
      <c r="U652" s="7">
        <f t="shared" si="70"/>
        <v>0.36620000000000003</v>
      </c>
      <c r="V652" s="6">
        <f t="shared" si="71"/>
        <v>0.42400000000000004</v>
      </c>
      <c r="W652" s="6">
        <f t="shared" si="72"/>
        <v>-3.5600000000000021E-2</v>
      </c>
      <c r="X652" s="6">
        <f t="shared" si="73"/>
        <v>3.8000000000000034E-2</v>
      </c>
      <c r="Y652" s="6">
        <f t="shared" si="74"/>
        <v>2.1199999999999997E-2</v>
      </c>
    </row>
    <row r="653" spans="1:25" x14ac:dyDescent="0.2">
      <c r="A653">
        <v>2010</v>
      </c>
      <c r="B653">
        <v>8</v>
      </c>
      <c r="C653">
        <v>2010.6219000000001</v>
      </c>
      <c r="D653">
        <f>monthly_in_situ_co2_mlo!J705</f>
        <v>390.02</v>
      </c>
      <c r="E653">
        <f>monthly_merge_co2_spo!J704</f>
        <v>386.35</v>
      </c>
      <c r="F653">
        <f>(monthly_in_situ_co2_mlo!J706-monthly_in_situ_co2_mlo!J705)*2.12</f>
        <v>0.48760000000003861</v>
      </c>
      <c r="G653">
        <f>(monthly_merge_co2_spo!J705-monthly_merge_co2_spo!J704)*2.12</f>
        <v>0.76319999999990851</v>
      </c>
      <c r="I653" s="5">
        <v>2010.6220000000001</v>
      </c>
      <c r="J653" s="3">
        <v>0.48799999999999999</v>
      </c>
      <c r="K653" s="3">
        <v>0.33450000000000002</v>
      </c>
      <c r="L653" s="3">
        <v>0.3765</v>
      </c>
      <c r="M653" s="3">
        <v>0.37780000000000002</v>
      </c>
      <c r="N653" s="4">
        <v>0.76300000000000001</v>
      </c>
      <c r="O653" s="4">
        <v>0.379</v>
      </c>
      <c r="P653" s="4">
        <v>0.34050000000000002</v>
      </c>
      <c r="Q653" s="4">
        <v>0.35730000000000001</v>
      </c>
      <c r="R653" s="7">
        <f t="shared" si="67"/>
        <v>0.62549999999999994</v>
      </c>
      <c r="S653" s="7">
        <f t="shared" si="68"/>
        <v>0.35675000000000001</v>
      </c>
      <c r="T653" s="7">
        <f t="shared" si="69"/>
        <v>0.35850000000000004</v>
      </c>
      <c r="U653" s="7">
        <f t="shared" si="70"/>
        <v>0.36755000000000004</v>
      </c>
      <c r="V653" s="6">
        <f t="shared" si="71"/>
        <v>-0.27500000000000002</v>
      </c>
      <c r="W653" s="6">
        <f t="shared" si="72"/>
        <v>-4.4499999999999984E-2</v>
      </c>
      <c r="X653" s="6">
        <f t="shared" si="73"/>
        <v>3.5999999999999976E-2</v>
      </c>
      <c r="Y653" s="6">
        <f t="shared" si="74"/>
        <v>2.0500000000000018E-2</v>
      </c>
    </row>
    <row r="654" spans="1:25" x14ac:dyDescent="0.2">
      <c r="A654">
        <v>2010</v>
      </c>
      <c r="B654">
        <v>9</v>
      </c>
      <c r="C654">
        <v>2010.7067999999999</v>
      </c>
      <c r="D654">
        <f>monthly_in_situ_co2_mlo!J706</f>
        <v>390.25</v>
      </c>
      <c r="E654">
        <f>monthly_merge_co2_spo!J705</f>
        <v>386.71</v>
      </c>
      <c r="F654">
        <f>(monthly_in_situ_co2_mlo!J707-monthly_in_situ_co2_mlo!J706)*2.12</f>
        <v>0.93279999999999519</v>
      </c>
      <c r="G654">
        <f>(monthly_merge_co2_spo!J706-monthly_merge_co2_spo!J705)*2.12</f>
        <v>0.1908000000000675</v>
      </c>
      <c r="I654" s="5">
        <v>2010.7070000000001</v>
      </c>
      <c r="J654" s="3">
        <v>0.93300000000000005</v>
      </c>
      <c r="K654" s="3">
        <v>0.32040000000000002</v>
      </c>
      <c r="L654" s="3">
        <v>0.37769999999999998</v>
      </c>
      <c r="M654" s="3">
        <v>0.37869999999999998</v>
      </c>
      <c r="N654" s="4">
        <v>0.191</v>
      </c>
      <c r="O654" s="4">
        <v>0.36749999999999999</v>
      </c>
      <c r="P654" s="4">
        <v>0.34379999999999999</v>
      </c>
      <c r="Q654" s="4">
        <v>0.35899999999999999</v>
      </c>
      <c r="R654" s="7">
        <f t="shared" si="67"/>
        <v>0.56200000000000006</v>
      </c>
      <c r="S654" s="7">
        <f t="shared" si="68"/>
        <v>0.34394999999999998</v>
      </c>
      <c r="T654" s="7">
        <f t="shared" si="69"/>
        <v>0.36075000000000002</v>
      </c>
      <c r="U654" s="7">
        <f t="shared" si="70"/>
        <v>0.36885000000000001</v>
      </c>
      <c r="V654" s="6">
        <f t="shared" si="71"/>
        <v>0.74199999999999999</v>
      </c>
      <c r="W654" s="6">
        <f t="shared" si="72"/>
        <v>-4.7099999999999975E-2</v>
      </c>
      <c r="X654" s="6">
        <f t="shared" si="73"/>
        <v>3.3899999999999986E-2</v>
      </c>
      <c r="Y654" s="6">
        <f t="shared" si="74"/>
        <v>1.9699999999999995E-2</v>
      </c>
    </row>
    <row r="655" spans="1:25" x14ac:dyDescent="0.2">
      <c r="A655">
        <v>2010</v>
      </c>
      <c r="B655">
        <v>10</v>
      </c>
      <c r="C655">
        <v>2010.789</v>
      </c>
      <c r="D655">
        <f>monthly_in_situ_co2_mlo!J707</f>
        <v>390.69</v>
      </c>
      <c r="E655">
        <f>monthly_merge_co2_spo!J706</f>
        <v>386.8</v>
      </c>
      <c r="F655">
        <f>(monthly_in_situ_co2_mlo!J708-monthly_in_situ_co2_mlo!J707)*2.12</f>
        <v>0.40279999999999522</v>
      </c>
      <c r="G655">
        <f>(monthly_merge_co2_spo!J707-monthly_merge_co2_spo!J706)*2.12</f>
        <v>0.16959999999996628</v>
      </c>
      <c r="I655" s="5">
        <v>2010.789</v>
      </c>
      <c r="J655" s="3">
        <v>0.40300000000000002</v>
      </c>
      <c r="K655" s="3">
        <v>0.30980000000000002</v>
      </c>
      <c r="L655" s="3">
        <v>0.379</v>
      </c>
      <c r="M655" s="3">
        <v>0.37959999999999999</v>
      </c>
      <c r="N655" s="4">
        <v>0.17</v>
      </c>
      <c r="O655" s="4">
        <v>0.35549999999999998</v>
      </c>
      <c r="P655" s="4">
        <v>0.34720000000000001</v>
      </c>
      <c r="Q655" s="4">
        <v>0.36070000000000002</v>
      </c>
      <c r="R655" s="7">
        <f t="shared" si="67"/>
        <v>0.28650000000000003</v>
      </c>
      <c r="S655" s="7">
        <f t="shared" si="68"/>
        <v>0.33265</v>
      </c>
      <c r="T655" s="7">
        <f t="shared" si="69"/>
        <v>0.36309999999999998</v>
      </c>
      <c r="U655" s="7">
        <f t="shared" si="70"/>
        <v>0.37014999999999998</v>
      </c>
      <c r="V655" s="6">
        <f t="shared" si="71"/>
        <v>0.23300000000000001</v>
      </c>
      <c r="W655" s="6">
        <f t="shared" si="72"/>
        <v>-4.5699999999999963E-2</v>
      </c>
      <c r="X655" s="6">
        <f t="shared" si="73"/>
        <v>3.1799999999999995E-2</v>
      </c>
      <c r="Y655" s="6">
        <f t="shared" si="74"/>
        <v>1.8899999999999972E-2</v>
      </c>
    </row>
    <row r="656" spans="1:25" x14ac:dyDescent="0.2">
      <c r="A656">
        <v>2010</v>
      </c>
      <c r="B656">
        <v>11</v>
      </c>
      <c r="C656">
        <v>2010.874</v>
      </c>
      <c r="D656">
        <f>monthly_in_situ_co2_mlo!J708</f>
        <v>390.88</v>
      </c>
      <c r="E656">
        <f>monthly_merge_co2_spo!J707</f>
        <v>386.88</v>
      </c>
      <c r="F656">
        <f>(monthly_in_situ_co2_mlo!J709-monthly_in_situ_co2_mlo!J708)*2.12</f>
        <v>-0.36040000000003375</v>
      </c>
      <c r="G656">
        <f>(monthly_merge_co2_spo!J708-monthly_merge_co2_spo!J707)*2.12</f>
        <v>0.50880000000001935</v>
      </c>
      <c r="I656" s="5">
        <v>2010.874</v>
      </c>
      <c r="J656" s="3">
        <v>-0.36</v>
      </c>
      <c r="K656" s="3">
        <v>0.30309999999999998</v>
      </c>
      <c r="L656" s="3">
        <v>0.38030000000000003</v>
      </c>
      <c r="M656" s="3">
        <v>0.38059999999999999</v>
      </c>
      <c r="N656" s="4">
        <v>0.50900000000000001</v>
      </c>
      <c r="O656" s="4">
        <v>0.34250000000000003</v>
      </c>
      <c r="P656" s="4">
        <v>0.35089999999999999</v>
      </c>
      <c r="Q656" s="4">
        <v>0.36249999999999999</v>
      </c>
      <c r="R656" s="7">
        <f t="shared" si="67"/>
        <v>7.4500000000000011E-2</v>
      </c>
      <c r="S656" s="7">
        <f t="shared" si="68"/>
        <v>0.32279999999999998</v>
      </c>
      <c r="T656" s="7">
        <f t="shared" si="69"/>
        <v>0.36560000000000004</v>
      </c>
      <c r="U656" s="7">
        <f t="shared" si="70"/>
        <v>0.37154999999999999</v>
      </c>
      <c r="V656" s="6">
        <f t="shared" si="71"/>
        <v>-0.86899999999999999</v>
      </c>
      <c r="W656" s="6">
        <f t="shared" si="72"/>
        <v>-3.9400000000000046E-2</v>
      </c>
      <c r="X656" s="6">
        <f t="shared" si="73"/>
        <v>2.9400000000000037E-2</v>
      </c>
      <c r="Y656" s="6">
        <f t="shared" si="74"/>
        <v>1.8100000000000005E-2</v>
      </c>
    </row>
    <row r="657" spans="1:25" x14ac:dyDescent="0.2">
      <c r="A657">
        <v>2010</v>
      </c>
      <c r="B657">
        <v>12</v>
      </c>
      <c r="C657">
        <v>2010.9562000000001</v>
      </c>
      <c r="D657">
        <f>monthly_in_situ_co2_mlo!J709</f>
        <v>390.71</v>
      </c>
      <c r="E657">
        <f>monthly_merge_co2_spo!J708</f>
        <v>387.12</v>
      </c>
      <c r="F657">
        <f>(monthly_in_situ_co2_mlo!J710-monthly_in_situ_co2_mlo!J709)*2.12</f>
        <v>1.1448000000000433</v>
      </c>
      <c r="G657">
        <f>(monthly_merge_co2_spo!J709-monthly_merge_co2_spo!J708)*2.12</f>
        <v>0.21200000000004821</v>
      </c>
      <c r="I657" s="5">
        <v>2010.9559999999999</v>
      </c>
      <c r="J657" s="3">
        <v>1.145</v>
      </c>
      <c r="K657" s="3">
        <v>0.30170000000000002</v>
      </c>
      <c r="L657" s="3">
        <v>0.38159999999999999</v>
      </c>
      <c r="M657" s="3">
        <v>0.38159999999999999</v>
      </c>
      <c r="N657" s="4">
        <v>0.21199999999999999</v>
      </c>
      <c r="O657" s="4">
        <v>0.32929999999999998</v>
      </c>
      <c r="P657" s="4">
        <v>0.35470000000000002</v>
      </c>
      <c r="Q657" s="4">
        <v>0.36420000000000002</v>
      </c>
      <c r="R657" s="7">
        <f t="shared" si="67"/>
        <v>0.67849999999999999</v>
      </c>
      <c r="S657" s="7">
        <f t="shared" si="68"/>
        <v>0.3155</v>
      </c>
      <c r="T657" s="7">
        <f t="shared" si="69"/>
        <v>0.36814999999999998</v>
      </c>
      <c r="U657" s="7">
        <f t="shared" si="70"/>
        <v>0.37290000000000001</v>
      </c>
      <c r="V657" s="6">
        <f t="shared" si="71"/>
        <v>0.93300000000000005</v>
      </c>
      <c r="W657" s="6">
        <f t="shared" si="72"/>
        <v>-2.7599999999999958E-2</v>
      </c>
      <c r="X657" s="6">
        <f t="shared" si="73"/>
        <v>2.6899999999999979E-2</v>
      </c>
      <c r="Y657" s="6">
        <f t="shared" si="74"/>
        <v>1.7399999999999971E-2</v>
      </c>
    </row>
    <row r="658" spans="1:25" x14ac:dyDescent="0.2">
      <c r="A658">
        <v>2011</v>
      </c>
      <c r="B658">
        <v>1</v>
      </c>
      <c r="C658">
        <v>2011.0410999999999</v>
      </c>
      <c r="D658">
        <f>monthly_in_situ_co2_mlo!J710</f>
        <v>391.25</v>
      </c>
      <c r="E658">
        <f>monthly_merge_co2_spo!J709</f>
        <v>387.22</v>
      </c>
      <c r="F658">
        <f>(monthly_in_situ_co2_mlo!J711-monthly_in_situ_co2_mlo!J710)*2.12</f>
        <v>-0.14839999999998554</v>
      </c>
      <c r="G658">
        <f>(monthly_merge_co2_spo!J710-monthly_merge_co2_spo!J709)*2.12</f>
        <v>0.89039999999991326</v>
      </c>
      <c r="I658" s="5">
        <v>2011.0409999999999</v>
      </c>
      <c r="J658" s="3">
        <v>-0.14799999999999999</v>
      </c>
      <c r="K658" s="3">
        <v>0.30399999999999999</v>
      </c>
      <c r="L658" s="3">
        <v>0.38279999999999997</v>
      </c>
      <c r="M658" s="3">
        <v>0.3826</v>
      </c>
      <c r="N658" s="4">
        <v>0.89</v>
      </c>
      <c r="O658" s="4">
        <v>0.31640000000000001</v>
      </c>
      <c r="P658" s="4">
        <v>0.35859999999999997</v>
      </c>
      <c r="Q658" s="4">
        <v>0.36599999999999999</v>
      </c>
      <c r="R658" s="7">
        <f t="shared" si="67"/>
        <v>0.371</v>
      </c>
      <c r="S658" s="7">
        <f t="shared" si="68"/>
        <v>0.31020000000000003</v>
      </c>
      <c r="T658" s="7">
        <f t="shared" si="69"/>
        <v>0.37069999999999997</v>
      </c>
      <c r="U658" s="7">
        <f t="shared" si="70"/>
        <v>0.37429999999999997</v>
      </c>
      <c r="V658" s="6">
        <f t="shared" si="71"/>
        <v>-1.038</v>
      </c>
      <c r="W658" s="6">
        <f t="shared" si="72"/>
        <v>-1.2400000000000022E-2</v>
      </c>
      <c r="X658" s="6">
        <f t="shared" si="73"/>
        <v>2.4199999999999999E-2</v>
      </c>
      <c r="Y658" s="6">
        <f t="shared" si="74"/>
        <v>1.6600000000000004E-2</v>
      </c>
    </row>
    <row r="659" spans="1:25" x14ac:dyDescent="0.2">
      <c r="A659">
        <v>2011</v>
      </c>
      <c r="B659">
        <v>2</v>
      </c>
      <c r="C659">
        <v>2011.126</v>
      </c>
      <c r="D659">
        <f>monthly_in_situ_co2_mlo!J711</f>
        <v>391.18</v>
      </c>
      <c r="E659">
        <f>monthly_merge_co2_spo!J710</f>
        <v>387.64</v>
      </c>
      <c r="F659">
        <f>(monthly_in_situ_co2_mlo!J712-monthly_in_situ_co2_mlo!J711)*2.12</f>
        <v>-0.48760000000003861</v>
      </c>
      <c r="G659">
        <f>(monthly_merge_co2_spo!J711-monthly_merge_co2_spo!J710)*2.12</f>
        <v>-0.61479999999992285</v>
      </c>
      <c r="I659" s="5">
        <v>2011.126</v>
      </c>
      <c r="J659" s="3">
        <v>-0.48799999999999999</v>
      </c>
      <c r="K659" s="3">
        <v>0.30890000000000001</v>
      </c>
      <c r="L659" s="3">
        <v>0.38390000000000002</v>
      </c>
      <c r="M659" s="3">
        <v>0.3836</v>
      </c>
      <c r="N659" s="4">
        <v>-0.61499999999999999</v>
      </c>
      <c r="O659" s="4">
        <v>0.3049</v>
      </c>
      <c r="P659" s="4">
        <v>0.36249999999999999</v>
      </c>
      <c r="Q659" s="4">
        <v>0.3679</v>
      </c>
      <c r="R659" s="7">
        <f t="shared" si="67"/>
        <v>-0.55149999999999999</v>
      </c>
      <c r="S659" s="7">
        <f t="shared" si="68"/>
        <v>0.30690000000000001</v>
      </c>
      <c r="T659" s="7">
        <f t="shared" si="69"/>
        <v>0.37319999999999998</v>
      </c>
      <c r="U659" s="7">
        <f t="shared" si="70"/>
        <v>0.37575000000000003</v>
      </c>
      <c r="V659" s="6">
        <f t="shared" si="71"/>
        <v>0.127</v>
      </c>
      <c r="W659" s="6">
        <f t="shared" si="72"/>
        <v>4.0000000000000036E-3</v>
      </c>
      <c r="X659" s="6">
        <f t="shared" si="73"/>
        <v>2.140000000000003E-2</v>
      </c>
      <c r="Y659" s="6">
        <f t="shared" si="74"/>
        <v>1.5699999999999992E-2</v>
      </c>
    </row>
    <row r="660" spans="1:25" x14ac:dyDescent="0.2">
      <c r="A660">
        <v>2011</v>
      </c>
      <c r="B660">
        <v>3</v>
      </c>
      <c r="C660">
        <v>2011.2027</v>
      </c>
      <c r="D660">
        <f>monthly_in_situ_co2_mlo!J712</f>
        <v>390.95</v>
      </c>
      <c r="E660">
        <f>monthly_merge_co2_spo!J711</f>
        <v>387.35</v>
      </c>
      <c r="F660">
        <f>(monthly_in_situ_co2_mlo!J713-monthly_in_situ_co2_mlo!J712)*2.12</f>
        <v>-0.65720000000000489</v>
      </c>
      <c r="G660">
        <f>(monthly_merge_co2_spo!J712-monthly_merge_co2_spo!J711)*2.12</f>
        <v>0.12720000000000484</v>
      </c>
      <c r="I660" s="5">
        <v>2011.203</v>
      </c>
      <c r="J660" s="3">
        <v>-0.65700000000000003</v>
      </c>
      <c r="K660" s="3">
        <v>0.31640000000000001</v>
      </c>
      <c r="L660" s="3">
        <v>0.38500000000000001</v>
      </c>
      <c r="M660" s="3">
        <v>0.38469999999999999</v>
      </c>
      <c r="N660" s="4">
        <v>0.127</v>
      </c>
      <c r="O660" s="4">
        <v>0.29599999999999999</v>
      </c>
      <c r="P660" s="4">
        <v>0.36649999999999999</v>
      </c>
      <c r="Q660" s="4">
        <v>0.36969999999999997</v>
      </c>
      <c r="R660" s="7">
        <f t="shared" si="67"/>
        <v>-0.26500000000000001</v>
      </c>
      <c r="S660" s="7">
        <f t="shared" si="68"/>
        <v>0.30620000000000003</v>
      </c>
      <c r="T660" s="7">
        <f t="shared" si="69"/>
        <v>0.37575000000000003</v>
      </c>
      <c r="U660" s="7">
        <f t="shared" si="70"/>
        <v>0.37719999999999998</v>
      </c>
      <c r="V660" s="6">
        <f t="shared" si="71"/>
        <v>-0.78400000000000003</v>
      </c>
      <c r="W660" s="6">
        <f t="shared" si="72"/>
        <v>2.0400000000000029E-2</v>
      </c>
      <c r="X660" s="6">
        <f t="shared" si="73"/>
        <v>1.8500000000000016E-2</v>
      </c>
      <c r="Y660" s="6">
        <f t="shared" si="74"/>
        <v>1.5000000000000013E-2</v>
      </c>
    </row>
    <row r="661" spans="1:25" x14ac:dyDescent="0.2">
      <c r="A661">
        <v>2011</v>
      </c>
      <c r="B661">
        <v>4</v>
      </c>
      <c r="C661">
        <v>2011.2877000000001</v>
      </c>
      <c r="D661">
        <f>monthly_in_situ_co2_mlo!J713</f>
        <v>390.64</v>
      </c>
      <c r="E661">
        <f>monthly_merge_co2_spo!J712</f>
        <v>387.41</v>
      </c>
      <c r="F661">
        <f>(monthly_in_situ_co2_mlo!J714-monthly_in_situ_co2_mlo!J713)*2.12</f>
        <v>0.67839999999998557</v>
      </c>
      <c r="G661">
        <f>(monthly_merge_co2_spo!J713-monthly_merge_co2_spo!J712)*2.12</f>
        <v>-4.2400000000081949E-2</v>
      </c>
      <c r="I661" s="5">
        <v>2011.288</v>
      </c>
      <c r="J661" s="3">
        <v>0.67800000000000005</v>
      </c>
      <c r="K661" s="3">
        <v>0.32519999999999999</v>
      </c>
      <c r="L661" s="3">
        <v>0.38619999999999999</v>
      </c>
      <c r="M661" s="3">
        <v>0.38579999999999998</v>
      </c>
      <c r="N661" s="4">
        <v>-4.2000000000000003E-2</v>
      </c>
      <c r="O661" s="4">
        <v>0.29070000000000001</v>
      </c>
      <c r="P661" s="4">
        <v>0.3705</v>
      </c>
      <c r="Q661" s="4">
        <v>0.37159999999999999</v>
      </c>
      <c r="R661" s="7">
        <f t="shared" ref="R661:R715" si="75">AVERAGE(J661,N661)</f>
        <v>0.318</v>
      </c>
      <c r="S661" s="7">
        <f t="shared" ref="S661:S715" si="76">AVERAGE(K661,O661)</f>
        <v>0.30795</v>
      </c>
      <c r="T661" s="7">
        <f t="shared" ref="T661:T715" si="77">AVERAGE(L661,P661)</f>
        <v>0.37834999999999996</v>
      </c>
      <c r="U661" s="7">
        <f t="shared" ref="U661:U715" si="78">AVERAGE(M661,Q661)</f>
        <v>0.37869999999999998</v>
      </c>
      <c r="V661" s="6">
        <f t="shared" ref="V661:V724" si="79">J661-N661</f>
        <v>0.72000000000000008</v>
      </c>
      <c r="W661" s="6">
        <f t="shared" ref="W661:W724" si="80">K661-O661</f>
        <v>3.4499999999999975E-2</v>
      </c>
      <c r="X661" s="6">
        <f t="shared" ref="X661:X724" si="81">L661-P661</f>
        <v>1.5699999999999992E-2</v>
      </c>
      <c r="Y661" s="6">
        <f t="shared" ref="Y661:Y692" si="82">M661-Q661</f>
        <v>1.419999999999999E-2</v>
      </c>
    </row>
    <row r="662" spans="1:25" x14ac:dyDescent="0.2">
      <c r="A662">
        <v>2011</v>
      </c>
      <c r="B662">
        <v>5</v>
      </c>
      <c r="C662">
        <v>2011.3698999999999</v>
      </c>
      <c r="D662">
        <f>monthly_in_situ_co2_mlo!J714</f>
        <v>390.96</v>
      </c>
      <c r="E662">
        <f>monthly_merge_co2_spo!J713</f>
        <v>387.39</v>
      </c>
      <c r="F662">
        <f>(monthly_in_situ_co2_mlo!J715-monthly_in_situ_co2_mlo!J714)*2.12</f>
        <v>0.46640000000005788</v>
      </c>
      <c r="G662">
        <f>(monthly_merge_co2_spo!J714-monthly_merge_co2_spo!J713)*2.12</f>
        <v>0.46640000000005788</v>
      </c>
      <c r="I662" s="5">
        <v>2011.37</v>
      </c>
      <c r="J662" s="3">
        <v>0.46600000000000003</v>
      </c>
      <c r="K662" s="3">
        <v>0.33350000000000002</v>
      </c>
      <c r="L662" s="3">
        <v>0.3876</v>
      </c>
      <c r="M662" s="3">
        <v>0.38700000000000001</v>
      </c>
      <c r="N662" s="4">
        <v>0.46600000000000003</v>
      </c>
      <c r="O662" s="4">
        <v>0.28910000000000002</v>
      </c>
      <c r="P662" s="4">
        <v>0.37440000000000001</v>
      </c>
      <c r="Q662" s="4">
        <v>0.37359999999999999</v>
      </c>
      <c r="R662" s="7">
        <f t="shared" si="75"/>
        <v>0.46600000000000003</v>
      </c>
      <c r="S662" s="7">
        <f t="shared" si="76"/>
        <v>0.31130000000000002</v>
      </c>
      <c r="T662" s="7">
        <f t="shared" si="77"/>
        <v>0.38100000000000001</v>
      </c>
      <c r="U662" s="7">
        <f t="shared" si="78"/>
        <v>0.38029999999999997</v>
      </c>
      <c r="V662" s="6">
        <f t="shared" si="79"/>
        <v>0</v>
      </c>
      <c r="W662" s="6">
        <f t="shared" si="80"/>
        <v>4.4399999999999995E-2</v>
      </c>
      <c r="X662" s="6">
        <f t="shared" si="81"/>
        <v>1.319999999999999E-2</v>
      </c>
      <c r="Y662" s="6">
        <f t="shared" si="82"/>
        <v>1.3400000000000023E-2</v>
      </c>
    </row>
    <row r="663" spans="1:25" x14ac:dyDescent="0.2">
      <c r="A663">
        <v>2011</v>
      </c>
      <c r="B663">
        <v>6</v>
      </c>
      <c r="C663">
        <v>2011.4548</v>
      </c>
      <c r="D663">
        <f>monthly_in_situ_co2_mlo!J715</f>
        <v>391.18</v>
      </c>
      <c r="E663">
        <f>monthly_merge_co2_spo!J714</f>
        <v>387.61</v>
      </c>
      <c r="F663">
        <f>(monthly_in_situ_co2_mlo!J716-monthly_in_situ_co2_mlo!J715)*2.12</f>
        <v>1.3144000000000098</v>
      </c>
      <c r="G663">
        <f>(monthly_merge_co2_spo!J715-monthly_merge_co2_spo!J714)*2.12</f>
        <v>6.3599999999942161E-2</v>
      </c>
      <c r="I663" s="5">
        <v>2011.4549999999999</v>
      </c>
      <c r="J663" s="3">
        <v>1.3140000000000001</v>
      </c>
      <c r="K663" s="3">
        <v>0.34039999999999998</v>
      </c>
      <c r="L663" s="3">
        <v>0.3891</v>
      </c>
      <c r="M663" s="3">
        <v>0.3881</v>
      </c>
      <c r="N663" s="4">
        <v>6.4000000000000001E-2</v>
      </c>
      <c r="O663" s="4">
        <v>0.29199999999999998</v>
      </c>
      <c r="P663" s="4">
        <v>0.37819999999999998</v>
      </c>
      <c r="Q663" s="4">
        <v>0.37559999999999999</v>
      </c>
      <c r="R663" s="7">
        <f t="shared" si="75"/>
        <v>0.68900000000000006</v>
      </c>
      <c r="S663" s="7">
        <f t="shared" si="76"/>
        <v>0.31619999999999998</v>
      </c>
      <c r="T663" s="7">
        <f t="shared" si="77"/>
        <v>0.38364999999999999</v>
      </c>
      <c r="U663" s="7">
        <f t="shared" si="78"/>
        <v>0.38185000000000002</v>
      </c>
      <c r="V663" s="6">
        <f t="shared" si="79"/>
        <v>1.25</v>
      </c>
      <c r="W663" s="6">
        <f t="shared" si="80"/>
        <v>4.8399999999999999E-2</v>
      </c>
      <c r="X663" s="6">
        <f t="shared" si="81"/>
        <v>1.0900000000000021E-2</v>
      </c>
      <c r="Y663" s="6">
        <f t="shared" si="82"/>
        <v>1.2500000000000011E-2</v>
      </c>
    </row>
    <row r="664" spans="1:25" x14ac:dyDescent="0.2">
      <c r="A664">
        <v>2011</v>
      </c>
      <c r="B664">
        <v>7</v>
      </c>
      <c r="C664">
        <v>2011.537</v>
      </c>
      <c r="D664">
        <f>monthly_in_situ_co2_mlo!J716</f>
        <v>391.8</v>
      </c>
      <c r="E664">
        <f>monthly_merge_co2_spo!J715</f>
        <v>387.64</v>
      </c>
      <c r="F664">
        <f>(monthly_in_situ_co2_mlo!J717-monthly_in_situ_co2_mlo!J716)*2.12</f>
        <v>-0.1908000000000675</v>
      </c>
      <c r="G664">
        <f>(monthly_merge_co2_spo!J716-monthly_merge_co2_spo!J715)*2.12</f>
        <v>0.55119999999998071</v>
      </c>
      <c r="I664" s="5">
        <v>2011.537</v>
      </c>
      <c r="J664" s="3">
        <v>-0.191</v>
      </c>
      <c r="K664" s="3">
        <v>0.34689999999999999</v>
      </c>
      <c r="L664" s="3">
        <v>0.39040000000000002</v>
      </c>
      <c r="M664" s="3">
        <v>0.38929999999999998</v>
      </c>
      <c r="N664" s="4">
        <v>0.55100000000000005</v>
      </c>
      <c r="O664" s="4">
        <v>0.3</v>
      </c>
      <c r="P664" s="4">
        <v>0.38190000000000002</v>
      </c>
      <c r="Q664" s="4">
        <v>0.37769999999999998</v>
      </c>
      <c r="R664" s="7">
        <f t="shared" si="75"/>
        <v>0.18000000000000002</v>
      </c>
      <c r="S664" s="7">
        <f t="shared" si="76"/>
        <v>0.32345000000000002</v>
      </c>
      <c r="T664" s="7">
        <f t="shared" si="77"/>
        <v>0.38614999999999999</v>
      </c>
      <c r="U664" s="7">
        <f t="shared" si="78"/>
        <v>0.38349999999999995</v>
      </c>
      <c r="V664" s="6">
        <f t="shared" si="79"/>
        <v>-0.74199999999999999</v>
      </c>
      <c r="W664" s="6">
        <f t="shared" si="80"/>
        <v>4.6899999999999997E-2</v>
      </c>
      <c r="X664" s="6">
        <f t="shared" si="81"/>
        <v>8.5000000000000075E-3</v>
      </c>
      <c r="Y664" s="6">
        <f t="shared" si="82"/>
        <v>1.1599999999999999E-2</v>
      </c>
    </row>
    <row r="665" spans="1:25" x14ac:dyDescent="0.2">
      <c r="A665">
        <v>2011</v>
      </c>
      <c r="B665">
        <v>8</v>
      </c>
      <c r="C665">
        <v>2011.6219000000001</v>
      </c>
      <c r="D665">
        <f>monthly_in_situ_co2_mlo!J717</f>
        <v>391.71</v>
      </c>
      <c r="E665">
        <f>monthly_merge_co2_spo!J716</f>
        <v>387.9</v>
      </c>
      <c r="F665">
        <f>(monthly_in_situ_co2_mlo!J718-monthly_in_situ_co2_mlo!J717)*2.12</f>
        <v>1.5052000000000771</v>
      </c>
      <c r="G665">
        <f>(monthly_merge_co2_spo!J717-monthly_merge_co2_spo!J716)*2.12</f>
        <v>0.38160000000001448</v>
      </c>
      <c r="I665" s="5">
        <v>2011.6220000000001</v>
      </c>
      <c r="J665" s="3">
        <v>1.5049999999999999</v>
      </c>
      <c r="K665" s="3">
        <v>0.35549999999999998</v>
      </c>
      <c r="L665" s="3">
        <v>0.39169999999999999</v>
      </c>
      <c r="M665" s="3">
        <v>0.39040000000000002</v>
      </c>
      <c r="N665" s="4">
        <v>0.38200000000000001</v>
      </c>
      <c r="O665" s="4">
        <v>0.31230000000000002</v>
      </c>
      <c r="P665" s="4">
        <v>0.38550000000000001</v>
      </c>
      <c r="Q665" s="4">
        <v>0.37980000000000003</v>
      </c>
      <c r="R665" s="7">
        <f t="shared" si="75"/>
        <v>0.94350000000000001</v>
      </c>
      <c r="S665" s="7">
        <f t="shared" si="76"/>
        <v>0.33389999999999997</v>
      </c>
      <c r="T665" s="7">
        <f t="shared" si="77"/>
        <v>0.3886</v>
      </c>
      <c r="U665" s="7">
        <f t="shared" si="78"/>
        <v>0.3851</v>
      </c>
      <c r="V665" s="6">
        <f t="shared" si="79"/>
        <v>1.1229999999999998</v>
      </c>
      <c r="W665" s="6">
        <f t="shared" si="80"/>
        <v>4.3199999999999961E-2</v>
      </c>
      <c r="X665" s="6">
        <f t="shared" si="81"/>
        <v>6.1999999999999833E-3</v>
      </c>
      <c r="Y665" s="6">
        <f t="shared" si="82"/>
        <v>1.0599999999999998E-2</v>
      </c>
    </row>
    <row r="666" spans="1:25" x14ac:dyDescent="0.2">
      <c r="A666">
        <v>2011</v>
      </c>
      <c r="B666">
        <v>9</v>
      </c>
      <c r="C666">
        <v>2011.7067999999999</v>
      </c>
      <c r="D666">
        <f>monthly_in_situ_co2_mlo!J718</f>
        <v>392.42</v>
      </c>
      <c r="E666">
        <f>monthly_merge_co2_spo!J717</f>
        <v>388.08</v>
      </c>
      <c r="F666">
        <f>(monthly_in_situ_co2_mlo!J719-monthly_in_situ_co2_mlo!J718)*2.12</f>
        <v>0.1060000000000241</v>
      </c>
      <c r="G666">
        <f>(monthly_merge_co2_spo!J718-monthly_merge_co2_spo!J717)*2.12</f>
        <v>0.86920000000005304</v>
      </c>
      <c r="I666" s="5">
        <v>2011.7070000000001</v>
      </c>
      <c r="J666" s="3">
        <v>0.106</v>
      </c>
      <c r="K666" s="3">
        <v>0.36599999999999999</v>
      </c>
      <c r="L666" s="3">
        <v>0.39300000000000002</v>
      </c>
      <c r="M666" s="3">
        <v>0.3916</v>
      </c>
      <c r="N666" s="4">
        <v>0.86899999999999999</v>
      </c>
      <c r="O666" s="4">
        <v>0.32740000000000002</v>
      </c>
      <c r="P666" s="4">
        <v>0.38900000000000001</v>
      </c>
      <c r="Q666" s="4">
        <v>0.38190000000000002</v>
      </c>
      <c r="R666" s="7">
        <f t="shared" si="75"/>
        <v>0.48749999999999999</v>
      </c>
      <c r="S666" s="7">
        <f t="shared" si="76"/>
        <v>0.34670000000000001</v>
      </c>
      <c r="T666" s="7">
        <f t="shared" si="77"/>
        <v>0.39100000000000001</v>
      </c>
      <c r="U666" s="7">
        <f t="shared" si="78"/>
        <v>0.38675000000000004</v>
      </c>
      <c r="V666" s="6">
        <f t="shared" si="79"/>
        <v>-0.76300000000000001</v>
      </c>
      <c r="W666" s="6">
        <f t="shared" si="80"/>
        <v>3.8599999999999968E-2</v>
      </c>
      <c r="X666" s="6">
        <f t="shared" si="81"/>
        <v>4.0000000000000036E-3</v>
      </c>
      <c r="Y666" s="6">
        <f t="shared" si="82"/>
        <v>9.6999999999999864E-3</v>
      </c>
    </row>
    <row r="667" spans="1:25" x14ac:dyDescent="0.2">
      <c r="A667">
        <v>2011</v>
      </c>
      <c r="B667">
        <v>10</v>
      </c>
      <c r="C667">
        <v>2011.789</v>
      </c>
      <c r="D667">
        <f>monthly_in_situ_co2_mlo!J719</f>
        <v>392.47</v>
      </c>
      <c r="E667">
        <f>monthly_merge_co2_spo!J718</f>
        <v>388.49</v>
      </c>
      <c r="F667">
        <f>(monthly_in_situ_co2_mlo!J720-monthly_in_situ_co2_mlo!J719)*2.12</f>
        <v>-2.1200000000101228E-2</v>
      </c>
      <c r="G667">
        <f>(monthly_merge_co2_spo!J719-monthly_merge_co2_spo!J718)*2.12</f>
        <v>0.14839999999998554</v>
      </c>
      <c r="I667" s="5">
        <v>2011.789</v>
      </c>
      <c r="J667" s="3">
        <v>-2.1000000000000001E-2</v>
      </c>
      <c r="K667" s="3">
        <v>0.37780000000000002</v>
      </c>
      <c r="L667" s="3">
        <v>0.39410000000000001</v>
      </c>
      <c r="M667" s="3">
        <v>0.39279999999999998</v>
      </c>
      <c r="N667" s="4">
        <v>0.14799999999999999</v>
      </c>
      <c r="O667" s="4">
        <v>0.34370000000000001</v>
      </c>
      <c r="P667" s="4">
        <v>0.39229999999999998</v>
      </c>
      <c r="Q667" s="4">
        <v>0.3841</v>
      </c>
      <c r="R667" s="7">
        <f t="shared" si="75"/>
        <v>6.3500000000000001E-2</v>
      </c>
      <c r="S667" s="7">
        <f t="shared" si="76"/>
        <v>0.36075000000000002</v>
      </c>
      <c r="T667" s="7">
        <f t="shared" si="77"/>
        <v>0.39319999999999999</v>
      </c>
      <c r="U667" s="7">
        <f t="shared" si="78"/>
        <v>0.38844999999999996</v>
      </c>
      <c r="V667" s="6">
        <f t="shared" si="79"/>
        <v>-0.16899999999999998</v>
      </c>
      <c r="W667" s="6">
        <f t="shared" si="80"/>
        <v>3.4100000000000019E-2</v>
      </c>
      <c r="X667" s="6">
        <f t="shared" si="81"/>
        <v>1.8000000000000238E-3</v>
      </c>
      <c r="Y667" s="6">
        <f t="shared" si="82"/>
        <v>8.6999999999999855E-3</v>
      </c>
    </row>
    <row r="668" spans="1:25" x14ac:dyDescent="0.2">
      <c r="A668">
        <v>2011</v>
      </c>
      <c r="B668">
        <v>11</v>
      </c>
      <c r="C668">
        <v>2011.874</v>
      </c>
      <c r="D668">
        <f>monthly_in_situ_co2_mlo!J720</f>
        <v>392.46</v>
      </c>
      <c r="E668">
        <f>monthly_merge_co2_spo!J719</f>
        <v>388.56</v>
      </c>
      <c r="F668">
        <f>(monthly_in_situ_co2_mlo!J721-monthly_in_situ_co2_mlo!J720)*2.12</f>
        <v>0.53</v>
      </c>
      <c r="G668">
        <f>(monthly_merge_co2_spo!J720-monthly_merge_co2_spo!J719)*2.12</f>
        <v>-0.14839999999998554</v>
      </c>
      <c r="I668" s="5">
        <v>2011.874</v>
      </c>
      <c r="J668" s="3">
        <v>0.53</v>
      </c>
      <c r="K668" s="3">
        <v>0.39</v>
      </c>
      <c r="L668" s="3">
        <v>0.3952</v>
      </c>
      <c r="M668" s="3">
        <v>0.39410000000000001</v>
      </c>
      <c r="N668" s="4">
        <v>-0.14799999999999999</v>
      </c>
      <c r="O668" s="4">
        <v>0.3604</v>
      </c>
      <c r="P668" s="4">
        <v>0.39560000000000001</v>
      </c>
      <c r="Q668" s="4">
        <v>0.38629999999999998</v>
      </c>
      <c r="R668" s="7">
        <f t="shared" si="75"/>
        <v>0.191</v>
      </c>
      <c r="S668" s="7">
        <f t="shared" si="76"/>
        <v>0.37519999999999998</v>
      </c>
      <c r="T668" s="7">
        <f t="shared" si="77"/>
        <v>0.39539999999999997</v>
      </c>
      <c r="U668" s="7">
        <f t="shared" si="78"/>
        <v>0.39019999999999999</v>
      </c>
      <c r="V668" s="6">
        <f t="shared" si="79"/>
        <v>0.67800000000000005</v>
      </c>
      <c r="W668" s="6">
        <f t="shared" si="80"/>
        <v>2.9600000000000015E-2</v>
      </c>
      <c r="X668" s="6">
        <f t="shared" si="81"/>
        <v>-4.0000000000001146E-4</v>
      </c>
      <c r="Y668" s="6">
        <f t="shared" si="82"/>
        <v>7.8000000000000291E-3</v>
      </c>
    </row>
    <row r="669" spans="1:25" x14ac:dyDescent="0.2">
      <c r="A669">
        <v>2011</v>
      </c>
      <c r="B669">
        <v>12</v>
      </c>
      <c r="C669">
        <v>2011.9562000000001</v>
      </c>
      <c r="D669">
        <f>monthly_in_situ_co2_mlo!J721</f>
        <v>392.71</v>
      </c>
      <c r="E669">
        <f>monthly_merge_co2_spo!J720</f>
        <v>388.49</v>
      </c>
      <c r="F669">
        <f>(monthly_in_situ_co2_mlo!J722-monthly_in_situ_co2_mlo!J721)*2.12</f>
        <v>0.65720000000000489</v>
      </c>
      <c r="G669">
        <f>(monthly_merge_co2_spo!J721-monthly_merge_co2_spo!J720)*2.12</f>
        <v>1.0176000000000387</v>
      </c>
      <c r="I669" s="5">
        <v>2011.9559999999999</v>
      </c>
      <c r="J669" s="3">
        <v>0.65700000000000003</v>
      </c>
      <c r="K669" s="3">
        <v>0.40129999999999999</v>
      </c>
      <c r="L669" s="3">
        <v>0.3962</v>
      </c>
      <c r="M669" s="3">
        <v>0.39539999999999997</v>
      </c>
      <c r="N669" s="4">
        <v>1.018</v>
      </c>
      <c r="O669" s="4">
        <v>0.37719999999999998</v>
      </c>
      <c r="P669" s="4">
        <v>0.3987</v>
      </c>
      <c r="Q669" s="4">
        <v>0.38850000000000001</v>
      </c>
      <c r="R669" s="7">
        <f t="shared" si="75"/>
        <v>0.83750000000000002</v>
      </c>
      <c r="S669" s="7">
        <f t="shared" si="76"/>
        <v>0.38924999999999998</v>
      </c>
      <c r="T669" s="7">
        <f t="shared" si="77"/>
        <v>0.39744999999999997</v>
      </c>
      <c r="U669" s="7">
        <f t="shared" si="78"/>
        <v>0.39195000000000002</v>
      </c>
      <c r="V669" s="6">
        <f t="shared" si="79"/>
        <v>-0.36099999999999999</v>
      </c>
      <c r="W669" s="6">
        <f t="shared" si="80"/>
        <v>2.410000000000001E-2</v>
      </c>
      <c r="X669" s="6">
        <f t="shared" si="81"/>
        <v>-2.5000000000000022E-3</v>
      </c>
      <c r="Y669" s="6">
        <f t="shared" si="82"/>
        <v>6.8999999999999617E-3</v>
      </c>
    </row>
    <row r="670" spans="1:25" x14ac:dyDescent="0.2">
      <c r="A670">
        <v>2012</v>
      </c>
      <c r="B670">
        <v>1</v>
      </c>
      <c r="C670">
        <v>2012.0409999999999</v>
      </c>
      <c r="D670">
        <f>monthly_in_situ_co2_mlo!J722</f>
        <v>393.02</v>
      </c>
      <c r="E670">
        <f>monthly_merge_co2_spo!J721</f>
        <v>388.97</v>
      </c>
      <c r="F670">
        <f>(monthly_in_situ_co2_mlo!J723-monthly_in_situ_co2_mlo!J722)*2.12</f>
        <v>-0.86919999999993258</v>
      </c>
      <c r="G670">
        <f>(monthly_merge_co2_spo!J722-monthly_merge_co2_spo!J721)*2.12</f>
        <v>-0.40280000000011573</v>
      </c>
      <c r="I670" s="5">
        <v>2012.0409999999999</v>
      </c>
      <c r="J670" s="3">
        <v>-0.86899999999999999</v>
      </c>
      <c r="K670" s="3">
        <v>0.41320000000000001</v>
      </c>
      <c r="L670" s="3">
        <v>0.39710000000000001</v>
      </c>
      <c r="M670" s="3">
        <v>0.3967</v>
      </c>
      <c r="N670" s="4">
        <v>-0.40300000000000002</v>
      </c>
      <c r="O670" s="4">
        <v>0.39340000000000003</v>
      </c>
      <c r="P670" s="4">
        <v>0.40160000000000001</v>
      </c>
      <c r="Q670" s="4">
        <v>0.39079999999999998</v>
      </c>
      <c r="R670" s="7">
        <f t="shared" si="75"/>
        <v>-0.63600000000000001</v>
      </c>
      <c r="S670" s="7">
        <f t="shared" si="76"/>
        <v>0.40329999999999999</v>
      </c>
      <c r="T670" s="7">
        <f t="shared" si="77"/>
        <v>0.39934999999999998</v>
      </c>
      <c r="U670" s="7">
        <f t="shared" si="78"/>
        <v>0.39374999999999999</v>
      </c>
      <c r="V670" s="6">
        <f t="shared" si="79"/>
        <v>-0.46599999999999997</v>
      </c>
      <c r="W670" s="6">
        <f t="shared" si="80"/>
        <v>1.9799999999999984E-2</v>
      </c>
      <c r="X670" s="6">
        <f t="shared" si="81"/>
        <v>-4.500000000000004E-3</v>
      </c>
      <c r="Y670" s="6">
        <f t="shared" si="82"/>
        <v>5.9000000000000163E-3</v>
      </c>
    </row>
    <row r="671" spans="1:25" x14ac:dyDescent="0.2">
      <c r="A671">
        <v>2012</v>
      </c>
      <c r="B671">
        <v>2</v>
      </c>
      <c r="C671">
        <v>2012.1257000000001</v>
      </c>
      <c r="D671">
        <f>monthly_in_situ_co2_mlo!J723</f>
        <v>392.61</v>
      </c>
      <c r="E671">
        <f>monthly_merge_co2_spo!J722</f>
        <v>388.78</v>
      </c>
      <c r="F671">
        <f>(monthly_in_situ_co2_mlo!J724-monthly_in_situ_co2_mlo!J723)*2.12</f>
        <v>0.44519999999995663</v>
      </c>
      <c r="G671">
        <f>(monthly_merge_co2_spo!J723-monthly_merge_co2_spo!J722)*2.12</f>
        <v>1.06</v>
      </c>
      <c r="I671" s="5">
        <v>2012.126</v>
      </c>
      <c r="J671" s="3">
        <v>0.44500000000000001</v>
      </c>
      <c r="K671" s="3">
        <v>0.42449999999999999</v>
      </c>
      <c r="L671" s="3">
        <v>0.39789999999999998</v>
      </c>
      <c r="M671" s="3">
        <v>0.39800000000000002</v>
      </c>
      <c r="N671" s="4">
        <v>1.06</v>
      </c>
      <c r="O671" s="4">
        <v>0.40860000000000002</v>
      </c>
      <c r="P671" s="4">
        <v>0.40439999999999998</v>
      </c>
      <c r="Q671" s="4">
        <v>0.39300000000000002</v>
      </c>
      <c r="R671" s="7">
        <f t="shared" si="75"/>
        <v>0.75250000000000006</v>
      </c>
      <c r="S671" s="7">
        <f t="shared" si="76"/>
        <v>0.41654999999999998</v>
      </c>
      <c r="T671" s="7">
        <f t="shared" si="77"/>
        <v>0.40115000000000001</v>
      </c>
      <c r="U671" s="7">
        <f t="shared" si="78"/>
        <v>0.39550000000000002</v>
      </c>
      <c r="V671" s="6">
        <f t="shared" si="79"/>
        <v>-0.61499999999999999</v>
      </c>
      <c r="W671" s="6">
        <f t="shared" si="80"/>
        <v>1.589999999999997E-2</v>
      </c>
      <c r="X671" s="6">
        <f t="shared" si="81"/>
        <v>-6.5000000000000058E-3</v>
      </c>
      <c r="Y671" s="6">
        <f t="shared" si="82"/>
        <v>5.0000000000000044E-3</v>
      </c>
    </row>
    <row r="672" spans="1:25" x14ac:dyDescent="0.2">
      <c r="A672">
        <v>2012</v>
      </c>
      <c r="B672">
        <v>3</v>
      </c>
      <c r="C672">
        <v>2012.2049</v>
      </c>
      <c r="D672">
        <f>monthly_in_situ_co2_mlo!J724</f>
        <v>392.82</v>
      </c>
      <c r="E672">
        <f>monthly_merge_co2_spo!J723</f>
        <v>389.28</v>
      </c>
      <c r="F672">
        <f>(monthly_in_situ_co2_mlo!J725-monthly_in_situ_co2_mlo!J724)*2.12</f>
        <v>1.8020000000000482</v>
      </c>
      <c r="G672">
        <f>(monthly_merge_co2_spo!J724-monthly_merge_co2_spo!J723)*2.12</f>
        <v>-2.119999999998072E-2</v>
      </c>
      <c r="I672" s="5">
        <v>2012.2049999999999</v>
      </c>
      <c r="J672" s="3">
        <v>1.802</v>
      </c>
      <c r="K672" s="3">
        <v>0.43230000000000002</v>
      </c>
      <c r="L672" s="3">
        <v>0.39879999999999999</v>
      </c>
      <c r="M672" s="3">
        <v>0.39939999999999998</v>
      </c>
      <c r="N672" s="4">
        <v>-2.1000000000000001E-2</v>
      </c>
      <c r="O672" s="4">
        <v>0.42199999999999999</v>
      </c>
      <c r="P672" s="4">
        <v>0.40699999999999997</v>
      </c>
      <c r="Q672" s="4">
        <v>0.3952</v>
      </c>
      <c r="R672" s="7">
        <f t="shared" si="75"/>
        <v>0.89050000000000007</v>
      </c>
      <c r="S672" s="7">
        <f t="shared" si="76"/>
        <v>0.42715000000000003</v>
      </c>
      <c r="T672" s="7">
        <f t="shared" si="77"/>
        <v>0.40289999999999998</v>
      </c>
      <c r="U672" s="7">
        <f t="shared" si="78"/>
        <v>0.39729999999999999</v>
      </c>
      <c r="V672" s="6">
        <f t="shared" si="79"/>
        <v>1.823</v>
      </c>
      <c r="W672" s="6">
        <f t="shared" si="80"/>
        <v>1.0300000000000031E-2</v>
      </c>
      <c r="X672" s="6">
        <f t="shared" si="81"/>
        <v>-8.1999999999999851E-3</v>
      </c>
      <c r="Y672" s="6">
        <f t="shared" si="82"/>
        <v>4.1999999999999815E-3</v>
      </c>
    </row>
    <row r="673" spans="1:25" x14ac:dyDescent="0.2">
      <c r="A673">
        <v>2012</v>
      </c>
      <c r="B673">
        <v>4</v>
      </c>
      <c r="C673">
        <v>2012.2896000000001</v>
      </c>
      <c r="D673">
        <f>monthly_in_situ_co2_mlo!J725</f>
        <v>393.67</v>
      </c>
      <c r="E673">
        <f>monthly_merge_co2_spo!J724</f>
        <v>389.27</v>
      </c>
      <c r="F673">
        <f>(monthly_in_situ_co2_mlo!J726-monthly_in_situ_co2_mlo!J725)*2.12</f>
        <v>-0.2968000000000916</v>
      </c>
      <c r="G673">
        <f>(monthly_merge_co2_spo!J725-monthly_merge_co2_spo!J724)*2.12</f>
        <v>0.55119999999998071</v>
      </c>
      <c r="I673" s="5">
        <v>2012.29</v>
      </c>
      <c r="J673" s="3">
        <v>-0.29699999999999999</v>
      </c>
      <c r="K673" s="3">
        <v>0.43880000000000002</v>
      </c>
      <c r="L673" s="3">
        <v>0.39960000000000001</v>
      </c>
      <c r="M673" s="3">
        <v>0.40079999999999999</v>
      </c>
      <c r="N673" s="4">
        <v>0.55100000000000005</v>
      </c>
      <c r="O673" s="4">
        <v>0.43459999999999999</v>
      </c>
      <c r="P673" s="4">
        <v>0.40939999999999999</v>
      </c>
      <c r="Q673" s="4">
        <v>0.39739999999999998</v>
      </c>
      <c r="R673" s="7">
        <f t="shared" si="75"/>
        <v>0.12700000000000003</v>
      </c>
      <c r="S673" s="7">
        <f t="shared" si="76"/>
        <v>0.43669999999999998</v>
      </c>
      <c r="T673" s="7">
        <f t="shared" si="77"/>
        <v>0.40449999999999997</v>
      </c>
      <c r="U673" s="7">
        <f t="shared" si="78"/>
        <v>0.39910000000000001</v>
      </c>
      <c r="V673" s="6">
        <f t="shared" si="79"/>
        <v>-0.84800000000000009</v>
      </c>
      <c r="W673" s="6">
        <f t="shared" si="80"/>
        <v>4.200000000000037E-3</v>
      </c>
      <c r="X673" s="6">
        <f t="shared" si="81"/>
        <v>-9.7999999999999754E-3</v>
      </c>
      <c r="Y673" s="6">
        <f t="shared" si="82"/>
        <v>3.4000000000000141E-3</v>
      </c>
    </row>
    <row r="674" spans="1:25" x14ac:dyDescent="0.2">
      <c r="A674">
        <v>2012</v>
      </c>
      <c r="B674">
        <v>5</v>
      </c>
      <c r="C674">
        <v>2012.3715999999999</v>
      </c>
      <c r="D674">
        <f>monthly_in_situ_co2_mlo!J726</f>
        <v>393.53</v>
      </c>
      <c r="E674">
        <f>monthly_merge_co2_spo!J725</f>
        <v>389.53</v>
      </c>
      <c r="F674">
        <f>(monthly_in_situ_co2_mlo!J727-monthly_in_situ_co2_mlo!J726)*2.12</f>
        <v>-0.31799999999995182</v>
      </c>
      <c r="G674">
        <f>(monthly_merge_co2_spo!J726-monthly_merge_co2_spo!J725)*2.12</f>
        <v>0.14840000000010606</v>
      </c>
      <c r="I674" s="5">
        <v>2012.3720000000001</v>
      </c>
      <c r="J674" s="3">
        <v>-0.318</v>
      </c>
      <c r="K674" s="3">
        <v>0.44690000000000002</v>
      </c>
      <c r="L674" s="3">
        <v>0.40039999999999998</v>
      </c>
      <c r="M674" s="3">
        <v>0.40210000000000001</v>
      </c>
      <c r="N674" s="4">
        <v>0.14799999999999999</v>
      </c>
      <c r="O674" s="4">
        <v>0.44790000000000002</v>
      </c>
      <c r="P674" s="4">
        <v>0.41170000000000001</v>
      </c>
      <c r="Q674" s="4">
        <v>0.39960000000000001</v>
      </c>
      <c r="R674" s="7">
        <f t="shared" si="75"/>
        <v>-8.5000000000000006E-2</v>
      </c>
      <c r="S674" s="7">
        <f t="shared" si="76"/>
        <v>0.44740000000000002</v>
      </c>
      <c r="T674" s="7">
        <f t="shared" si="77"/>
        <v>0.40605000000000002</v>
      </c>
      <c r="U674" s="7">
        <f t="shared" si="78"/>
        <v>0.40085000000000004</v>
      </c>
      <c r="V674" s="6">
        <f t="shared" si="79"/>
        <v>-0.46599999999999997</v>
      </c>
      <c r="W674" s="6">
        <f t="shared" si="80"/>
        <v>-1.0000000000000009E-3</v>
      </c>
      <c r="X674" s="6">
        <f t="shared" si="81"/>
        <v>-1.1300000000000032E-2</v>
      </c>
      <c r="Y674" s="6">
        <f t="shared" si="82"/>
        <v>2.5000000000000022E-3</v>
      </c>
    </row>
    <row r="675" spans="1:25" x14ac:dyDescent="0.2">
      <c r="A675">
        <v>2012</v>
      </c>
      <c r="B675">
        <v>6</v>
      </c>
      <c r="C675">
        <v>2012.4563000000001</v>
      </c>
      <c r="D675">
        <f>monthly_in_situ_co2_mlo!J727</f>
        <v>393.38</v>
      </c>
      <c r="E675">
        <f>monthly_merge_co2_spo!J726</f>
        <v>389.6</v>
      </c>
      <c r="F675">
        <f>(monthly_in_situ_co2_mlo!J728-monthly_in_situ_co2_mlo!J727)*2.12</f>
        <v>0.80559999999999043</v>
      </c>
      <c r="G675">
        <f>(monthly_merge_co2_spo!J727-monthly_merge_co2_spo!J726)*2.12</f>
        <v>0.86919999999993258</v>
      </c>
      <c r="I675" s="5">
        <v>2012.4559999999999</v>
      </c>
      <c r="J675" s="3">
        <v>0.80600000000000005</v>
      </c>
      <c r="K675" s="3">
        <v>0.45569999999999999</v>
      </c>
      <c r="L675" s="3">
        <v>0.4012</v>
      </c>
      <c r="M675" s="3">
        <v>0.40350000000000003</v>
      </c>
      <c r="N675" s="4">
        <v>0.86899999999999999</v>
      </c>
      <c r="O675" s="4">
        <v>0.4622</v>
      </c>
      <c r="P675" s="4">
        <v>0.41389999999999999</v>
      </c>
      <c r="Q675" s="4">
        <v>0.40179999999999999</v>
      </c>
      <c r="R675" s="7">
        <f t="shared" si="75"/>
        <v>0.83750000000000002</v>
      </c>
      <c r="S675" s="7">
        <f t="shared" si="76"/>
        <v>0.45894999999999997</v>
      </c>
      <c r="T675" s="7">
        <f t="shared" si="77"/>
        <v>0.40754999999999997</v>
      </c>
      <c r="U675" s="7">
        <f t="shared" si="78"/>
        <v>0.40265000000000001</v>
      </c>
      <c r="V675" s="6">
        <f t="shared" si="79"/>
        <v>-6.2999999999999945E-2</v>
      </c>
      <c r="W675" s="6">
        <f t="shared" si="80"/>
        <v>-6.5000000000000058E-3</v>
      </c>
      <c r="X675" s="6">
        <f t="shared" si="81"/>
        <v>-1.2699999999999989E-2</v>
      </c>
      <c r="Y675" s="6">
        <f t="shared" si="82"/>
        <v>1.7000000000000348E-3</v>
      </c>
    </row>
    <row r="676" spans="1:25" x14ac:dyDescent="0.2">
      <c r="A676">
        <v>2012</v>
      </c>
      <c r="B676">
        <v>7</v>
      </c>
      <c r="C676">
        <v>2012.5382999999999</v>
      </c>
      <c r="D676">
        <f>monthly_in_situ_co2_mlo!J728</f>
        <v>393.76</v>
      </c>
      <c r="E676">
        <f>monthly_merge_co2_spo!J727</f>
        <v>390.01</v>
      </c>
      <c r="F676">
        <f>(monthly_in_situ_co2_mlo!J729-monthly_in_situ_co2_mlo!J728)*2.12</f>
        <v>0.65720000000000489</v>
      </c>
      <c r="G676">
        <f>(monthly_merge_co2_spo!J728-monthly_merge_co2_spo!J727)*2.12</f>
        <v>0.84800000000007236</v>
      </c>
      <c r="I676" s="5">
        <v>2012.538</v>
      </c>
      <c r="J676" s="3">
        <v>0.65700000000000003</v>
      </c>
      <c r="K676" s="3">
        <v>0.46500000000000002</v>
      </c>
      <c r="L676" s="3">
        <v>0.40179999999999999</v>
      </c>
      <c r="M676" s="3">
        <v>0.40489999999999998</v>
      </c>
      <c r="N676" s="4">
        <v>0.84799999999999998</v>
      </c>
      <c r="O676" s="4">
        <v>0.47720000000000001</v>
      </c>
      <c r="P676" s="4">
        <v>0.41599999999999998</v>
      </c>
      <c r="Q676" s="4">
        <v>0.40389999999999998</v>
      </c>
      <c r="R676" s="7">
        <f t="shared" si="75"/>
        <v>0.75249999999999995</v>
      </c>
      <c r="S676" s="7">
        <f t="shared" si="76"/>
        <v>0.47110000000000002</v>
      </c>
      <c r="T676" s="7">
        <f t="shared" si="77"/>
        <v>0.40889999999999999</v>
      </c>
      <c r="U676" s="7">
        <f t="shared" si="78"/>
        <v>0.40439999999999998</v>
      </c>
      <c r="V676" s="6">
        <f t="shared" si="79"/>
        <v>-0.19099999999999995</v>
      </c>
      <c r="W676" s="6">
        <f t="shared" si="80"/>
        <v>-1.2199999999999989E-2</v>
      </c>
      <c r="X676" s="6">
        <f t="shared" si="81"/>
        <v>-1.419999999999999E-2</v>
      </c>
      <c r="Y676" s="6">
        <f t="shared" si="82"/>
        <v>1.0000000000000009E-3</v>
      </c>
    </row>
    <row r="677" spans="1:25" x14ac:dyDescent="0.2">
      <c r="A677">
        <v>2012</v>
      </c>
      <c r="B677">
        <v>8</v>
      </c>
      <c r="C677">
        <v>2012.623</v>
      </c>
      <c r="D677">
        <f>monthly_in_situ_co2_mlo!J729</f>
        <v>394.07</v>
      </c>
      <c r="E677">
        <f>monthly_merge_co2_spo!J728</f>
        <v>390.41</v>
      </c>
      <c r="F677">
        <f>(monthly_in_situ_co2_mlo!J730-monthly_in_situ_co2_mlo!J729)*2.12</f>
        <v>1.06</v>
      </c>
      <c r="G677">
        <f>(monthly_merge_co2_spo!J729-monthly_merge_co2_spo!J728)*2.12</f>
        <v>0.14839999999998554</v>
      </c>
      <c r="I677" s="5">
        <v>2012.623</v>
      </c>
      <c r="J677" s="3">
        <v>1.06</v>
      </c>
      <c r="K677" s="3">
        <v>0.4728</v>
      </c>
      <c r="L677" s="3">
        <v>0.40239999999999998</v>
      </c>
      <c r="M677" s="3">
        <v>0.40629999999999999</v>
      </c>
      <c r="N677" s="4">
        <v>0.14799999999999999</v>
      </c>
      <c r="O677" s="4">
        <v>0.49209999999999998</v>
      </c>
      <c r="P677" s="4">
        <v>0.41799999999999998</v>
      </c>
      <c r="Q677" s="4">
        <v>0.40589999999999998</v>
      </c>
      <c r="R677" s="7">
        <f t="shared" si="75"/>
        <v>0.60399999999999998</v>
      </c>
      <c r="S677" s="7">
        <f t="shared" si="76"/>
        <v>0.48244999999999999</v>
      </c>
      <c r="T677" s="7">
        <f t="shared" si="77"/>
        <v>0.41020000000000001</v>
      </c>
      <c r="U677" s="7">
        <f t="shared" si="78"/>
        <v>0.40610000000000002</v>
      </c>
      <c r="V677" s="6">
        <f t="shared" si="79"/>
        <v>0.91200000000000003</v>
      </c>
      <c r="W677" s="6">
        <f t="shared" si="80"/>
        <v>-1.9299999999999984E-2</v>
      </c>
      <c r="X677" s="6">
        <f t="shared" si="81"/>
        <v>-1.5600000000000003E-2</v>
      </c>
      <c r="Y677" s="6">
        <f t="shared" si="82"/>
        <v>4.0000000000001146E-4</v>
      </c>
    </row>
    <row r="678" spans="1:25" x14ac:dyDescent="0.2">
      <c r="A678">
        <v>2012</v>
      </c>
      <c r="B678">
        <v>9</v>
      </c>
      <c r="C678">
        <v>2012.7076999999999</v>
      </c>
      <c r="D678">
        <f>monthly_in_situ_co2_mlo!J730</f>
        <v>394.57</v>
      </c>
      <c r="E678">
        <f>monthly_merge_co2_spo!J729</f>
        <v>390.48</v>
      </c>
      <c r="F678">
        <f>(monthly_in_situ_co2_mlo!J731-monthly_in_situ_co2_mlo!J730)*2.12</f>
        <v>-2.119999999998072E-2</v>
      </c>
      <c r="G678">
        <f>(monthly_merge_co2_spo!J730-monthly_merge_co2_spo!J729)*2.12</f>
        <v>0.61479999999992285</v>
      </c>
      <c r="I678" s="5">
        <v>2012.7080000000001</v>
      </c>
      <c r="J678" s="3">
        <v>-2.1000000000000001E-2</v>
      </c>
      <c r="K678" s="3">
        <v>0.47810000000000002</v>
      </c>
      <c r="L678" s="3">
        <v>0.40289999999999998</v>
      </c>
      <c r="M678" s="3">
        <v>0.40770000000000001</v>
      </c>
      <c r="N678" s="4">
        <v>0.61499999999999999</v>
      </c>
      <c r="O678" s="4">
        <v>0.50549999999999995</v>
      </c>
      <c r="P678" s="4">
        <v>0.41980000000000001</v>
      </c>
      <c r="Q678" s="4">
        <v>0.40789999999999998</v>
      </c>
      <c r="R678" s="7">
        <f t="shared" si="75"/>
        <v>0.29699999999999999</v>
      </c>
      <c r="S678" s="7">
        <f t="shared" si="76"/>
        <v>0.49180000000000001</v>
      </c>
      <c r="T678" s="7">
        <f t="shared" si="77"/>
        <v>0.41134999999999999</v>
      </c>
      <c r="U678" s="7">
        <f t="shared" si="78"/>
        <v>0.4078</v>
      </c>
      <c r="V678" s="6">
        <f t="shared" si="79"/>
        <v>-0.63600000000000001</v>
      </c>
      <c r="W678" s="6">
        <f t="shared" si="80"/>
        <v>-2.7399999999999924E-2</v>
      </c>
      <c r="X678" s="6">
        <f t="shared" si="81"/>
        <v>-1.6900000000000026E-2</v>
      </c>
      <c r="Y678" s="6">
        <f t="shared" si="82"/>
        <v>-1.9999999999997797E-4</v>
      </c>
    </row>
    <row r="679" spans="1:25" x14ac:dyDescent="0.2">
      <c r="A679">
        <v>2012</v>
      </c>
      <c r="B679">
        <v>10</v>
      </c>
      <c r="C679">
        <v>2012.7896000000001</v>
      </c>
      <c r="D679">
        <f>monthly_in_situ_co2_mlo!J731</f>
        <v>394.56</v>
      </c>
      <c r="E679">
        <f>monthly_merge_co2_spo!J730</f>
        <v>390.77</v>
      </c>
      <c r="F679">
        <f>(monthly_in_situ_co2_mlo!J732-monthly_in_situ_co2_mlo!J731)*2.12</f>
        <v>1.293200000000029</v>
      </c>
      <c r="G679">
        <f>(monthly_merge_co2_spo!J731-monthly_merge_co2_spo!J730)*2.12</f>
        <v>0.16960000000008676</v>
      </c>
      <c r="I679" s="5">
        <v>2012.79</v>
      </c>
      <c r="J679" s="3">
        <v>1.2929999999999999</v>
      </c>
      <c r="K679" s="3">
        <v>0.48070000000000002</v>
      </c>
      <c r="L679" s="3">
        <v>0.40360000000000001</v>
      </c>
      <c r="M679" s="3">
        <v>0.40910000000000002</v>
      </c>
      <c r="N679" s="4">
        <v>0.17</v>
      </c>
      <c r="O679" s="4">
        <v>0.51639999999999997</v>
      </c>
      <c r="P679" s="4">
        <v>0.42149999999999999</v>
      </c>
      <c r="Q679" s="4">
        <v>0.40989999999999999</v>
      </c>
      <c r="R679" s="7">
        <f t="shared" si="75"/>
        <v>0.73149999999999993</v>
      </c>
      <c r="S679" s="7">
        <f t="shared" si="76"/>
        <v>0.49854999999999999</v>
      </c>
      <c r="T679" s="7">
        <f t="shared" si="77"/>
        <v>0.41254999999999997</v>
      </c>
      <c r="U679" s="7">
        <f t="shared" si="78"/>
        <v>0.40949999999999998</v>
      </c>
      <c r="V679" s="6">
        <f t="shared" si="79"/>
        <v>1.123</v>
      </c>
      <c r="W679" s="6">
        <f t="shared" si="80"/>
        <v>-3.5699999999999954E-2</v>
      </c>
      <c r="X679" s="6">
        <f t="shared" si="81"/>
        <v>-1.7899999999999971E-2</v>
      </c>
      <c r="Y679" s="6">
        <f t="shared" si="82"/>
        <v>-7.999999999999674E-4</v>
      </c>
    </row>
    <row r="680" spans="1:25" x14ac:dyDescent="0.2">
      <c r="A680">
        <v>2012</v>
      </c>
      <c r="B680">
        <v>11</v>
      </c>
      <c r="C680">
        <v>2012.8742999999999</v>
      </c>
      <c r="D680">
        <f>monthly_in_situ_co2_mlo!J732</f>
        <v>395.17</v>
      </c>
      <c r="E680">
        <f>monthly_merge_co2_spo!J731</f>
        <v>390.85</v>
      </c>
      <c r="F680">
        <f>(monthly_in_situ_co2_mlo!J733-monthly_in_situ_co2_mlo!J732)*2.12</f>
        <v>0.14839999999998554</v>
      </c>
      <c r="G680">
        <f>(monthly_merge_co2_spo!J732-monthly_merge_co2_spo!J731)*2.12</f>
        <v>0.86919999999993258</v>
      </c>
      <c r="I680" s="5">
        <v>2012.874</v>
      </c>
      <c r="J680" s="3">
        <v>0.14799999999999999</v>
      </c>
      <c r="K680" s="3">
        <v>0.47960000000000003</v>
      </c>
      <c r="L680" s="3">
        <v>0.40429999999999999</v>
      </c>
      <c r="M680" s="3">
        <v>0.41049999999999998</v>
      </c>
      <c r="N680" s="4">
        <v>0.86899999999999999</v>
      </c>
      <c r="O680" s="4">
        <v>0.52390000000000003</v>
      </c>
      <c r="P680" s="4">
        <v>0.42320000000000002</v>
      </c>
      <c r="Q680" s="4">
        <v>0.4118</v>
      </c>
      <c r="R680" s="7">
        <f t="shared" si="75"/>
        <v>0.50849999999999995</v>
      </c>
      <c r="S680" s="7">
        <f t="shared" si="76"/>
        <v>0.50175000000000003</v>
      </c>
      <c r="T680" s="7">
        <f t="shared" si="77"/>
        <v>0.41375000000000001</v>
      </c>
      <c r="U680" s="7">
        <f t="shared" si="78"/>
        <v>0.41115000000000002</v>
      </c>
      <c r="V680" s="6">
        <f t="shared" si="79"/>
        <v>-0.72099999999999997</v>
      </c>
      <c r="W680" s="6">
        <f t="shared" si="80"/>
        <v>-4.4300000000000006E-2</v>
      </c>
      <c r="X680" s="6">
        <f t="shared" si="81"/>
        <v>-1.8900000000000028E-2</v>
      </c>
      <c r="Y680" s="6">
        <f t="shared" si="82"/>
        <v>-1.3000000000000234E-3</v>
      </c>
    </row>
    <row r="681" spans="1:25" x14ac:dyDescent="0.2">
      <c r="A681">
        <v>2012</v>
      </c>
      <c r="B681">
        <v>12</v>
      </c>
      <c r="C681">
        <v>2012.9563000000001</v>
      </c>
      <c r="D681">
        <f>monthly_in_situ_co2_mlo!J733</f>
        <v>395.24</v>
      </c>
      <c r="E681">
        <f>monthly_merge_co2_spo!J732</f>
        <v>391.26</v>
      </c>
      <c r="F681">
        <f>(monthly_in_situ_co2_mlo!J734-monthly_in_situ_co2_mlo!J733)*2.12</f>
        <v>0.65720000000000489</v>
      </c>
      <c r="G681">
        <f>(monthly_merge_co2_spo!J733-monthly_merge_co2_spo!J732)*2.12</f>
        <v>6.3600000000062662E-2</v>
      </c>
      <c r="I681" s="5">
        <v>2012.9559999999999</v>
      </c>
      <c r="J681" s="3">
        <v>0.65700000000000003</v>
      </c>
      <c r="K681" s="3">
        <v>0.47599999999999998</v>
      </c>
      <c r="L681" s="3">
        <v>0.40510000000000002</v>
      </c>
      <c r="M681" s="3">
        <v>0.4118</v>
      </c>
      <c r="N681" s="4">
        <v>6.4000000000000001E-2</v>
      </c>
      <c r="O681" s="4">
        <v>0.52780000000000005</v>
      </c>
      <c r="P681" s="4">
        <v>0.42470000000000002</v>
      </c>
      <c r="Q681" s="4">
        <v>0.41370000000000001</v>
      </c>
      <c r="R681" s="7">
        <f t="shared" si="75"/>
        <v>0.36050000000000004</v>
      </c>
      <c r="S681" s="7">
        <f t="shared" si="76"/>
        <v>0.50190000000000001</v>
      </c>
      <c r="T681" s="7">
        <f t="shared" si="77"/>
        <v>0.41490000000000005</v>
      </c>
      <c r="U681" s="7">
        <f t="shared" si="78"/>
        <v>0.41275000000000001</v>
      </c>
      <c r="V681" s="6">
        <f t="shared" si="79"/>
        <v>0.59299999999999997</v>
      </c>
      <c r="W681" s="6">
        <f t="shared" si="80"/>
        <v>-5.1800000000000068E-2</v>
      </c>
      <c r="X681" s="6">
        <f t="shared" si="81"/>
        <v>-1.9600000000000006E-2</v>
      </c>
      <c r="Y681" s="6">
        <f t="shared" si="82"/>
        <v>-1.9000000000000128E-3</v>
      </c>
    </row>
    <row r="682" spans="1:25" x14ac:dyDescent="0.2">
      <c r="A682">
        <v>2013</v>
      </c>
      <c r="B682">
        <v>1</v>
      </c>
      <c r="C682">
        <v>2013.0410999999999</v>
      </c>
      <c r="D682">
        <f>monthly_in_situ_co2_mlo!J734</f>
        <v>395.55</v>
      </c>
      <c r="E682">
        <f>monthly_merge_co2_spo!J733</f>
        <v>391.29</v>
      </c>
      <c r="F682">
        <f>(monthly_in_situ_co2_mlo!J735-monthly_in_situ_co2_mlo!J734)*2.12</f>
        <v>1.1660000000000241</v>
      </c>
      <c r="G682">
        <f>(monthly_merge_co2_spo!J734-monthly_merge_co2_spo!J733)*2.12</f>
        <v>0.84799999999995179</v>
      </c>
      <c r="I682" s="5">
        <v>2013.0409999999999</v>
      </c>
      <c r="J682" s="3">
        <v>1.1659999999999999</v>
      </c>
      <c r="K682" s="3">
        <v>0.46850000000000003</v>
      </c>
      <c r="L682" s="3">
        <v>0.40610000000000002</v>
      </c>
      <c r="M682" s="3">
        <v>0.41320000000000001</v>
      </c>
      <c r="N682" s="4">
        <v>0.84799999999999998</v>
      </c>
      <c r="O682" s="4">
        <v>0.52859999999999996</v>
      </c>
      <c r="P682" s="4">
        <v>0.42609999999999998</v>
      </c>
      <c r="Q682" s="4">
        <v>0.41549999999999998</v>
      </c>
      <c r="R682" s="7">
        <f t="shared" si="75"/>
        <v>1.0069999999999999</v>
      </c>
      <c r="S682" s="7">
        <f t="shared" si="76"/>
        <v>0.49854999999999999</v>
      </c>
      <c r="T682" s="7">
        <f t="shared" si="77"/>
        <v>0.41610000000000003</v>
      </c>
      <c r="U682" s="7">
        <f t="shared" si="78"/>
        <v>0.41435</v>
      </c>
      <c r="V682" s="6">
        <f t="shared" si="79"/>
        <v>0.31799999999999995</v>
      </c>
      <c r="W682" s="6">
        <f t="shared" si="80"/>
        <v>-6.0099999999999931E-2</v>
      </c>
      <c r="X682" s="6">
        <f t="shared" si="81"/>
        <v>-1.9999999999999962E-2</v>
      </c>
      <c r="Y682" s="6">
        <f t="shared" si="82"/>
        <v>-2.2999999999999687E-3</v>
      </c>
    </row>
    <row r="683" spans="1:25" x14ac:dyDescent="0.2">
      <c r="A683">
        <v>2013</v>
      </c>
      <c r="B683">
        <v>2</v>
      </c>
      <c r="C683">
        <v>2013.126</v>
      </c>
      <c r="D683">
        <f>monthly_in_situ_co2_mlo!J735</f>
        <v>396.1</v>
      </c>
      <c r="E683">
        <f>monthly_merge_co2_spo!J734</f>
        <v>391.69</v>
      </c>
      <c r="F683">
        <f>(monthly_in_situ_co2_mlo!J736-monthly_in_situ_co2_mlo!J735)*2.12</f>
        <v>-0.76320000000002897</v>
      </c>
      <c r="G683">
        <f>(monthly_merge_co2_spo!J735-monthly_merge_co2_spo!J734)*2.12</f>
        <v>0.44519999999995663</v>
      </c>
      <c r="I683" s="5">
        <v>2013.126</v>
      </c>
      <c r="J683" s="3">
        <v>-0.76300000000000001</v>
      </c>
      <c r="K683" s="3">
        <v>0.45639999999999997</v>
      </c>
      <c r="L683" s="3">
        <v>0.40720000000000001</v>
      </c>
      <c r="M683" s="3">
        <v>0.41449999999999998</v>
      </c>
      <c r="N683" s="4">
        <v>0.44500000000000001</v>
      </c>
      <c r="O683" s="4">
        <v>0.52600000000000002</v>
      </c>
      <c r="P683" s="4">
        <v>0.4274</v>
      </c>
      <c r="Q683" s="4">
        <v>0.4173</v>
      </c>
      <c r="R683" s="7">
        <f t="shared" si="75"/>
        <v>-0.159</v>
      </c>
      <c r="S683" s="7">
        <f t="shared" si="76"/>
        <v>0.49119999999999997</v>
      </c>
      <c r="T683" s="7">
        <f t="shared" si="77"/>
        <v>0.4173</v>
      </c>
      <c r="U683" s="7">
        <f t="shared" si="78"/>
        <v>0.41589999999999999</v>
      </c>
      <c r="V683" s="6">
        <f t="shared" si="79"/>
        <v>-1.208</v>
      </c>
      <c r="W683" s="6">
        <f t="shared" si="80"/>
        <v>-6.9600000000000051E-2</v>
      </c>
      <c r="X683" s="6">
        <f t="shared" si="81"/>
        <v>-2.0199999999999996E-2</v>
      </c>
      <c r="Y683" s="6">
        <f t="shared" si="82"/>
        <v>-2.8000000000000247E-3</v>
      </c>
    </row>
    <row r="684" spans="1:25" x14ac:dyDescent="0.2">
      <c r="A684">
        <v>2013</v>
      </c>
      <c r="B684">
        <v>3</v>
      </c>
      <c r="C684">
        <v>2013.2027</v>
      </c>
      <c r="D684">
        <f>monthly_in_situ_co2_mlo!J736</f>
        <v>395.74</v>
      </c>
      <c r="E684">
        <f>monthly_merge_co2_spo!J735</f>
        <v>391.9</v>
      </c>
      <c r="F684">
        <f>(monthly_in_situ_co2_mlo!J737-monthly_in_situ_co2_mlo!J736)*2.12</f>
        <v>-0.27559999999999035</v>
      </c>
      <c r="G684">
        <f>(monthly_merge_co2_spo!J736-monthly_merge_co2_spo!J735)*2.12</f>
        <v>0.7208000000000675</v>
      </c>
      <c r="I684" s="5">
        <v>2013.203</v>
      </c>
      <c r="J684" s="3">
        <v>-0.27600000000000002</v>
      </c>
      <c r="K684" s="3">
        <v>0.44359999999999999</v>
      </c>
      <c r="L684" s="3">
        <v>0.40849999999999997</v>
      </c>
      <c r="M684" s="3">
        <v>0.41570000000000001</v>
      </c>
      <c r="N684" s="4">
        <v>0.72099999999999997</v>
      </c>
      <c r="O684" s="4">
        <v>0.52010000000000001</v>
      </c>
      <c r="P684" s="4">
        <v>0.42880000000000001</v>
      </c>
      <c r="Q684" s="4">
        <v>0.41899999999999998</v>
      </c>
      <c r="R684" s="7">
        <f t="shared" si="75"/>
        <v>0.22249999999999998</v>
      </c>
      <c r="S684" s="7">
        <f t="shared" si="76"/>
        <v>0.48185</v>
      </c>
      <c r="T684" s="7">
        <f t="shared" si="77"/>
        <v>0.41864999999999997</v>
      </c>
      <c r="U684" s="7">
        <f t="shared" si="78"/>
        <v>0.41735</v>
      </c>
      <c r="V684" s="6">
        <f t="shared" si="79"/>
        <v>-0.997</v>
      </c>
      <c r="W684" s="6">
        <f t="shared" si="80"/>
        <v>-7.6500000000000012E-2</v>
      </c>
      <c r="X684" s="6">
        <f t="shared" si="81"/>
        <v>-2.030000000000004E-2</v>
      </c>
      <c r="Y684" s="6">
        <f t="shared" si="82"/>
        <v>-3.2999999999999696E-3</v>
      </c>
    </row>
    <row r="685" spans="1:25" x14ac:dyDescent="0.2">
      <c r="A685">
        <v>2013</v>
      </c>
      <c r="B685">
        <v>4</v>
      </c>
      <c r="C685">
        <v>2013.2877000000001</v>
      </c>
      <c r="D685">
        <f>monthly_in_situ_co2_mlo!J737</f>
        <v>395.61</v>
      </c>
      <c r="E685">
        <f>monthly_merge_co2_spo!J736</f>
        <v>392.24</v>
      </c>
      <c r="F685">
        <f>(monthly_in_situ_co2_mlo!J738-monthly_in_situ_co2_mlo!J737)*2.12</f>
        <v>2.1623999999999617</v>
      </c>
      <c r="G685">
        <f>(monthly_merge_co2_spo!J737-monthly_merge_co2_spo!J736)*2.12</f>
        <v>1.0388000000000193</v>
      </c>
      <c r="I685" s="5">
        <v>2013.288</v>
      </c>
      <c r="J685" s="3">
        <v>2.1619999999999999</v>
      </c>
      <c r="K685" s="3">
        <v>0.43269999999999997</v>
      </c>
      <c r="L685" s="3">
        <v>0.41</v>
      </c>
      <c r="M685" s="3">
        <v>0.41689999999999999</v>
      </c>
      <c r="N685" s="4">
        <v>1.0389999999999999</v>
      </c>
      <c r="O685" s="4">
        <v>0.51119999999999999</v>
      </c>
      <c r="P685" s="4">
        <v>0.43020000000000003</v>
      </c>
      <c r="Q685" s="4">
        <v>0.42059999999999997</v>
      </c>
      <c r="R685" s="7">
        <f t="shared" si="75"/>
        <v>1.6004999999999998</v>
      </c>
      <c r="S685" s="7">
        <f t="shared" si="76"/>
        <v>0.47194999999999998</v>
      </c>
      <c r="T685" s="7">
        <f t="shared" si="77"/>
        <v>0.42010000000000003</v>
      </c>
      <c r="U685" s="7">
        <f t="shared" si="78"/>
        <v>0.41874999999999996</v>
      </c>
      <c r="V685" s="6">
        <f t="shared" si="79"/>
        <v>1.123</v>
      </c>
      <c r="W685" s="6">
        <f t="shared" si="80"/>
        <v>-7.8500000000000014E-2</v>
      </c>
      <c r="X685" s="6">
        <f t="shared" si="81"/>
        <v>-2.0200000000000051E-2</v>
      </c>
      <c r="Y685" s="6">
        <f t="shared" si="82"/>
        <v>-3.6999999999999811E-3</v>
      </c>
    </row>
    <row r="686" spans="1:25" x14ac:dyDescent="0.2">
      <c r="A686">
        <v>2013</v>
      </c>
      <c r="B686">
        <v>5</v>
      </c>
      <c r="C686">
        <v>2013.3698999999999</v>
      </c>
      <c r="D686">
        <f>monthly_in_situ_co2_mlo!J738</f>
        <v>396.63</v>
      </c>
      <c r="E686">
        <f>monthly_merge_co2_spo!J737</f>
        <v>392.73</v>
      </c>
      <c r="F686">
        <f>(monthly_in_situ_co2_mlo!J739-monthly_in_situ_co2_mlo!J738)*2.12</f>
        <v>-0.61480000000004342</v>
      </c>
      <c r="G686">
        <f>(monthly_merge_co2_spo!J738-monthly_merge_co2_spo!J737)*2.12</f>
        <v>0.5723999999999615</v>
      </c>
      <c r="I686" s="5">
        <v>2013.37</v>
      </c>
      <c r="J686" s="3">
        <v>-0.61499999999999999</v>
      </c>
      <c r="K686" s="3">
        <v>0.42230000000000001</v>
      </c>
      <c r="L686" s="3">
        <v>0.41160000000000002</v>
      </c>
      <c r="M686" s="3">
        <v>0.41810000000000003</v>
      </c>
      <c r="N686" s="4">
        <v>0.57199999999999995</v>
      </c>
      <c r="O686" s="4">
        <v>0.49890000000000001</v>
      </c>
      <c r="P686" s="4">
        <v>0.43169999999999997</v>
      </c>
      <c r="Q686" s="4">
        <v>0.42230000000000001</v>
      </c>
      <c r="R686" s="7">
        <f t="shared" si="75"/>
        <v>-2.1500000000000019E-2</v>
      </c>
      <c r="S686" s="7">
        <f t="shared" si="76"/>
        <v>0.46060000000000001</v>
      </c>
      <c r="T686" s="7">
        <f t="shared" si="77"/>
        <v>0.42164999999999997</v>
      </c>
      <c r="U686" s="7">
        <f t="shared" si="78"/>
        <v>0.42020000000000002</v>
      </c>
      <c r="V686" s="6">
        <f t="shared" si="79"/>
        <v>-1.1869999999999998</v>
      </c>
      <c r="W686" s="6">
        <f t="shared" si="80"/>
        <v>-7.6600000000000001E-2</v>
      </c>
      <c r="X686" s="6">
        <f t="shared" si="81"/>
        <v>-2.0099999999999951E-2</v>
      </c>
      <c r="Y686" s="6">
        <f t="shared" si="82"/>
        <v>-4.1999999999999815E-3</v>
      </c>
    </row>
    <row r="687" spans="1:25" x14ac:dyDescent="0.2">
      <c r="A687">
        <v>2013</v>
      </c>
      <c r="B687">
        <v>6</v>
      </c>
      <c r="C687">
        <v>2013.4548</v>
      </c>
      <c r="D687">
        <f>monthly_in_situ_co2_mlo!J739</f>
        <v>396.34</v>
      </c>
      <c r="E687">
        <f>monthly_merge_co2_spo!J738</f>
        <v>393</v>
      </c>
      <c r="F687">
        <f>(monthly_in_situ_co2_mlo!J740-monthly_in_situ_co2_mlo!J739)*2.12</f>
        <v>0.48760000000003861</v>
      </c>
      <c r="G687">
        <f>(monthly_merge_co2_spo!J739-monthly_merge_co2_spo!J738)*2.12</f>
        <v>0.44519999999995663</v>
      </c>
      <c r="I687" s="5">
        <v>2013.4549999999999</v>
      </c>
      <c r="J687" s="3">
        <v>0.48799999999999999</v>
      </c>
      <c r="K687" s="3">
        <v>0.41060000000000002</v>
      </c>
      <c r="L687" s="3">
        <v>0.41310000000000002</v>
      </c>
      <c r="M687" s="3">
        <v>0.41930000000000001</v>
      </c>
      <c r="N687" s="4">
        <v>0.44500000000000001</v>
      </c>
      <c r="O687" s="4">
        <v>0.48370000000000002</v>
      </c>
      <c r="P687" s="4">
        <v>0.43340000000000001</v>
      </c>
      <c r="Q687" s="4">
        <v>0.42380000000000001</v>
      </c>
      <c r="R687" s="7">
        <f t="shared" si="75"/>
        <v>0.46650000000000003</v>
      </c>
      <c r="S687" s="7">
        <f t="shared" si="76"/>
        <v>0.44715000000000005</v>
      </c>
      <c r="T687" s="7">
        <f t="shared" si="77"/>
        <v>0.42325000000000002</v>
      </c>
      <c r="U687" s="7">
        <f t="shared" si="78"/>
        <v>0.42154999999999998</v>
      </c>
      <c r="V687" s="6">
        <f t="shared" si="79"/>
        <v>4.2999999999999983E-2</v>
      </c>
      <c r="W687" s="6">
        <f t="shared" si="80"/>
        <v>-7.3099999999999998E-2</v>
      </c>
      <c r="X687" s="6">
        <f t="shared" si="81"/>
        <v>-2.0299999999999985E-2</v>
      </c>
      <c r="Y687" s="6">
        <f t="shared" si="82"/>
        <v>-4.500000000000004E-3</v>
      </c>
    </row>
    <row r="688" spans="1:25" x14ac:dyDescent="0.2">
      <c r="A688">
        <v>2013</v>
      </c>
      <c r="B688">
        <v>7</v>
      </c>
      <c r="C688">
        <v>2013.537</v>
      </c>
      <c r="D688">
        <f>monthly_in_situ_co2_mlo!J740</f>
        <v>396.57</v>
      </c>
      <c r="E688">
        <f>monthly_merge_co2_spo!J739</f>
        <v>393.21</v>
      </c>
      <c r="F688">
        <f>(monthly_in_situ_co2_mlo!J741-monthly_in_situ_co2_mlo!J740)*2.12</f>
        <v>0.74200000000004829</v>
      </c>
      <c r="G688">
        <f>(monthly_merge_co2_spo!J740-monthly_merge_co2_spo!J739)*2.12</f>
        <v>0.46640000000005788</v>
      </c>
      <c r="I688" s="5">
        <v>2013.537</v>
      </c>
      <c r="J688" s="3">
        <v>0.74199999999999999</v>
      </c>
      <c r="K688" s="3">
        <v>0.39889999999999998</v>
      </c>
      <c r="L688" s="3">
        <v>0.41460000000000002</v>
      </c>
      <c r="M688" s="3">
        <v>0.42049999999999998</v>
      </c>
      <c r="N688" s="4">
        <v>0.46600000000000003</v>
      </c>
      <c r="O688" s="4">
        <v>0.46660000000000001</v>
      </c>
      <c r="P688" s="4">
        <v>0.43509999999999999</v>
      </c>
      <c r="Q688" s="4">
        <v>0.42520000000000002</v>
      </c>
      <c r="R688" s="7">
        <f t="shared" si="75"/>
        <v>0.60399999999999998</v>
      </c>
      <c r="S688" s="7">
        <f t="shared" si="76"/>
        <v>0.43274999999999997</v>
      </c>
      <c r="T688" s="7">
        <f t="shared" si="77"/>
        <v>0.42485000000000001</v>
      </c>
      <c r="U688" s="7">
        <f t="shared" si="78"/>
        <v>0.42285</v>
      </c>
      <c r="V688" s="6">
        <f t="shared" si="79"/>
        <v>0.27599999999999997</v>
      </c>
      <c r="W688" s="6">
        <f t="shared" si="80"/>
        <v>-6.7700000000000038E-2</v>
      </c>
      <c r="X688" s="6">
        <f t="shared" si="81"/>
        <v>-2.0499999999999963E-2</v>
      </c>
      <c r="Y688" s="6">
        <f t="shared" si="82"/>
        <v>-4.7000000000000375E-3</v>
      </c>
    </row>
    <row r="689" spans="1:25" x14ac:dyDescent="0.2">
      <c r="A689">
        <v>2013</v>
      </c>
      <c r="B689">
        <v>8</v>
      </c>
      <c r="C689">
        <v>2013.6219000000001</v>
      </c>
      <c r="D689">
        <f>monthly_in_situ_co2_mlo!J741</f>
        <v>396.92</v>
      </c>
      <c r="E689">
        <f>monthly_merge_co2_spo!J740</f>
        <v>393.43</v>
      </c>
      <c r="F689">
        <f>(monthly_in_situ_co2_mlo!J742-monthly_in_situ_co2_mlo!J741)*2.12</f>
        <v>-0.1908000000000675</v>
      </c>
      <c r="G689">
        <f>(monthly_merge_co2_spo!J741-monthly_merge_co2_spo!J740)*2.12</f>
        <v>8.4800000000043382E-2</v>
      </c>
      <c r="I689" s="5">
        <v>2013.6220000000001</v>
      </c>
      <c r="J689" s="3">
        <v>-0.191</v>
      </c>
      <c r="K689" s="3">
        <v>0.38879999999999998</v>
      </c>
      <c r="L689" s="3">
        <v>0.41610000000000003</v>
      </c>
      <c r="M689" s="3">
        <v>0.42149999999999999</v>
      </c>
      <c r="N689" s="4">
        <v>8.5000000000000006E-2</v>
      </c>
      <c r="O689" s="4">
        <v>0.44800000000000001</v>
      </c>
      <c r="P689" s="4">
        <v>0.43680000000000002</v>
      </c>
      <c r="Q689" s="4">
        <v>0.42659999999999998</v>
      </c>
      <c r="R689" s="7">
        <f t="shared" si="75"/>
        <v>-5.2999999999999999E-2</v>
      </c>
      <c r="S689" s="7">
        <f t="shared" si="76"/>
        <v>0.41839999999999999</v>
      </c>
      <c r="T689" s="7">
        <f t="shared" si="77"/>
        <v>0.42645</v>
      </c>
      <c r="U689" s="7">
        <f t="shared" si="78"/>
        <v>0.42404999999999998</v>
      </c>
      <c r="V689" s="6">
        <f t="shared" si="79"/>
        <v>-0.27600000000000002</v>
      </c>
      <c r="W689" s="6">
        <f t="shared" si="80"/>
        <v>-5.920000000000003E-2</v>
      </c>
      <c r="X689" s="6">
        <f t="shared" si="81"/>
        <v>-2.0699999999999996E-2</v>
      </c>
      <c r="Y689" s="6">
        <f t="shared" si="82"/>
        <v>-5.0999999999999934E-3</v>
      </c>
    </row>
    <row r="690" spans="1:25" x14ac:dyDescent="0.2">
      <c r="A690">
        <v>2013</v>
      </c>
      <c r="B690">
        <v>9</v>
      </c>
      <c r="C690">
        <v>2013.7067999999999</v>
      </c>
      <c r="D690">
        <f>monthly_in_situ_co2_mlo!J742</f>
        <v>396.83</v>
      </c>
      <c r="E690">
        <f>monthly_merge_co2_spo!J741</f>
        <v>393.47</v>
      </c>
      <c r="F690">
        <f>(monthly_in_situ_co2_mlo!J743-monthly_in_situ_co2_mlo!J742)*2.12</f>
        <v>0.91160000000001451</v>
      </c>
      <c r="G690">
        <f>(monthly_merge_co2_spo!J742-monthly_merge_co2_spo!J741)*2.12</f>
        <v>0.12719999999988432</v>
      </c>
      <c r="I690" s="5">
        <v>2013.7070000000001</v>
      </c>
      <c r="J690" s="3">
        <v>0.91200000000000003</v>
      </c>
      <c r="K690" s="3">
        <v>0.38040000000000002</v>
      </c>
      <c r="L690" s="3">
        <v>0.41770000000000002</v>
      </c>
      <c r="M690" s="3">
        <v>0.42259999999999998</v>
      </c>
      <c r="N690" s="4">
        <v>0.127</v>
      </c>
      <c r="O690" s="4">
        <v>0.42830000000000001</v>
      </c>
      <c r="P690" s="4">
        <v>0.43859999999999999</v>
      </c>
      <c r="Q690" s="4">
        <v>0.42799999999999999</v>
      </c>
      <c r="R690" s="7">
        <f t="shared" si="75"/>
        <v>0.51950000000000007</v>
      </c>
      <c r="S690" s="7">
        <f t="shared" si="76"/>
        <v>0.40434999999999999</v>
      </c>
      <c r="T690" s="7">
        <f t="shared" si="77"/>
        <v>0.42815000000000003</v>
      </c>
      <c r="U690" s="7">
        <f t="shared" si="78"/>
        <v>0.42530000000000001</v>
      </c>
      <c r="V690" s="6">
        <f t="shared" si="79"/>
        <v>0.78500000000000003</v>
      </c>
      <c r="W690" s="6">
        <f t="shared" si="80"/>
        <v>-4.7899999999999998E-2</v>
      </c>
      <c r="X690" s="6">
        <f t="shared" si="81"/>
        <v>-2.0899999999999974E-2</v>
      </c>
      <c r="Y690" s="6">
        <f t="shared" si="82"/>
        <v>-5.4000000000000159E-3</v>
      </c>
    </row>
    <row r="691" spans="1:25" x14ac:dyDescent="0.2">
      <c r="A691">
        <v>2013</v>
      </c>
      <c r="B691">
        <v>10</v>
      </c>
      <c r="C691">
        <v>2013.789</v>
      </c>
      <c r="D691">
        <f>monthly_in_situ_co2_mlo!J743</f>
        <v>397.26</v>
      </c>
      <c r="E691">
        <f>monthly_merge_co2_spo!J742</f>
        <v>393.53</v>
      </c>
      <c r="F691">
        <f>(monthly_in_situ_co2_mlo!J744-monthly_in_situ_co2_mlo!J743)*2.12</f>
        <v>0.33920000000005301</v>
      </c>
      <c r="G691">
        <f>(monthly_merge_co2_spo!J743-monthly_merge_co2_spo!J742)*2.12</f>
        <v>0.48760000000003861</v>
      </c>
      <c r="I691" s="5">
        <v>2013.789</v>
      </c>
      <c r="J691" s="3">
        <v>0.33900000000000002</v>
      </c>
      <c r="K691" s="3">
        <v>0.37359999999999999</v>
      </c>
      <c r="L691" s="3">
        <v>0.4194</v>
      </c>
      <c r="M691" s="3">
        <v>0.42359999999999998</v>
      </c>
      <c r="N691" s="4">
        <v>0.48799999999999999</v>
      </c>
      <c r="O691" s="4">
        <v>0.40839999999999999</v>
      </c>
      <c r="P691" s="4">
        <v>0.44030000000000002</v>
      </c>
      <c r="Q691" s="4">
        <v>0.42930000000000001</v>
      </c>
      <c r="R691" s="7">
        <f t="shared" si="75"/>
        <v>0.41349999999999998</v>
      </c>
      <c r="S691" s="7">
        <f t="shared" si="76"/>
        <v>0.39100000000000001</v>
      </c>
      <c r="T691" s="7">
        <f t="shared" si="77"/>
        <v>0.42985000000000001</v>
      </c>
      <c r="U691" s="7">
        <f t="shared" si="78"/>
        <v>0.42645</v>
      </c>
      <c r="V691" s="6">
        <f t="shared" si="79"/>
        <v>-0.14899999999999997</v>
      </c>
      <c r="W691" s="6">
        <f t="shared" si="80"/>
        <v>-3.4799999999999998E-2</v>
      </c>
      <c r="X691" s="6">
        <f t="shared" si="81"/>
        <v>-2.090000000000003E-2</v>
      </c>
      <c r="Y691" s="6">
        <f t="shared" si="82"/>
        <v>-5.7000000000000384E-3</v>
      </c>
    </row>
    <row r="692" spans="1:25" x14ac:dyDescent="0.2">
      <c r="A692">
        <v>2013</v>
      </c>
      <c r="B692">
        <v>11</v>
      </c>
      <c r="C692">
        <v>2013.874</v>
      </c>
      <c r="D692">
        <f>monthly_in_situ_co2_mlo!J744</f>
        <v>397.42</v>
      </c>
      <c r="E692">
        <f>monthly_merge_co2_spo!J743</f>
        <v>393.76</v>
      </c>
      <c r="F692">
        <f>(monthly_in_situ_co2_mlo!J745-monthly_in_situ_co2_mlo!J744)*2.12</f>
        <v>0.65720000000000489</v>
      </c>
      <c r="G692">
        <f>(monthly_merge_co2_spo!J744-monthly_merge_co2_spo!J743)*2.12</f>
        <v>0.65720000000000489</v>
      </c>
      <c r="I692" s="5">
        <v>2013.874</v>
      </c>
      <c r="J692" s="3">
        <v>0.65700000000000003</v>
      </c>
      <c r="K692" s="3">
        <v>0.36880000000000002</v>
      </c>
      <c r="L692" s="3">
        <v>0.42120000000000002</v>
      </c>
      <c r="M692" s="3">
        <v>0.42470000000000002</v>
      </c>
      <c r="N692" s="4">
        <v>0.65700000000000003</v>
      </c>
      <c r="O692" s="4">
        <v>0.38950000000000001</v>
      </c>
      <c r="P692" s="4">
        <v>0.44180000000000003</v>
      </c>
      <c r="Q692" s="4">
        <v>0.43049999999999999</v>
      </c>
      <c r="R692" s="7">
        <f t="shared" si="75"/>
        <v>0.65700000000000003</v>
      </c>
      <c r="S692" s="7">
        <f t="shared" si="76"/>
        <v>0.37914999999999999</v>
      </c>
      <c r="T692" s="7">
        <f t="shared" si="77"/>
        <v>0.43149999999999999</v>
      </c>
      <c r="U692" s="7">
        <f t="shared" si="78"/>
        <v>0.42759999999999998</v>
      </c>
      <c r="V692" s="6">
        <f t="shared" si="79"/>
        <v>0</v>
      </c>
      <c r="W692" s="6">
        <f t="shared" si="80"/>
        <v>-2.0699999999999996E-2</v>
      </c>
      <c r="X692" s="6">
        <f t="shared" si="81"/>
        <v>-2.0600000000000007E-2</v>
      </c>
      <c r="Y692" s="6">
        <f t="shared" si="82"/>
        <v>-5.7999999999999718E-3</v>
      </c>
    </row>
    <row r="693" spans="1:25" x14ac:dyDescent="0.2">
      <c r="A693">
        <v>2013</v>
      </c>
      <c r="B693">
        <v>12</v>
      </c>
      <c r="C693">
        <v>2013.9562000000001</v>
      </c>
      <c r="D693">
        <f>monthly_in_situ_co2_mlo!J745</f>
        <v>397.73</v>
      </c>
      <c r="E693">
        <f>monthly_merge_co2_spo!J744</f>
        <v>394.07</v>
      </c>
      <c r="F693">
        <f>(monthly_in_situ_co2_mlo!J746-monthly_in_situ_co2_mlo!J745)*2.12</f>
        <v>0.29679999999997109</v>
      </c>
      <c r="G693">
        <f>(monthly_merge_co2_spo!J745-monthly_merge_co2_spo!J744)*2.12</f>
        <v>0.4239999999999759</v>
      </c>
      <c r="I693" s="5">
        <v>2013.9559999999999</v>
      </c>
      <c r="J693" s="3">
        <v>0.29699999999999999</v>
      </c>
      <c r="K693" s="3">
        <v>0.36580000000000001</v>
      </c>
      <c r="L693" s="3">
        <v>0.42309999999999998</v>
      </c>
      <c r="M693" s="3">
        <v>0.42570000000000002</v>
      </c>
      <c r="N693" s="4">
        <v>0.42399999999999999</v>
      </c>
      <c r="O693" s="4">
        <v>0.37309999999999999</v>
      </c>
      <c r="P693" s="4">
        <v>0.44319999999999998</v>
      </c>
      <c r="Q693" s="4">
        <v>0.43159999999999998</v>
      </c>
      <c r="R693" s="7">
        <f t="shared" si="75"/>
        <v>0.36049999999999999</v>
      </c>
      <c r="S693" s="7">
        <f t="shared" si="76"/>
        <v>0.36945</v>
      </c>
      <c r="T693" s="7">
        <f t="shared" si="77"/>
        <v>0.43314999999999998</v>
      </c>
      <c r="U693" s="7">
        <f t="shared" si="78"/>
        <v>0.42864999999999998</v>
      </c>
      <c r="V693" s="6">
        <f t="shared" si="79"/>
        <v>-0.127</v>
      </c>
      <c r="W693" s="6">
        <f t="shared" si="80"/>
        <v>-7.2999999999999732E-3</v>
      </c>
      <c r="X693" s="6">
        <f t="shared" si="81"/>
        <v>-2.0100000000000007E-2</v>
      </c>
      <c r="Y693" s="6">
        <f t="shared" ref="Y693:Y715" si="83">M693-Q693</f>
        <v>-5.8999999999999608E-3</v>
      </c>
    </row>
    <row r="694" spans="1:25" x14ac:dyDescent="0.2">
      <c r="A694">
        <v>2014</v>
      </c>
      <c r="B694">
        <v>1</v>
      </c>
      <c r="C694">
        <v>2014.0410999999999</v>
      </c>
      <c r="D694">
        <f>monthly_in_situ_co2_mlo!J746</f>
        <v>397.87</v>
      </c>
      <c r="E694">
        <f>monthly_merge_co2_spo!J745</f>
        <v>394.27</v>
      </c>
      <c r="F694">
        <f>(monthly_in_situ_co2_mlo!J747-monthly_in_situ_co2_mlo!J746)*2.12</f>
        <v>-1.1023999999999614</v>
      </c>
      <c r="G694">
        <f>(monthly_merge_co2_spo!J746-monthly_merge_co2_spo!J745)*2.12</f>
        <v>0.36040000000003375</v>
      </c>
      <c r="I694" s="5">
        <v>2014.0409999999999</v>
      </c>
      <c r="J694" s="3">
        <v>-1.1020000000000001</v>
      </c>
      <c r="K694" s="3">
        <v>0.36280000000000001</v>
      </c>
      <c r="L694" s="3">
        <v>0.42509999999999998</v>
      </c>
      <c r="M694" s="3">
        <v>0.42670000000000002</v>
      </c>
      <c r="N694" s="4">
        <v>0.36</v>
      </c>
      <c r="O694" s="4">
        <v>0.36009999999999998</v>
      </c>
      <c r="P694" s="4">
        <v>0.44440000000000002</v>
      </c>
      <c r="Q694" s="4">
        <v>0.43269999999999997</v>
      </c>
      <c r="R694" s="7">
        <f t="shared" si="75"/>
        <v>-0.37100000000000005</v>
      </c>
      <c r="S694" s="7">
        <f t="shared" si="76"/>
        <v>0.36144999999999999</v>
      </c>
      <c r="T694" s="7">
        <f t="shared" si="77"/>
        <v>0.43474999999999997</v>
      </c>
      <c r="U694" s="7">
        <f t="shared" si="78"/>
        <v>0.42969999999999997</v>
      </c>
      <c r="V694" s="6">
        <f t="shared" si="79"/>
        <v>-1.4620000000000002</v>
      </c>
      <c r="W694" s="6">
        <f t="shared" si="80"/>
        <v>2.7000000000000357E-3</v>
      </c>
      <c r="X694" s="6">
        <f t="shared" si="81"/>
        <v>-1.9300000000000039E-2</v>
      </c>
      <c r="Y694" s="6">
        <f t="shared" si="83"/>
        <v>-5.9999999999999498E-3</v>
      </c>
    </row>
    <row r="695" spans="1:25" x14ac:dyDescent="0.2">
      <c r="A695">
        <v>2014</v>
      </c>
      <c r="B695">
        <v>2</v>
      </c>
      <c r="C695">
        <v>2014.126</v>
      </c>
      <c r="D695">
        <f>monthly_in_situ_co2_mlo!J747</f>
        <v>397.35</v>
      </c>
      <c r="E695">
        <f>monthly_merge_co2_spo!J746</f>
        <v>394.44</v>
      </c>
      <c r="F695">
        <f>(monthly_in_situ_co2_mlo!J748-monthly_in_situ_co2_mlo!J747)*2.12</f>
        <v>1.2719999999999279</v>
      </c>
      <c r="G695">
        <f>(monthly_merge_co2_spo!J747-monthly_merge_co2_spo!J746)*2.12</f>
        <v>0.27559999999999035</v>
      </c>
      <c r="I695" s="5">
        <v>2014.126</v>
      </c>
      <c r="J695" s="3">
        <v>1.272</v>
      </c>
      <c r="K695" s="3">
        <v>0.3594</v>
      </c>
      <c r="L695" s="3">
        <v>0.42709999999999998</v>
      </c>
      <c r="M695" s="3">
        <v>0.42770000000000002</v>
      </c>
      <c r="N695" s="4">
        <v>0.27600000000000002</v>
      </c>
      <c r="O695" s="4">
        <v>0.35060000000000002</v>
      </c>
      <c r="P695" s="4">
        <v>0.4456</v>
      </c>
      <c r="Q695" s="4">
        <v>0.43369999999999997</v>
      </c>
      <c r="R695" s="7">
        <f t="shared" si="75"/>
        <v>0.77400000000000002</v>
      </c>
      <c r="S695" s="7">
        <f t="shared" si="76"/>
        <v>0.35499999999999998</v>
      </c>
      <c r="T695" s="7">
        <f t="shared" si="77"/>
        <v>0.43635000000000002</v>
      </c>
      <c r="U695" s="7">
        <f t="shared" si="78"/>
        <v>0.43069999999999997</v>
      </c>
      <c r="V695" s="6">
        <f t="shared" si="79"/>
        <v>0.996</v>
      </c>
      <c r="W695" s="6">
        <f t="shared" si="80"/>
        <v>8.7999999999999745E-3</v>
      </c>
      <c r="X695" s="6">
        <f t="shared" si="81"/>
        <v>-1.8500000000000016E-2</v>
      </c>
      <c r="Y695" s="6">
        <f t="shared" si="83"/>
        <v>-5.9999999999999498E-3</v>
      </c>
    </row>
    <row r="696" spans="1:25" x14ac:dyDescent="0.2">
      <c r="A696">
        <v>2014</v>
      </c>
      <c r="B696">
        <v>3</v>
      </c>
      <c r="C696">
        <v>2014.2027</v>
      </c>
      <c r="D696">
        <f>monthly_in_situ_co2_mlo!J748</f>
        <v>397.95</v>
      </c>
      <c r="E696">
        <f>monthly_merge_co2_spo!J747</f>
        <v>394.57</v>
      </c>
      <c r="F696">
        <f>(monthly_in_situ_co2_mlo!J749-monthly_in_situ_co2_mlo!J748)*2.12</f>
        <v>1.3144000000000098</v>
      </c>
      <c r="G696">
        <f>(monthly_merge_co2_spo!J748-monthly_merge_co2_spo!J747)*2.12</f>
        <v>0.25440000000000967</v>
      </c>
      <c r="I696" s="5">
        <v>2014.203</v>
      </c>
      <c r="J696" s="3">
        <v>1.3140000000000001</v>
      </c>
      <c r="K696" s="3">
        <v>0.35649999999999998</v>
      </c>
      <c r="L696" s="3">
        <v>0.42899999999999999</v>
      </c>
      <c r="M696" s="3">
        <v>0.42870000000000003</v>
      </c>
      <c r="N696" s="4">
        <v>0.254</v>
      </c>
      <c r="O696" s="4">
        <v>0.34510000000000002</v>
      </c>
      <c r="P696" s="4">
        <v>0.44640000000000002</v>
      </c>
      <c r="Q696" s="4">
        <v>0.43469999999999998</v>
      </c>
      <c r="R696" s="7">
        <f t="shared" si="75"/>
        <v>0.78400000000000003</v>
      </c>
      <c r="S696" s="7">
        <f t="shared" si="76"/>
        <v>0.3508</v>
      </c>
      <c r="T696" s="7">
        <f t="shared" si="77"/>
        <v>0.43769999999999998</v>
      </c>
      <c r="U696" s="7">
        <f t="shared" si="78"/>
        <v>0.43169999999999997</v>
      </c>
      <c r="V696" s="6">
        <f t="shared" si="79"/>
        <v>1.06</v>
      </c>
      <c r="W696" s="6">
        <f t="shared" si="80"/>
        <v>1.1399999999999966E-2</v>
      </c>
      <c r="X696" s="6">
        <f t="shared" si="81"/>
        <v>-1.7400000000000027E-2</v>
      </c>
      <c r="Y696" s="6">
        <f t="shared" si="83"/>
        <v>-5.9999999999999498E-3</v>
      </c>
    </row>
    <row r="697" spans="1:25" x14ac:dyDescent="0.2">
      <c r="A697">
        <v>2014</v>
      </c>
      <c r="B697">
        <v>4</v>
      </c>
      <c r="C697">
        <v>2014.2877000000001</v>
      </c>
      <c r="D697">
        <f>monthly_in_situ_co2_mlo!J749</f>
        <v>398.57</v>
      </c>
      <c r="E697">
        <f>monthly_merge_co2_spo!J748</f>
        <v>394.69</v>
      </c>
      <c r="F697">
        <f>(monthly_in_situ_co2_mlo!J750-monthly_in_situ_co2_mlo!J749)*2.12</f>
        <v>-8.4800000000043382E-2</v>
      </c>
      <c r="G697">
        <f>(monthly_merge_co2_spo!J749-monthly_merge_co2_spo!J748)*2.12</f>
        <v>0.29679999999997109</v>
      </c>
      <c r="I697" s="5">
        <v>2014.288</v>
      </c>
      <c r="J697" s="3">
        <v>-8.5000000000000006E-2</v>
      </c>
      <c r="K697" s="3">
        <v>0.35560000000000003</v>
      </c>
      <c r="L697" s="3">
        <v>0.43099999999999999</v>
      </c>
      <c r="M697" s="3">
        <v>0.42970000000000003</v>
      </c>
      <c r="N697" s="4">
        <v>0.29699999999999999</v>
      </c>
      <c r="O697" s="4">
        <v>0.34460000000000002</v>
      </c>
      <c r="P697" s="4">
        <v>0.4471</v>
      </c>
      <c r="Q697" s="4">
        <v>0.4355</v>
      </c>
      <c r="R697" s="7">
        <f t="shared" si="75"/>
        <v>0.10599999999999998</v>
      </c>
      <c r="S697" s="7">
        <f t="shared" si="76"/>
        <v>0.35010000000000002</v>
      </c>
      <c r="T697" s="7">
        <f t="shared" si="77"/>
        <v>0.43905</v>
      </c>
      <c r="U697" s="7">
        <f t="shared" si="78"/>
        <v>0.43259999999999998</v>
      </c>
      <c r="V697" s="6">
        <f t="shared" si="79"/>
        <v>-0.38200000000000001</v>
      </c>
      <c r="W697" s="6">
        <f t="shared" si="80"/>
        <v>1.100000000000001E-2</v>
      </c>
      <c r="X697" s="6">
        <f t="shared" si="81"/>
        <v>-1.6100000000000003E-2</v>
      </c>
      <c r="Y697" s="6">
        <f t="shared" si="83"/>
        <v>-5.7999999999999718E-3</v>
      </c>
    </row>
    <row r="698" spans="1:25" x14ac:dyDescent="0.2">
      <c r="A698">
        <v>2014</v>
      </c>
      <c r="B698">
        <v>5</v>
      </c>
      <c r="C698">
        <v>2014.3698999999999</v>
      </c>
      <c r="D698">
        <f>monthly_in_situ_co2_mlo!J750</f>
        <v>398.53</v>
      </c>
      <c r="E698">
        <f>monthly_merge_co2_spo!J749</f>
        <v>394.83</v>
      </c>
      <c r="F698">
        <f>(monthly_in_situ_co2_mlo!J751-monthly_in_situ_co2_mlo!J750)*2.12</f>
        <v>0.50880000000001935</v>
      </c>
      <c r="G698">
        <f>(monthly_merge_co2_spo!J750-monthly_merge_co2_spo!J749)*2.12</f>
        <v>2.119999999998072E-2</v>
      </c>
      <c r="I698" s="5">
        <v>2014.37</v>
      </c>
      <c r="J698" s="3">
        <v>0.50900000000000001</v>
      </c>
      <c r="K698" s="3">
        <v>0.35709999999999997</v>
      </c>
      <c r="L698" s="3">
        <v>0.43309999999999998</v>
      </c>
      <c r="M698" s="3">
        <v>0.43070000000000003</v>
      </c>
      <c r="N698" s="4">
        <v>2.1000000000000001E-2</v>
      </c>
      <c r="O698" s="4">
        <v>0.3493</v>
      </c>
      <c r="P698" s="4">
        <v>0.4476</v>
      </c>
      <c r="Q698" s="4">
        <v>0.43630000000000002</v>
      </c>
      <c r="R698" s="7">
        <f t="shared" si="75"/>
        <v>0.26500000000000001</v>
      </c>
      <c r="S698" s="7">
        <f t="shared" si="76"/>
        <v>0.35319999999999996</v>
      </c>
      <c r="T698" s="7">
        <f t="shared" si="77"/>
        <v>0.44035000000000002</v>
      </c>
      <c r="U698" s="7">
        <f t="shared" si="78"/>
        <v>0.4335</v>
      </c>
      <c r="V698" s="6">
        <f t="shared" si="79"/>
        <v>0.48799999999999999</v>
      </c>
      <c r="W698" s="6">
        <f t="shared" si="80"/>
        <v>7.7999999999999736E-3</v>
      </c>
      <c r="X698" s="6">
        <f t="shared" si="81"/>
        <v>-1.4500000000000013E-2</v>
      </c>
      <c r="Y698" s="6">
        <f t="shared" si="83"/>
        <v>-5.5999999999999939E-3</v>
      </c>
    </row>
    <row r="699" spans="1:25" x14ac:dyDescent="0.2">
      <c r="A699">
        <v>2014</v>
      </c>
      <c r="B699">
        <v>6</v>
      </c>
      <c r="C699">
        <v>2014.4548</v>
      </c>
      <c r="D699">
        <f>monthly_in_situ_co2_mlo!J751</f>
        <v>398.77</v>
      </c>
      <c r="E699">
        <f>monthly_merge_co2_spo!J750</f>
        <v>394.84</v>
      </c>
      <c r="F699">
        <f>(monthly_in_situ_co2_mlo!J752-monthly_in_situ_co2_mlo!J751)*2.12</f>
        <v>-1.06</v>
      </c>
      <c r="G699">
        <f>(monthly_merge_co2_spo!J751-monthly_merge_co2_spo!J750)*2.12</f>
        <v>0.31800000000007234</v>
      </c>
      <c r="I699" s="5">
        <v>2014.4549999999999</v>
      </c>
      <c r="J699" s="3">
        <v>-1.06</v>
      </c>
      <c r="K699" s="3">
        <v>0.3589</v>
      </c>
      <c r="L699" s="3">
        <v>0.43530000000000002</v>
      </c>
      <c r="M699" s="3">
        <v>0.43169999999999997</v>
      </c>
      <c r="N699" s="4">
        <v>0.318</v>
      </c>
      <c r="O699" s="4">
        <v>0.35849999999999999</v>
      </c>
      <c r="P699" s="4">
        <v>0.44800000000000001</v>
      </c>
      <c r="Q699" s="4">
        <v>0.437</v>
      </c>
      <c r="R699" s="7">
        <f t="shared" si="75"/>
        <v>-0.371</v>
      </c>
      <c r="S699" s="7">
        <f t="shared" si="76"/>
        <v>0.35870000000000002</v>
      </c>
      <c r="T699" s="7">
        <f t="shared" si="77"/>
        <v>0.44164999999999999</v>
      </c>
      <c r="U699" s="7">
        <f t="shared" si="78"/>
        <v>0.43435000000000001</v>
      </c>
      <c r="V699" s="6">
        <f t="shared" si="79"/>
        <v>-1.3780000000000001</v>
      </c>
      <c r="W699" s="6">
        <f t="shared" si="80"/>
        <v>4.0000000000001146E-4</v>
      </c>
      <c r="X699" s="6">
        <f t="shared" si="81"/>
        <v>-1.2699999999999989E-2</v>
      </c>
      <c r="Y699" s="6">
        <f t="shared" si="83"/>
        <v>-5.3000000000000269E-3</v>
      </c>
    </row>
    <row r="700" spans="1:25" x14ac:dyDescent="0.2">
      <c r="A700">
        <v>2014</v>
      </c>
      <c r="B700">
        <v>7</v>
      </c>
      <c r="C700">
        <v>2014.537</v>
      </c>
      <c r="D700">
        <f>monthly_in_situ_co2_mlo!J752</f>
        <v>398.27</v>
      </c>
      <c r="E700">
        <f>monthly_merge_co2_spo!J751</f>
        <v>394.99</v>
      </c>
      <c r="F700">
        <f>(monthly_in_situ_co2_mlo!J753-monthly_in_situ_co2_mlo!J752)*2.12</f>
        <v>0.95400000000009644</v>
      </c>
      <c r="G700">
        <f>(monthly_merge_co2_spo!J752-monthly_merge_co2_spo!J751)*2.12</f>
        <v>0.33919999999993256</v>
      </c>
      <c r="I700" s="5">
        <v>2014.537</v>
      </c>
      <c r="J700" s="3">
        <v>0.95399999999999996</v>
      </c>
      <c r="K700" s="3">
        <v>0.35970000000000002</v>
      </c>
      <c r="L700" s="3">
        <v>0.43759999999999999</v>
      </c>
      <c r="M700" s="3">
        <v>0.43259999999999998</v>
      </c>
      <c r="N700" s="4">
        <v>0.33900000000000002</v>
      </c>
      <c r="O700" s="4">
        <v>0.37</v>
      </c>
      <c r="P700" s="4">
        <v>0.44819999999999999</v>
      </c>
      <c r="Q700" s="4">
        <v>0.43769999999999998</v>
      </c>
      <c r="R700" s="7">
        <f t="shared" si="75"/>
        <v>0.64649999999999996</v>
      </c>
      <c r="S700" s="7">
        <f t="shared" si="76"/>
        <v>0.36485000000000001</v>
      </c>
      <c r="T700" s="7">
        <f t="shared" si="77"/>
        <v>0.44289999999999996</v>
      </c>
      <c r="U700" s="7">
        <f t="shared" si="78"/>
        <v>0.43514999999999998</v>
      </c>
      <c r="V700" s="6">
        <f t="shared" si="79"/>
        <v>0.61499999999999999</v>
      </c>
      <c r="W700" s="6">
        <f t="shared" si="80"/>
        <v>-1.0299999999999976E-2</v>
      </c>
      <c r="X700" s="6">
        <f t="shared" si="81"/>
        <v>-1.0599999999999998E-2</v>
      </c>
      <c r="Y700" s="6">
        <f t="shared" si="83"/>
        <v>-5.0999999999999934E-3</v>
      </c>
    </row>
    <row r="701" spans="1:25" x14ac:dyDescent="0.2">
      <c r="A701">
        <v>2014</v>
      </c>
      <c r="B701">
        <v>8</v>
      </c>
      <c r="C701">
        <v>2014.6219000000001</v>
      </c>
      <c r="D701">
        <f>monthly_in_situ_co2_mlo!J753</f>
        <v>398.72</v>
      </c>
      <c r="E701">
        <f>monthly_merge_co2_spo!J752</f>
        <v>395.15</v>
      </c>
      <c r="F701">
        <f>(monthly_in_situ_co2_mlo!J754-monthly_in_situ_co2_mlo!J753)*2.12</f>
        <v>0.27559999999999035</v>
      </c>
      <c r="G701">
        <f>(monthly_merge_co2_spo!J753-monthly_merge_co2_spo!J752)*2.12</f>
        <v>0.40279999999999522</v>
      </c>
      <c r="I701" s="5">
        <v>2014.6220000000001</v>
      </c>
      <c r="J701" s="3">
        <v>0.27600000000000002</v>
      </c>
      <c r="K701" s="3">
        <v>0.35980000000000001</v>
      </c>
      <c r="L701" s="3">
        <v>0.43990000000000001</v>
      </c>
      <c r="M701" s="3">
        <v>0.4335</v>
      </c>
      <c r="N701" s="4">
        <v>0.40300000000000002</v>
      </c>
      <c r="O701" s="4">
        <v>0.38219999999999998</v>
      </c>
      <c r="P701" s="4">
        <v>0.44840000000000002</v>
      </c>
      <c r="Q701" s="4">
        <v>0.43830000000000002</v>
      </c>
      <c r="R701" s="7">
        <f t="shared" si="75"/>
        <v>0.33950000000000002</v>
      </c>
      <c r="S701" s="7">
        <f t="shared" si="76"/>
        <v>0.371</v>
      </c>
      <c r="T701" s="7">
        <f t="shared" si="77"/>
        <v>0.44415000000000004</v>
      </c>
      <c r="U701" s="7">
        <f t="shared" si="78"/>
        <v>0.43590000000000001</v>
      </c>
      <c r="V701" s="6">
        <f t="shared" si="79"/>
        <v>-0.127</v>
      </c>
      <c r="W701" s="6">
        <f t="shared" si="80"/>
        <v>-2.2399999999999975E-2</v>
      </c>
      <c r="X701" s="6">
        <f t="shared" si="81"/>
        <v>-8.5000000000000075E-3</v>
      </c>
      <c r="Y701" s="6">
        <f t="shared" si="83"/>
        <v>-4.8000000000000265E-3</v>
      </c>
    </row>
    <row r="702" spans="1:25" x14ac:dyDescent="0.2">
      <c r="A702">
        <v>2014</v>
      </c>
      <c r="B702">
        <v>9</v>
      </c>
      <c r="C702">
        <v>2014.7067999999999</v>
      </c>
      <c r="D702">
        <f>monthly_in_situ_co2_mlo!J754</f>
        <v>398.85</v>
      </c>
      <c r="E702">
        <f>monthly_merge_co2_spo!J753</f>
        <v>395.34</v>
      </c>
      <c r="F702">
        <f>(monthly_in_situ_co2_mlo!J755-monthly_in_situ_co2_mlo!J754)*2.12</f>
        <v>0.78440000000000965</v>
      </c>
      <c r="G702">
        <f>(monthly_merge_co2_spo!J754-monthly_merge_co2_spo!J753)*2.12</f>
        <v>0.46640000000005788</v>
      </c>
      <c r="I702" s="5">
        <v>2014.7070000000001</v>
      </c>
      <c r="J702" s="3">
        <v>0.78400000000000003</v>
      </c>
      <c r="K702" s="3">
        <v>0.36120000000000002</v>
      </c>
      <c r="L702" s="3">
        <v>0.44219999999999998</v>
      </c>
      <c r="M702" s="3">
        <v>0.43440000000000001</v>
      </c>
      <c r="N702" s="4">
        <v>0.46600000000000003</v>
      </c>
      <c r="O702" s="4">
        <v>0.3947</v>
      </c>
      <c r="P702" s="4">
        <v>0.44850000000000001</v>
      </c>
      <c r="Q702" s="4">
        <v>0.43890000000000001</v>
      </c>
      <c r="R702" s="7">
        <f t="shared" si="75"/>
        <v>0.625</v>
      </c>
      <c r="S702" s="7">
        <f t="shared" si="76"/>
        <v>0.37795000000000001</v>
      </c>
      <c r="T702" s="7">
        <f t="shared" si="77"/>
        <v>0.44535000000000002</v>
      </c>
      <c r="U702" s="7">
        <f t="shared" si="78"/>
        <v>0.43664999999999998</v>
      </c>
      <c r="V702" s="6">
        <f t="shared" si="79"/>
        <v>0.318</v>
      </c>
      <c r="W702" s="6">
        <f t="shared" si="80"/>
        <v>-3.3499999999999974E-2</v>
      </c>
      <c r="X702" s="6">
        <f t="shared" si="81"/>
        <v>-6.3000000000000278E-3</v>
      </c>
      <c r="Y702" s="6">
        <f t="shared" si="83"/>
        <v>-4.500000000000004E-3</v>
      </c>
    </row>
    <row r="703" spans="1:25" x14ac:dyDescent="0.2">
      <c r="A703">
        <v>2014</v>
      </c>
      <c r="B703">
        <v>10</v>
      </c>
      <c r="C703">
        <v>2014.789</v>
      </c>
      <c r="D703">
        <f>monthly_in_situ_co2_mlo!J755</f>
        <v>399.22</v>
      </c>
      <c r="E703">
        <f>monthly_merge_co2_spo!J754</f>
        <v>395.56</v>
      </c>
      <c r="F703">
        <f>(monthly_in_situ_co2_mlo!J756-monthly_in_situ_co2_mlo!J755)*2.12</f>
        <v>0.50879999999989878</v>
      </c>
      <c r="G703">
        <f>(monthly_merge_co2_spo!J755-monthly_merge_co2_spo!J754)*2.12</f>
        <v>0.38160000000001448</v>
      </c>
      <c r="I703" s="5">
        <v>2014.789</v>
      </c>
      <c r="J703" s="3">
        <v>0.50900000000000001</v>
      </c>
      <c r="K703" s="3">
        <v>0.36659999999999998</v>
      </c>
      <c r="L703" s="3">
        <v>0.44440000000000002</v>
      </c>
      <c r="M703" s="3">
        <v>0.43530000000000002</v>
      </c>
      <c r="N703" s="4">
        <v>0.38200000000000001</v>
      </c>
      <c r="O703" s="4">
        <v>0.40710000000000002</v>
      </c>
      <c r="P703" s="4">
        <v>0.44850000000000001</v>
      </c>
      <c r="Q703" s="4">
        <v>0.4395</v>
      </c>
      <c r="R703" s="7">
        <f t="shared" si="75"/>
        <v>0.44550000000000001</v>
      </c>
      <c r="S703" s="7">
        <f t="shared" si="76"/>
        <v>0.38685000000000003</v>
      </c>
      <c r="T703" s="7">
        <f t="shared" si="77"/>
        <v>0.44645000000000001</v>
      </c>
      <c r="U703" s="7">
        <f t="shared" si="78"/>
        <v>0.43740000000000001</v>
      </c>
      <c r="V703" s="6">
        <f t="shared" si="79"/>
        <v>0.127</v>
      </c>
      <c r="W703" s="6">
        <f t="shared" si="80"/>
        <v>-4.0500000000000036E-2</v>
      </c>
      <c r="X703" s="6">
        <f t="shared" si="81"/>
        <v>-4.0999999999999925E-3</v>
      </c>
      <c r="Y703" s="6">
        <f t="shared" si="83"/>
        <v>-4.1999999999999815E-3</v>
      </c>
    </row>
    <row r="704" spans="1:25" x14ac:dyDescent="0.2">
      <c r="A704">
        <v>2014</v>
      </c>
      <c r="B704">
        <v>11</v>
      </c>
      <c r="C704">
        <v>2014.874</v>
      </c>
      <c r="D704">
        <f>monthly_in_situ_co2_mlo!J756</f>
        <v>399.46</v>
      </c>
      <c r="E704">
        <f>monthly_merge_co2_spo!J755</f>
        <v>395.74</v>
      </c>
      <c r="F704">
        <f>(monthly_in_situ_co2_mlo!J757-monthly_in_situ_co2_mlo!J756)*2.12</f>
        <v>0.50880000000001935</v>
      </c>
      <c r="G704">
        <f>(monthly_merge_co2_spo!J756-monthly_merge_co2_spo!J755)*2.12</f>
        <v>0.50880000000001935</v>
      </c>
      <c r="I704" s="5">
        <v>2014.874</v>
      </c>
      <c r="J704" s="3">
        <v>0.50900000000000001</v>
      </c>
      <c r="K704" s="3">
        <v>0.37730000000000002</v>
      </c>
      <c r="L704" s="3">
        <v>0.44650000000000001</v>
      </c>
      <c r="M704" s="3">
        <v>0.43609999999999999</v>
      </c>
      <c r="N704" s="4">
        <v>0.50900000000000001</v>
      </c>
      <c r="O704" s="4">
        <v>0.41970000000000002</v>
      </c>
      <c r="P704" s="4">
        <v>0.44840000000000002</v>
      </c>
      <c r="Q704" s="4">
        <v>0.44</v>
      </c>
      <c r="R704" s="7">
        <f t="shared" si="75"/>
        <v>0.50900000000000001</v>
      </c>
      <c r="S704" s="7">
        <f t="shared" si="76"/>
        <v>0.39850000000000002</v>
      </c>
      <c r="T704" s="7">
        <f t="shared" si="77"/>
        <v>0.44745000000000001</v>
      </c>
      <c r="U704" s="7">
        <f t="shared" si="78"/>
        <v>0.43804999999999999</v>
      </c>
      <c r="V704" s="6">
        <f t="shared" si="79"/>
        <v>0</v>
      </c>
      <c r="W704" s="6">
        <f t="shared" si="80"/>
        <v>-4.2399999999999993E-2</v>
      </c>
      <c r="X704" s="6">
        <f t="shared" si="81"/>
        <v>-1.9000000000000128E-3</v>
      </c>
      <c r="Y704" s="6">
        <f t="shared" si="83"/>
        <v>-3.9000000000000146E-3</v>
      </c>
    </row>
    <row r="705" spans="1:25" x14ac:dyDescent="0.2">
      <c r="A705">
        <v>2014</v>
      </c>
      <c r="B705">
        <v>12</v>
      </c>
      <c r="C705">
        <v>2014.9562000000001</v>
      </c>
      <c r="D705">
        <f>monthly_in_situ_co2_mlo!J757</f>
        <v>399.7</v>
      </c>
      <c r="E705">
        <f>monthly_merge_co2_spo!J756</f>
        <v>395.98</v>
      </c>
      <c r="F705">
        <f>(monthly_in_situ_co2_mlo!J758-monthly_in_situ_co2_mlo!J757)*2.12</f>
        <v>0.21200000000004821</v>
      </c>
      <c r="G705">
        <f>(monthly_merge_co2_spo!J757-monthly_merge_co2_spo!J756)*2.12</f>
        <v>0.61479999999992285</v>
      </c>
      <c r="I705" s="5">
        <v>2014.9559999999999</v>
      </c>
      <c r="J705" s="3">
        <v>0.21199999999999999</v>
      </c>
      <c r="K705" s="3">
        <v>0.39150000000000001</v>
      </c>
      <c r="L705" s="3">
        <v>0.4486</v>
      </c>
      <c r="M705" s="3">
        <v>0.437</v>
      </c>
      <c r="N705" s="4">
        <v>0.61499999999999999</v>
      </c>
      <c r="O705" s="4">
        <v>0.43219999999999997</v>
      </c>
      <c r="P705" s="4">
        <v>0.44840000000000002</v>
      </c>
      <c r="Q705" s="4">
        <v>0.4405</v>
      </c>
      <c r="R705" s="7">
        <f t="shared" si="75"/>
        <v>0.41349999999999998</v>
      </c>
      <c r="S705" s="7">
        <f t="shared" si="76"/>
        <v>0.41184999999999999</v>
      </c>
      <c r="T705" s="7">
        <f t="shared" si="77"/>
        <v>0.44850000000000001</v>
      </c>
      <c r="U705" s="7">
        <f t="shared" si="78"/>
        <v>0.43874999999999997</v>
      </c>
      <c r="V705" s="6">
        <f t="shared" si="79"/>
        <v>-0.40300000000000002</v>
      </c>
      <c r="W705" s="6">
        <f t="shared" si="80"/>
        <v>-4.0699999999999958E-2</v>
      </c>
      <c r="X705" s="6">
        <f t="shared" si="81"/>
        <v>1.9999999999997797E-4</v>
      </c>
      <c r="Y705" s="6">
        <f t="shared" si="83"/>
        <v>-3.5000000000000031E-3</v>
      </c>
    </row>
    <row r="706" spans="1:25" x14ac:dyDescent="0.2">
      <c r="A706">
        <v>2015</v>
      </c>
      <c r="B706">
        <v>1</v>
      </c>
      <c r="C706">
        <v>2015.0410999999999</v>
      </c>
      <c r="D706">
        <f>monthly_in_situ_co2_mlo!J758</f>
        <v>399.8</v>
      </c>
      <c r="E706">
        <f>monthly_merge_co2_spo!J757</f>
        <v>396.27</v>
      </c>
      <c r="F706">
        <f>(monthly_in_situ_co2_mlo!J759-monthly_in_situ_co2_mlo!J758)*2.12</f>
        <v>-0.50880000000001935</v>
      </c>
      <c r="G706">
        <f>(monthly_merge_co2_spo!J758-monthly_merge_co2_spo!J757)*2.12</f>
        <v>0.25440000000000967</v>
      </c>
      <c r="I706" s="5">
        <v>2015.0409999999999</v>
      </c>
      <c r="J706" s="3">
        <v>-0.50900000000000001</v>
      </c>
      <c r="K706" s="3">
        <v>0.40870000000000001</v>
      </c>
      <c r="L706" s="3">
        <v>0.45069999999999999</v>
      </c>
      <c r="M706" s="3">
        <v>0.43790000000000001</v>
      </c>
      <c r="N706" s="4">
        <v>0.254</v>
      </c>
      <c r="O706" s="4">
        <v>0.44400000000000001</v>
      </c>
      <c r="P706" s="4">
        <v>0.44829999999999998</v>
      </c>
      <c r="Q706" s="4">
        <v>0.44090000000000001</v>
      </c>
      <c r="R706" s="7">
        <f t="shared" si="75"/>
        <v>-0.1275</v>
      </c>
      <c r="S706" s="7">
        <f t="shared" si="76"/>
        <v>0.42635000000000001</v>
      </c>
      <c r="T706" s="7">
        <f t="shared" si="77"/>
        <v>0.44950000000000001</v>
      </c>
      <c r="U706" s="7">
        <f t="shared" si="78"/>
        <v>0.43940000000000001</v>
      </c>
      <c r="V706" s="6">
        <f t="shared" si="79"/>
        <v>-0.76300000000000001</v>
      </c>
      <c r="W706" s="6">
        <f t="shared" si="80"/>
        <v>-3.5299999999999998E-2</v>
      </c>
      <c r="X706" s="6">
        <f t="shared" si="81"/>
        <v>2.4000000000000132E-3</v>
      </c>
      <c r="Y706" s="6">
        <f t="shared" si="83"/>
        <v>-3.0000000000000027E-3</v>
      </c>
    </row>
    <row r="707" spans="1:25" x14ac:dyDescent="0.2">
      <c r="A707">
        <v>2015</v>
      </c>
      <c r="B707">
        <v>2</v>
      </c>
      <c r="C707">
        <v>2015.126</v>
      </c>
      <c r="D707">
        <f>monthly_in_situ_co2_mlo!J759</f>
        <v>399.56</v>
      </c>
      <c r="E707">
        <f>monthly_merge_co2_spo!J758</f>
        <v>396.39</v>
      </c>
      <c r="F707">
        <f>(monthly_in_situ_co2_mlo!J760-monthly_in_situ_co2_mlo!J759)*2.12</f>
        <v>0.91160000000001451</v>
      </c>
      <c r="G707">
        <f>(monthly_merge_co2_spo!J759-monthly_merge_co2_spo!J758)*2.12</f>
        <v>0.14839999999998554</v>
      </c>
      <c r="I707" s="5">
        <v>2015.126</v>
      </c>
      <c r="J707" s="3">
        <v>0.91200000000000003</v>
      </c>
      <c r="K707" s="3">
        <v>0.4284</v>
      </c>
      <c r="L707" s="3">
        <v>0.45250000000000001</v>
      </c>
      <c r="M707" s="3">
        <v>0.43869999999999998</v>
      </c>
      <c r="N707" s="4">
        <v>0.14799999999999999</v>
      </c>
      <c r="O707" s="4">
        <v>0.45569999999999999</v>
      </c>
      <c r="P707" s="4">
        <v>0.44819999999999999</v>
      </c>
      <c r="Q707" s="4">
        <v>0.44130000000000003</v>
      </c>
      <c r="R707" s="7">
        <f t="shared" si="75"/>
        <v>0.53</v>
      </c>
      <c r="S707" s="7">
        <f t="shared" si="76"/>
        <v>0.44205</v>
      </c>
      <c r="T707" s="7">
        <f t="shared" si="77"/>
        <v>0.45035000000000003</v>
      </c>
      <c r="U707" s="7">
        <f t="shared" si="78"/>
        <v>0.44</v>
      </c>
      <c r="V707" s="6">
        <f t="shared" si="79"/>
        <v>0.76400000000000001</v>
      </c>
      <c r="W707" s="6">
        <f t="shared" si="80"/>
        <v>-2.7299999999999991E-2</v>
      </c>
      <c r="X707" s="6">
        <f t="shared" si="81"/>
        <v>4.300000000000026E-3</v>
      </c>
      <c r="Y707" s="6">
        <f t="shared" si="83"/>
        <v>-2.6000000000000467E-3</v>
      </c>
    </row>
    <row r="708" spans="1:25" x14ac:dyDescent="0.2">
      <c r="A708">
        <v>2015</v>
      </c>
      <c r="B708">
        <v>3</v>
      </c>
      <c r="C708">
        <v>2015.2027</v>
      </c>
      <c r="D708">
        <f>monthly_in_situ_co2_mlo!J760</f>
        <v>399.99</v>
      </c>
      <c r="E708">
        <f>monthly_merge_co2_spo!J759</f>
        <v>396.46</v>
      </c>
      <c r="F708">
        <f>(monthly_in_situ_co2_mlo!J761-monthly_in_situ_co2_mlo!J760)*2.12</f>
        <v>1.483999999999976</v>
      </c>
      <c r="G708">
        <f>(monthly_merge_co2_spo!J760-monthly_merge_co2_spo!J759)*2.12</f>
        <v>0.82680000000009157</v>
      </c>
      <c r="I708" s="5">
        <v>2015.203</v>
      </c>
      <c r="J708" s="3">
        <v>1.484</v>
      </c>
      <c r="K708" s="3">
        <v>0.45369999999999999</v>
      </c>
      <c r="L708" s="3">
        <v>0.4541</v>
      </c>
      <c r="M708" s="3">
        <v>0.4395</v>
      </c>
      <c r="N708" s="4">
        <v>0.82699999999999996</v>
      </c>
      <c r="O708" s="4">
        <v>0.46700000000000003</v>
      </c>
      <c r="P708" s="4">
        <v>0.44819999999999999</v>
      </c>
      <c r="Q708" s="4">
        <v>0.44169999999999998</v>
      </c>
      <c r="R708" s="7">
        <f t="shared" si="75"/>
        <v>1.1555</v>
      </c>
      <c r="S708" s="7">
        <f t="shared" si="76"/>
        <v>0.46035000000000004</v>
      </c>
      <c r="T708" s="7">
        <f t="shared" si="77"/>
        <v>0.45115</v>
      </c>
      <c r="U708" s="7">
        <f t="shared" si="78"/>
        <v>0.44059999999999999</v>
      </c>
      <c r="V708" s="6">
        <f t="shared" si="79"/>
        <v>0.65700000000000003</v>
      </c>
      <c r="W708" s="6">
        <f t="shared" si="80"/>
        <v>-1.3300000000000034E-2</v>
      </c>
      <c r="X708" s="6">
        <f t="shared" si="81"/>
        <v>5.9000000000000163E-3</v>
      </c>
      <c r="Y708" s="6">
        <f t="shared" si="83"/>
        <v>-2.1999999999999797E-3</v>
      </c>
    </row>
    <row r="709" spans="1:25" x14ac:dyDescent="0.2">
      <c r="A709">
        <v>2015</v>
      </c>
      <c r="B709">
        <v>4</v>
      </c>
      <c r="C709">
        <v>2015.2877000000001</v>
      </c>
      <c r="D709">
        <f>monthly_in_situ_co2_mlo!J761</f>
        <v>400.69</v>
      </c>
      <c r="E709">
        <f>monthly_merge_co2_spo!J760</f>
        <v>396.85</v>
      </c>
      <c r="F709">
        <f>(monthly_in_situ_co2_mlo!J762-monthly_in_situ_co2_mlo!J761)*2.12</f>
        <v>0.1060000000000241</v>
      </c>
      <c r="G709">
        <f>(monthly_merge_co2_spo!J761-monthly_merge_co2_spo!J760)*2.12</f>
        <v>0.91159999999989405</v>
      </c>
      <c r="I709" s="5">
        <v>2015.288</v>
      </c>
      <c r="J709" s="3">
        <v>0.106</v>
      </c>
      <c r="K709" s="3">
        <v>0.48520000000000002</v>
      </c>
      <c r="L709" s="3">
        <v>0.45550000000000002</v>
      </c>
      <c r="M709" s="3">
        <v>0.44019999999999998</v>
      </c>
      <c r="N709" s="4">
        <v>0.91200000000000003</v>
      </c>
      <c r="O709" s="4">
        <v>0.47799999999999998</v>
      </c>
      <c r="P709" s="4">
        <v>0.44829999999999998</v>
      </c>
      <c r="Q709" s="4">
        <v>0.442</v>
      </c>
      <c r="R709" s="7">
        <f t="shared" si="75"/>
        <v>0.50900000000000001</v>
      </c>
      <c r="S709" s="7">
        <f t="shared" si="76"/>
        <v>0.48160000000000003</v>
      </c>
      <c r="T709" s="7">
        <f t="shared" si="77"/>
        <v>0.45189999999999997</v>
      </c>
      <c r="U709" s="7">
        <f t="shared" si="78"/>
        <v>0.44109999999999999</v>
      </c>
      <c r="V709" s="6">
        <f t="shared" si="79"/>
        <v>-0.80600000000000005</v>
      </c>
      <c r="W709" s="6">
        <f t="shared" si="80"/>
        <v>7.2000000000000397E-3</v>
      </c>
      <c r="X709" s="6">
        <f t="shared" si="81"/>
        <v>7.2000000000000397E-3</v>
      </c>
      <c r="Y709" s="6">
        <f t="shared" si="83"/>
        <v>-1.8000000000000238E-3</v>
      </c>
    </row>
    <row r="710" spans="1:25" x14ac:dyDescent="0.2">
      <c r="A710">
        <v>2015</v>
      </c>
      <c r="B710">
        <v>5</v>
      </c>
      <c r="C710">
        <v>2015.3698999999999</v>
      </c>
      <c r="D710">
        <f>monthly_in_situ_co2_mlo!J762</f>
        <v>400.74</v>
      </c>
      <c r="E710">
        <f>monthly_merge_co2_spo!J761</f>
        <v>397.28</v>
      </c>
      <c r="F710">
        <f>(monthly_in_situ_co2_mlo!J763-monthly_in_situ_co2_mlo!J762)*2.12</f>
        <v>-0.86920000000005304</v>
      </c>
      <c r="G710">
        <f>(monthly_merge_co2_spo!J762-monthly_merge_co2_spo!J761)*2.12</f>
        <v>0.50880000000001935</v>
      </c>
      <c r="I710" s="5">
        <v>2015.37</v>
      </c>
      <c r="J710" s="3">
        <v>-0.86899999999999999</v>
      </c>
      <c r="K710" s="3">
        <v>0.51749999999999996</v>
      </c>
      <c r="L710" s="3">
        <v>0.45669999999999999</v>
      </c>
      <c r="M710" s="3">
        <v>0.44090000000000001</v>
      </c>
      <c r="N710" s="4">
        <v>0.50900000000000001</v>
      </c>
      <c r="O710" s="4">
        <v>0.49070000000000003</v>
      </c>
      <c r="P710" s="4">
        <v>0.44840000000000002</v>
      </c>
      <c r="Q710" s="4">
        <v>0.44230000000000003</v>
      </c>
      <c r="R710" s="7">
        <f t="shared" si="75"/>
        <v>-0.18</v>
      </c>
      <c r="S710" s="7">
        <f t="shared" si="76"/>
        <v>0.50409999999999999</v>
      </c>
      <c r="T710" s="7">
        <f t="shared" si="77"/>
        <v>0.45255000000000001</v>
      </c>
      <c r="U710" s="7">
        <f t="shared" si="78"/>
        <v>0.44159999999999999</v>
      </c>
      <c r="V710" s="6">
        <f t="shared" si="79"/>
        <v>-1.3780000000000001</v>
      </c>
      <c r="W710" s="6">
        <f t="shared" si="80"/>
        <v>2.6799999999999935E-2</v>
      </c>
      <c r="X710" s="6">
        <f t="shared" si="81"/>
        <v>8.2999999999999741E-3</v>
      </c>
      <c r="Y710" s="6">
        <f t="shared" si="83"/>
        <v>-1.4000000000000123E-3</v>
      </c>
    </row>
    <row r="711" spans="1:25" x14ac:dyDescent="0.2">
      <c r="A711">
        <v>2015</v>
      </c>
      <c r="B711">
        <v>6</v>
      </c>
      <c r="C711">
        <v>2015.4548</v>
      </c>
      <c r="D711">
        <f>monthly_in_situ_co2_mlo!J763</f>
        <v>400.33</v>
      </c>
      <c r="E711">
        <f>monthly_merge_co2_spo!J762</f>
        <v>397.52</v>
      </c>
      <c r="F711">
        <f>(monthly_in_situ_co2_mlo!J764-monthly_in_situ_co2_mlo!J763)*2.12</f>
        <v>1.0176000000000387</v>
      </c>
      <c r="G711">
        <f>(monthly_merge_co2_spo!J763-monthly_merge_co2_spo!J762)*2.12</f>
        <v>0.78440000000000965</v>
      </c>
      <c r="I711" s="5">
        <v>2015.4549999999999</v>
      </c>
      <c r="J711" s="3">
        <v>1.018</v>
      </c>
      <c r="K711" s="3">
        <v>0.54610000000000003</v>
      </c>
      <c r="L711" s="3">
        <v>0.4577</v>
      </c>
      <c r="M711" s="3">
        <v>0.4415</v>
      </c>
      <c r="N711" s="4">
        <v>0.78400000000000003</v>
      </c>
      <c r="O711" s="4">
        <v>0.50460000000000005</v>
      </c>
      <c r="P711" s="4">
        <v>0.44850000000000001</v>
      </c>
      <c r="Q711" s="4">
        <v>0.44269999999999998</v>
      </c>
      <c r="R711" s="7">
        <f t="shared" si="75"/>
        <v>0.90100000000000002</v>
      </c>
      <c r="S711" s="7">
        <f t="shared" si="76"/>
        <v>0.52534999999999998</v>
      </c>
      <c r="T711" s="7">
        <f t="shared" si="77"/>
        <v>0.4531</v>
      </c>
      <c r="U711" s="7">
        <f t="shared" si="78"/>
        <v>0.44209999999999999</v>
      </c>
      <c r="V711" s="6">
        <f t="shared" si="79"/>
        <v>0.23399999999999999</v>
      </c>
      <c r="W711" s="6">
        <f t="shared" si="80"/>
        <v>4.1499999999999981E-2</v>
      </c>
      <c r="X711" s="6">
        <f t="shared" si="81"/>
        <v>9.199999999999986E-3</v>
      </c>
      <c r="Y711" s="6">
        <f t="shared" si="83"/>
        <v>-1.1999999999999789E-3</v>
      </c>
    </row>
    <row r="712" spans="1:25" x14ac:dyDescent="0.2">
      <c r="A712">
        <v>2015</v>
      </c>
      <c r="B712">
        <v>7</v>
      </c>
      <c r="C712">
        <v>2015.537</v>
      </c>
      <c r="D712">
        <f>monthly_in_situ_co2_mlo!J764</f>
        <v>400.81</v>
      </c>
      <c r="E712">
        <f>monthly_merge_co2_spo!J763</f>
        <v>397.89</v>
      </c>
      <c r="F712">
        <f>(monthly_in_situ_co2_mlo!J765-monthly_in_situ_co2_mlo!J764)*2.12</f>
        <v>-0.61480000000004342</v>
      </c>
      <c r="G712">
        <f>(monthly_merge_co2_spo!J764-monthly_merge_co2_spo!J763)*2.12</f>
        <v>-0.55119999999998071</v>
      </c>
      <c r="I712" s="5">
        <v>2015.537</v>
      </c>
      <c r="J712" s="3">
        <v>-0.61499999999999999</v>
      </c>
      <c r="K712" s="3">
        <v>0.56710000000000005</v>
      </c>
      <c r="L712" s="3">
        <v>0.45839999999999997</v>
      </c>
      <c r="M712" s="3">
        <v>0.442</v>
      </c>
      <c r="N712" s="4">
        <v>-0.55100000000000005</v>
      </c>
      <c r="O712" s="4">
        <v>0.51849999999999996</v>
      </c>
      <c r="P712" s="4">
        <v>0.4486</v>
      </c>
      <c r="Q712" s="4">
        <v>0.443</v>
      </c>
      <c r="R712" s="7">
        <f t="shared" si="75"/>
        <v>-0.58299999999999996</v>
      </c>
      <c r="S712" s="7">
        <f t="shared" si="76"/>
        <v>0.54279999999999995</v>
      </c>
      <c r="T712" s="7">
        <f t="shared" si="77"/>
        <v>0.45350000000000001</v>
      </c>
      <c r="U712" s="7">
        <f t="shared" si="78"/>
        <v>0.4425</v>
      </c>
      <c r="V712" s="6">
        <f t="shared" si="79"/>
        <v>-6.3999999999999946E-2</v>
      </c>
      <c r="W712" s="6">
        <f t="shared" si="80"/>
        <v>4.8600000000000088E-2</v>
      </c>
      <c r="X712" s="6">
        <f t="shared" si="81"/>
        <v>9.7999999999999754E-3</v>
      </c>
      <c r="Y712" s="6">
        <f t="shared" si="83"/>
        <v>-1.0000000000000009E-3</v>
      </c>
    </row>
    <row r="713" spans="1:25" x14ac:dyDescent="0.2">
      <c r="A713">
        <v>2015</v>
      </c>
      <c r="B713">
        <v>8</v>
      </c>
      <c r="C713">
        <v>2015.6219000000001</v>
      </c>
      <c r="D713">
        <f>monthly_in_situ_co2_mlo!J765</f>
        <v>400.52</v>
      </c>
      <c r="E713">
        <f>monthly_merge_co2_spo!J764</f>
        <v>397.63</v>
      </c>
      <c r="F713">
        <f>(monthly_in_situ_co2_mlo!J766-monthly_in_situ_co2_mlo!J765)*2.12</f>
        <v>0.91160000000001451</v>
      </c>
      <c r="G713">
        <f>(monthly_merge_co2_spo!J765-monthly_merge_co2_spo!J764)*2.12</f>
        <v>0.74200000000004829</v>
      </c>
      <c r="I713" s="5">
        <v>2015.6220000000001</v>
      </c>
      <c r="J713" s="3">
        <v>0.91200000000000003</v>
      </c>
      <c r="K713" s="3">
        <v>0.58179999999999998</v>
      </c>
      <c r="L713" s="3">
        <v>0.45900000000000002</v>
      </c>
      <c r="M713" s="3">
        <v>0.44259999999999999</v>
      </c>
      <c r="N713" s="4">
        <v>0.74199999999999999</v>
      </c>
      <c r="O713" s="4">
        <v>0.53190000000000004</v>
      </c>
      <c r="P713" s="4">
        <v>0.44869999999999999</v>
      </c>
      <c r="Q713" s="4">
        <v>0.44319999999999998</v>
      </c>
      <c r="R713" s="7">
        <f t="shared" si="75"/>
        <v>0.82699999999999996</v>
      </c>
      <c r="S713" s="7">
        <f t="shared" si="76"/>
        <v>0.55685000000000007</v>
      </c>
      <c r="T713" s="7">
        <f t="shared" si="77"/>
        <v>0.45384999999999998</v>
      </c>
      <c r="U713" s="7">
        <f t="shared" si="78"/>
        <v>0.44289999999999996</v>
      </c>
      <c r="V713" s="6">
        <f t="shared" si="79"/>
        <v>0.17000000000000004</v>
      </c>
      <c r="W713" s="6">
        <f t="shared" si="80"/>
        <v>4.9899999999999944E-2</v>
      </c>
      <c r="X713" s="6">
        <f t="shared" si="81"/>
        <v>1.0300000000000031E-2</v>
      </c>
      <c r="Y713" s="6">
        <f t="shared" si="83"/>
        <v>-5.9999999999998943E-4</v>
      </c>
    </row>
    <row r="714" spans="1:25" x14ac:dyDescent="0.2">
      <c r="A714">
        <v>2015</v>
      </c>
      <c r="B714">
        <v>9</v>
      </c>
      <c r="C714">
        <v>2015.7067999999999</v>
      </c>
      <c r="D714">
        <f>monthly_in_situ_co2_mlo!J766</f>
        <v>400.95</v>
      </c>
      <c r="E714">
        <f>monthly_merge_co2_spo!J765</f>
        <v>397.98</v>
      </c>
      <c r="F714">
        <f>(monthly_in_situ_co2_mlo!J767-monthly_in_situ_co2_mlo!J766)*2.12</f>
        <v>1.9504000000000339</v>
      </c>
      <c r="G714">
        <f>(monthly_merge_co2_spo!J766-monthly_merge_co2_spo!J765)*2.12</f>
        <v>0.25440000000000967</v>
      </c>
      <c r="I714" s="5">
        <v>2015.7070000000001</v>
      </c>
      <c r="J714" s="3">
        <v>1.95</v>
      </c>
      <c r="K714" s="3">
        <v>0.59250000000000003</v>
      </c>
      <c r="L714" s="3">
        <v>0.45950000000000002</v>
      </c>
      <c r="M714" s="3">
        <v>0.44309999999999999</v>
      </c>
      <c r="N714" s="4">
        <v>0.254</v>
      </c>
      <c r="O714" s="4">
        <v>0.54449999999999998</v>
      </c>
      <c r="P714" s="4">
        <v>0.44879999999999998</v>
      </c>
      <c r="Q714" s="4">
        <v>0.44350000000000001</v>
      </c>
      <c r="R714" s="7">
        <f t="shared" si="75"/>
        <v>1.1019999999999999</v>
      </c>
      <c r="S714" s="7">
        <f t="shared" si="76"/>
        <v>0.56850000000000001</v>
      </c>
      <c r="T714" s="7">
        <f t="shared" si="77"/>
        <v>0.45415</v>
      </c>
      <c r="U714" s="7">
        <f t="shared" si="78"/>
        <v>0.44330000000000003</v>
      </c>
      <c r="V714" s="6">
        <f t="shared" si="79"/>
        <v>1.696</v>
      </c>
      <c r="W714" s="6">
        <f t="shared" si="80"/>
        <v>4.8000000000000043E-2</v>
      </c>
      <c r="X714" s="6">
        <f t="shared" si="81"/>
        <v>1.0700000000000043E-2</v>
      </c>
      <c r="Y714" s="6">
        <f t="shared" si="83"/>
        <v>-4.0000000000001146E-4</v>
      </c>
    </row>
    <row r="715" spans="1:25" x14ac:dyDescent="0.2">
      <c r="A715">
        <v>2015</v>
      </c>
      <c r="B715">
        <v>10</v>
      </c>
      <c r="C715">
        <v>2015.789</v>
      </c>
      <c r="D715">
        <f>monthly_in_situ_co2_mlo!J767</f>
        <v>401.87</v>
      </c>
      <c r="E715">
        <f>monthly_merge_co2_spo!J766</f>
        <v>398.1</v>
      </c>
      <c r="F715">
        <f>(monthly_in_situ_co2_mlo!J768-monthly_in_situ_co2_mlo!J767)*2.12</f>
        <v>1.293200000000029</v>
      </c>
      <c r="G715">
        <f>(monthly_merge_co2_spo!J767-monthly_merge_co2_spo!J766)*2.12</f>
        <v>0.78440000000000965</v>
      </c>
      <c r="I715" s="5">
        <v>2015.789</v>
      </c>
      <c r="J715" s="3">
        <v>1.2929999999999999</v>
      </c>
      <c r="K715" s="3">
        <v>0.60060000000000002</v>
      </c>
      <c r="L715" s="3">
        <v>0.45979999999999999</v>
      </c>
      <c r="M715" s="3">
        <v>0.44350000000000001</v>
      </c>
      <c r="N715" s="4">
        <v>0.78400000000000003</v>
      </c>
      <c r="O715" s="4">
        <v>0.55489999999999995</v>
      </c>
      <c r="P715" s="4">
        <v>0.44890000000000002</v>
      </c>
      <c r="Q715" s="4">
        <v>0.44369999999999998</v>
      </c>
      <c r="R715" s="7">
        <f t="shared" si="75"/>
        <v>1.0385</v>
      </c>
      <c r="S715" s="7">
        <f t="shared" si="76"/>
        <v>0.57774999999999999</v>
      </c>
      <c r="T715" s="7">
        <f t="shared" si="77"/>
        <v>0.45435000000000003</v>
      </c>
      <c r="U715" s="7">
        <f t="shared" si="78"/>
        <v>0.44359999999999999</v>
      </c>
      <c r="V715" s="6">
        <f t="shared" si="79"/>
        <v>0.5089999999999999</v>
      </c>
      <c r="W715" s="6">
        <f t="shared" si="80"/>
        <v>4.5700000000000074E-2</v>
      </c>
      <c r="X715" s="6">
        <f t="shared" si="81"/>
        <v>1.0899999999999965E-2</v>
      </c>
      <c r="Y715" s="6">
        <f t="shared" si="83"/>
        <v>-1.9999999999997797E-4</v>
      </c>
    </row>
    <row r="716" spans="1:25" x14ac:dyDescent="0.2">
      <c r="A716">
        <v>2015</v>
      </c>
      <c r="B716">
        <v>11</v>
      </c>
      <c r="C716">
        <v>2015.874</v>
      </c>
      <c r="D716">
        <f>monthly_in_situ_co2_mlo!J768</f>
        <v>402.48</v>
      </c>
      <c r="E716">
        <f>monthly_merge_co2_spo!J767</f>
        <v>398.47</v>
      </c>
      <c r="F716">
        <f>(monthly_in_situ_co2_mlo!J769-monthly_in_situ_co2_mlo!J768)*2.12</f>
        <v>0.69959999999996625</v>
      </c>
      <c r="G716">
        <f>(monthly_merge_co2_spo!J768-monthly_merge_co2_spo!J767)*2.12</f>
        <v>0.33919999999993256</v>
      </c>
      <c r="I716" s="5">
        <v>2015.874</v>
      </c>
      <c r="J716" s="3">
        <v>0.7</v>
      </c>
      <c r="K716" s="3">
        <v>0.60519999999999996</v>
      </c>
      <c r="L716" s="3">
        <v>0.46010000000000001</v>
      </c>
      <c r="N716" s="4">
        <v>0.33900000000000002</v>
      </c>
      <c r="O716" s="4">
        <v>0.56140000000000001</v>
      </c>
      <c r="P716" s="4">
        <v>0.44890000000000002</v>
      </c>
      <c r="R716" s="7">
        <f t="shared" ref="R716:R775" si="84">AVERAGE(J716,N716)</f>
        <v>0.51949999999999996</v>
      </c>
      <c r="S716" s="7">
        <f t="shared" ref="S716:S763" si="85">AVERAGE(K716,O716)</f>
        <v>0.58329999999999993</v>
      </c>
      <c r="T716" s="7">
        <f t="shared" ref="T716:T739" si="86">AVERAGE(L716,P716)</f>
        <v>0.45450000000000002</v>
      </c>
      <c r="V716" s="6">
        <f t="shared" si="79"/>
        <v>0.36099999999999993</v>
      </c>
      <c r="W716" s="6">
        <f t="shared" si="80"/>
        <v>4.379999999999995E-2</v>
      </c>
      <c r="X716" s="6">
        <f t="shared" si="81"/>
        <v>1.1199999999999988E-2</v>
      </c>
    </row>
    <row r="717" spans="1:25" x14ac:dyDescent="0.2">
      <c r="A717">
        <v>2015</v>
      </c>
      <c r="B717">
        <v>12</v>
      </c>
      <c r="C717">
        <v>2015.9562000000001</v>
      </c>
      <c r="D717">
        <f>monthly_in_situ_co2_mlo!J769</f>
        <v>402.81</v>
      </c>
      <c r="E717">
        <f>monthly_merge_co2_spo!J768</f>
        <v>398.63</v>
      </c>
      <c r="F717">
        <f>(monthly_in_situ_co2_mlo!J770-monthly_in_situ_co2_mlo!J769)*2.12</f>
        <v>-0.44519999999995663</v>
      </c>
      <c r="G717">
        <f>(monthly_merge_co2_spo!J769-monthly_merge_co2_spo!J768)*2.12</f>
        <v>0.55119999999998071</v>
      </c>
      <c r="I717" s="5">
        <v>2015.9559999999999</v>
      </c>
      <c r="J717" s="3">
        <v>-0.44500000000000001</v>
      </c>
      <c r="K717" s="3">
        <v>0.60489999999999999</v>
      </c>
      <c r="L717" s="3">
        <v>0.46039999999999998</v>
      </c>
      <c r="N717" s="4">
        <v>0.55100000000000005</v>
      </c>
      <c r="O717" s="4">
        <v>0.5635</v>
      </c>
      <c r="P717" s="4">
        <v>0.44890000000000002</v>
      </c>
      <c r="R717" s="7">
        <f t="shared" si="84"/>
        <v>5.3000000000000019E-2</v>
      </c>
      <c r="S717" s="7">
        <f t="shared" si="85"/>
        <v>0.58420000000000005</v>
      </c>
      <c r="T717" s="7">
        <f t="shared" si="86"/>
        <v>0.45465</v>
      </c>
      <c r="V717" s="6">
        <f t="shared" si="79"/>
        <v>-0.996</v>
      </c>
      <c r="W717" s="6">
        <f t="shared" si="80"/>
        <v>4.1399999999999992E-2</v>
      </c>
      <c r="X717" s="6">
        <f t="shared" si="81"/>
        <v>1.1499999999999955E-2</v>
      </c>
    </row>
    <row r="718" spans="1:25" x14ac:dyDescent="0.2">
      <c r="A718">
        <v>2016</v>
      </c>
      <c r="B718">
        <v>1</v>
      </c>
      <c r="C718">
        <v>2016.0409999999999</v>
      </c>
      <c r="D718">
        <f>monthly_in_situ_co2_mlo!J770</f>
        <v>402.6</v>
      </c>
      <c r="E718">
        <f>monthly_merge_co2_spo!J769</f>
        <v>398.89</v>
      </c>
      <c r="F718">
        <f>(monthly_in_situ_co2_mlo!J771-monthly_in_situ_co2_mlo!J770)*2.12</f>
        <v>1.7172000000000049</v>
      </c>
      <c r="G718">
        <f>(monthly_merge_co2_spo!J770-monthly_merge_co2_spo!J769)*2.12</f>
        <v>0.7208000000000675</v>
      </c>
      <c r="I718" s="5">
        <v>2016.0409999999999</v>
      </c>
      <c r="J718" s="3">
        <v>1.7170000000000001</v>
      </c>
      <c r="K718" s="3">
        <v>0.5998</v>
      </c>
      <c r="L718" s="3">
        <v>0.46050000000000002</v>
      </c>
      <c r="N718" s="4">
        <v>0.72099999999999997</v>
      </c>
      <c r="O718" s="4">
        <v>0.56110000000000004</v>
      </c>
      <c r="P718" s="4">
        <v>0.44879999999999998</v>
      </c>
      <c r="R718" s="7">
        <f t="shared" si="84"/>
        <v>1.2190000000000001</v>
      </c>
      <c r="S718" s="7">
        <f t="shared" si="85"/>
        <v>0.58045000000000002</v>
      </c>
      <c r="T718" s="7">
        <f t="shared" si="86"/>
        <v>0.45465</v>
      </c>
      <c r="V718" s="6">
        <f t="shared" si="79"/>
        <v>0.99600000000000011</v>
      </c>
      <c r="W718" s="6">
        <f t="shared" si="80"/>
        <v>3.8699999999999957E-2</v>
      </c>
      <c r="X718" s="6">
        <f t="shared" si="81"/>
        <v>1.1700000000000044E-2</v>
      </c>
    </row>
    <row r="719" spans="1:25" x14ac:dyDescent="0.2">
      <c r="A719">
        <v>2016</v>
      </c>
      <c r="B719">
        <v>2</v>
      </c>
      <c r="C719">
        <v>2016.1257000000001</v>
      </c>
      <c r="D719">
        <f>monthly_in_situ_co2_mlo!J771</f>
        <v>403.41</v>
      </c>
      <c r="E719">
        <f>monthly_merge_co2_spo!J770</f>
        <v>399.23</v>
      </c>
      <c r="F719">
        <f>(monthly_in_situ_co2_mlo!J772-monthly_in_situ_co2_mlo!J771)*2.12</f>
        <v>-0.23320000000002894</v>
      </c>
      <c r="G719">
        <f>(monthly_merge_co2_spo!J771-monthly_merge_co2_spo!J770)*2.12</f>
        <v>1.5263999999999374</v>
      </c>
      <c r="I719" s="5">
        <v>2016.126</v>
      </c>
      <c r="J719" s="3">
        <v>-0.23300000000000001</v>
      </c>
      <c r="K719" s="3">
        <v>0.58799999999999997</v>
      </c>
      <c r="L719" s="3">
        <v>0.46050000000000002</v>
      </c>
      <c r="N719" s="4">
        <v>1.526</v>
      </c>
      <c r="O719" s="4">
        <v>0.55379999999999996</v>
      </c>
      <c r="P719" s="4">
        <v>0.4486</v>
      </c>
      <c r="R719" s="7">
        <f t="shared" si="84"/>
        <v>0.64649999999999996</v>
      </c>
      <c r="S719" s="7">
        <f t="shared" si="85"/>
        <v>0.57089999999999996</v>
      </c>
      <c r="T719" s="7">
        <f t="shared" si="86"/>
        <v>0.45455000000000001</v>
      </c>
      <c r="V719" s="6">
        <f t="shared" si="79"/>
        <v>-1.7590000000000001</v>
      </c>
      <c r="W719" s="6">
        <f t="shared" si="80"/>
        <v>3.4200000000000008E-2</v>
      </c>
      <c r="X719" s="6">
        <f t="shared" si="81"/>
        <v>1.1900000000000022E-2</v>
      </c>
    </row>
    <row r="720" spans="1:25" x14ac:dyDescent="0.2">
      <c r="A720">
        <v>2016</v>
      </c>
      <c r="B720">
        <v>3</v>
      </c>
      <c r="C720">
        <v>2016.2049</v>
      </c>
      <c r="D720">
        <f>monthly_in_situ_co2_mlo!J772</f>
        <v>403.3</v>
      </c>
      <c r="E720">
        <f>monthly_merge_co2_spo!J771</f>
        <v>399.95</v>
      </c>
      <c r="F720">
        <f>(monthly_in_situ_co2_mlo!J773-monthly_in_situ_co2_mlo!J772)*2.12</f>
        <v>3.1163999999999374</v>
      </c>
      <c r="G720">
        <f>(monthly_merge_co2_spo!J772-monthly_merge_co2_spo!J771)*2.12</f>
        <v>-0.36040000000003375</v>
      </c>
      <c r="I720" s="5">
        <v>2016.2049999999999</v>
      </c>
      <c r="J720" s="3">
        <v>3.1160000000000001</v>
      </c>
      <c r="K720" s="3">
        <v>0.57120000000000004</v>
      </c>
      <c r="L720" s="3">
        <v>0.4602</v>
      </c>
      <c r="N720" s="4">
        <v>-0.36</v>
      </c>
      <c r="O720" s="4">
        <v>0.54090000000000005</v>
      </c>
      <c r="P720" s="4">
        <v>0.44840000000000002</v>
      </c>
      <c r="R720" s="7">
        <f t="shared" si="84"/>
        <v>1.3780000000000001</v>
      </c>
      <c r="S720" s="7">
        <f t="shared" si="85"/>
        <v>0.55605000000000004</v>
      </c>
      <c r="T720" s="7">
        <f t="shared" si="86"/>
        <v>0.45430000000000004</v>
      </c>
      <c r="V720" s="6">
        <f t="shared" si="79"/>
        <v>3.476</v>
      </c>
      <c r="W720" s="6">
        <f t="shared" si="80"/>
        <v>3.0299999999999994E-2</v>
      </c>
      <c r="X720" s="6">
        <f t="shared" si="81"/>
        <v>1.1799999999999977E-2</v>
      </c>
    </row>
    <row r="721" spans="1:24" x14ac:dyDescent="0.2">
      <c r="A721">
        <v>2016</v>
      </c>
      <c r="B721">
        <v>4</v>
      </c>
      <c r="C721">
        <v>2016.2896000000001</v>
      </c>
      <c r="D721">
        <f>monthly_in_situ_co2_mlo!J773</f>
        <v>404.77</v>
      </c>
      <c r="E721">
        <f>monthly_merge_co2_spo!J772</f>
        <v>399.78</v>
      </c>
      <c r="F721">
        <f>(monthly_in_situ_co2_mlo!J774-monthly_in_situ_co2_mlo!J773)*2.12</f>
        <v>-1.0388000000000193</v>
      </c>
      <c r="G721">
        <f>(monthly_merge_co2_spo!J773-monthly_merge_co2_spo!J772)*2.12</f>
        <v>1.6960000000000242</v>
      </c>
      <c r="I721" s="5">
        <v>2016.29</v>
      </c>
      <c r="J721" s="3">
        <v>-1.0389999999999999</v>
      </c>
      <c r="K721" s="3">
        <v>0.5524</v>
      </c>
      <c r="L721" s="3">
        <v>0.4597</v>
      </c>
      <c r="N721" s="4">
        <v>1.696</v>
      </c>
      <c r="O721" s="4">
        <v>0.52290000000000003</v>
      </c>
      <c r="P721" s="4">
        <v>0.4481</v>
      </c>
      <c r="R721" s="7">
        <f t="shared" si="84"/>
        <v>0.32850000000000001</v>
      </c>
      <c r="S721" s="7">
        <f t="shared" si="85"/>
        <v>0.53764999999999996</v>
      </c>
      <c r="T721" s="7">
        <f t="shared" si="86"/>
        <v>0.45389999999999997</v>
      </c>
      <c r="V721" s="6">
        <f t="shared" si="79"/>
        <v>-2.7349999999999999</v>
      </c>
      <c r="W721" s="6">
        <f t="shared" si="80"/>
        <v>2.9499999999999971E-2</v>
      </c>
      <c r="X721" s="6">
        <f t="shared" si="81"/>
        <v>1.1599999999999999E-2</v>
      </c>
    </row>
    <row r="722" spans="1:24" x14ac:dyDescent="0.2">
      <c r="A722">
        <v>2016</v>
      </c>
      <c r="B722">
        <v>5</v>
      </c>
      <c r="C722">
        <v>2016.3715999999999</v>
      </c>
      <c r="D722">
        <f>monthly_in_situ_co2_mlo!J774</f>
        <v>404.28</v>
      </c>
      <c r="E722">
        <f>monthly_merge_co2_spo!J773</f>
        <v>400.58</v>
      </c>
      <c r="F722">
        <f>(monthly_in_situ_co2_mlo!J775-monthly_in_situ_co2_mlo!J774)*2.12</f>
        <v>0.42400000000009641</v>
      </c>
      <c r="G722">
        <f>(monthly_merge_co2_spo!J774-monthly_merge_co2_spo!J773)*2.12</f>
        <v>1.1236000000000628</v>
      </c>
      <c r="I722" s="5">
        <v>2016.3720000000001</v>
      </c>
      <c r="J722" s="3">
        <v>0.42399999999999999</v>
      </c>
      <c r="K722" s="3">
        <v>0.53080000000000005</v>
      </c>
      <c r="L722" s="3">
        <v>0.4592</v>
      </c>
      <c r="N722" s="4">
        <v>1.1240000000000001</v>
      </c>
      <c r="O722" s="4">
        <v>0.50070000000000003</v>
      </c>
      <c r="P722" s="4">
        <v>0.44769999999999999</v>
      </c>
      <c r="R722" s="7">
        <f t="shared" si="84"/>
        <v>0.77400000000000002</v>
      </c>
      <c r="S722" s="7">
        <f t="shared" si="85"/>
        <v>0.51575000000000004</v>
      </c>
      <c r="T722" s="7">
        <f t="shared" si="86"/>
        <v>0.45345000000000002</v>
      </c>
      <c r="V722" s="6">
        <f t="shared" si="79"/>
        <v>-0.70000000000000018</v>
      </c>
      <c r="W722" s="6">
        <f t="shared" si="80"/>
        <v>3.0100000000000016E-2</v>
      </c>
      <c r="X722" s="6">
        <f t="shared" si="81"/>
        <v>1.150000000000001E-2</v>
      </c>
    </row>
    <row r="723" spans="1:24" x14ac:dyDescent="0.2">
      <c r="A723">
        <v>2016</v>
      </c>
      <c r="B723">
        <v>6</v>
      </c>
      <c r="C723">
        <v>2016.4563000000001</v>
      </c>
      <c r="D723">
        <f>monthly_in_situ_co2_mlo!J775</f>
        <v>404.48</v>
      </c>
      <c r="E723">
        <f>monthly_merge_co2_spo!J774</f>
        <v>401.11</v>
      </c>
      <c r="F723">
        <f>(monthly_in_situ_co2_mlo!J776-monthly_in_situ_co2_mlo!J775)*2.12</f>
        <v>-1.59</v>
      </c>
      <c r="G723">
        <f>(monthly_merge_co2_spo!J775-monthly_merge_co2_spo!J774)*2.12</f>
        <v>-0.36040000000003375</v>
      </c>
      <c r="I723" s="5">
        <v>2016.4559999999999</v>
      </c>
      <c r="J723" s="3">
        <v>-1.59</v>
      </c>
      <c r="K723" s="3">
        <v>0.50570000000000004</v>
      </c>
      <c r="L723" s="3">
        <v>0.45850000000000002</v>
      </c>
      <c r="N723" s="4">
        <v>-0.36</v>
      </c>
      <c r="O723" s="4">
        <v>0.4743</v>
      </c>
      <c r="P723" s="4">
        <v>0.44719999999999999</v>
      </c>
      <c r="R723" s="7">
        <f t="shared" si="84"/>
        <v>-0.97500000000000009</v>
      </c>
      <c r="S723" s="7">
        <f t="shared" si="85"/>
        <v>0.49</v>
      </c>
      <c r="T723" s="7">
        <f t="shared" si="86"/>
        <v>0.45284999999999997</v>
      </c>
      <c r="V723" s="6">
        <f t="shared" si="79"/>
        <v>-1.23</v>
      </c>
      <c r="W723" s="6">
        <f t="shared" si="80"/>
        <v>3.1400000000000039E-2</v>
      </c>
      <c r="X723" s="6">
        <f t="shared" si="81"/>
        <v>1.1300000000000032E-2</v>
      </c>
    </row>
    <row r="724" spans="1:24" x14ac:dyDescent="0.2">
      <c r="A724">
        <v>2016</v>
      </c>
      <c r="B724">
        <v>7</v>
      </c>
      <c r="C724">
        <v>2016.5382999999999</v>
      </c>
      <c r="D724">
        <f>monthly_in_situ_co2_mlo!J776</f>
        <v>403.73</v>
      </c>
      <c r="E724">
        <f>monthly_merge_co2_spo!J775</f>
        <v>400.94</v>
      </c>
      <c r="F724">
        <f>(monthly_in_situ_co2_mlo!J777-monthly_in_situ_co2_mlo!J776)*2.12</f>
        <v>0.12720000000000484</v>
      </c>
      <c r="G724">
        <f>(monthly_merge_co2_spo!J776-monthly_merge_co2_spo!J775)*2.12</f>
        <v>0.33920000000005301</v>
      </c>
      <c r="I724" s="5">
        <v>2016.538</v>
      </c>
      <c r="J724" s="3">
        <v>0.127</v>
      </c>
      <c r="K724" s="3">
        <v>0.47989999999999999</v>
      </c>
      <c r="L724" s="3">
        <v>0.45750000000000002</v>
      </c>
      <c r="N724" s="4">
        <v>0.33900000000000002</v>
      </c>
      <c r="O724" s="4">
        <v>0.44479999999999997</v>
      </c>
      <c r="P724" s="4">
        <v>0.4466</v>
      </c>
      <c r="R724" s="7">
        <f t="shared" si="84"/>
        <v>0.23300000000000001</v>
      </c>
      <c r="S724" s="7">
        <f t="shared" si="85"/>
        <v>0.46234999999999998</v>
      </c>
      <c r="T724" s="7">
        <f t="shared" si="86"/>
        <v>0.45205000000000001</v>
      </c>
      <c r="V724" s="6">
        <f t="shared" si="79"/>
        <v>-0.21200000000000002</v>
      </c>
      <c r="W724" s="6">
        <f t="shared" si="80"/>
        <v>3.510000000000002E-2</v>
      </c>
      <c r="X724" s="6">
        <f t="shared" si="81"/>
        <v>1.0900000000000021E-2</v>
      </c>
    </row>
    <row r="725" spans="1:24" x14ac:dyDescent="0.2">
      <c r="A725">
        <v>2016</v>
      </c>
      <c r="B725">
        <v>8</v>
      </c>
      <c r="C725">
        <v>2016.623</v>
      </c>
      <c r="D725">
        <f>monthly_in_situ_co2_mlo!J777</f>
        <v>403.79</v>
      </c>
      <c r="E725">
        <f>monthly_merge_co2_spo!J776</f>
        <v>401.1</v>
      </c>
      <c r="F725">
        <f>(monthly_in_situ_co2_mlo!J778-monthly_in_situ_co2_mlo!J777)*2.12</f>
        <v>1.483999999999976</v>
      </c>
      <c r="G725">
        <f>(monthly_merge_co2_spo!J777-monthly_merge_co2_spo!J776)*2.12</f>
        <v>0.38159999999989397</v>
      </c>
      <c r="I725" s="5">
        <v>2016.623</v>
      </c>
      <c r="J725" s="3">
        <v>1.484</v>
      </c>
      <c r="K725" s="3">
        <v>0.45550000000000002</v>
      </c>
      <c r="L725" s="3">
        <v>0.45639999999999997</v>
      </c>
      <c r="N725" s="4">
        <v>0.38200000000000001</v>
      </c>
      <c r="O725" s="4">
        <v>0.4138</v>
      </c>
      <c r="P725" s="4">
        <v>0.44579999999999997</v>
      </c>
      <c r="R725" s="7">
        <f t="shared" si="84"/>
        <v>0.93300000000000005</v>
      </c>
      <c r="S725" s="7">
        <f t="shared" si="85"/>
        <v>0.43464999999999998</v>
      </c>
      <c r="T725" s="7">
        <f t="shared" si="86"/>
        <v>0.45109999999999995</v>
      </c>
      <c r="V725" s="6">
        <f t="shared" ref="V725:V775" si="87">J725-N725</f>
        <v>1.1019999999999999</v>
      </c>
      <c r="W725" s="6">
        <f t="shared" ref="W725:W745" si="88">K725-O725</f>
        <v>4.1700000000000015E-2</v>
      </c>
      <c r="X725" s="6">
        <f t="shared" ref="X725:X739" si="89">L725-P725</f>
        <v>1.0599999999999998E-2</v>
      </c>
    </row>
    <row r="726" spans="1:24" x14ac:dyDescent="0.2">
      <c r="A726">
        <v>2016</v>
      </c>
      <c r="B726">
        <v>9</v>
      </c>
      <c r="C726">
        <v>2016.7076999999999</v>
      </c>
      <c r="D726">
        <f>monthly_in_situ_co2_mlo!J778</f>
        <v>404.49</v>
      </c>
      <c r="E726">
        <f>monthly_merge_co2_spo!J777</f>
        <v>401.28</v>
      </c>
      <c r="F726">
        <f>(monthly_in_situ_co2_mlo!J779-monthly_in_situ_co2_mlo!J778)*2.12</f>
        <v>1.2719999999999279</v>
      </c>
      <c r="G726">
        <f>(monthly_merge_co2_spo!J778-monthly_merge_co2_spo!J777)*2.12</f>
        <v>0.48760000000003861</v>
      </c>
      <c r="I726" s="5">
        <v>2016.7080000000001</v>
      </c>
      <c r="J726" s="3">
        <v>1.272</v>
      </c>
      <c r="K726" s="3">
        <v>0.43459999999999999</v>
      </c>
      <c r="L726" s="3">
        <v>0.45519999999999999</v>
      </c>
      <c r="N726" s="4">
        <v>0.48799999999999999</v>
      </c>
      <c r="O726" s="4">
        <v>0.38400000000000001</v>
      </c>
      <c r="P726" s="4">
        <v>0.44500000000000001</v>
      </c>
      <c r="R726" s="7">
        <f t="shared" si="84"/>
        <v>0.88</v>
      </c>
      <c r="S726" s="7">
        <f t="shared" si="85"/>
        <v>0.4093</v>
      </c>
      <c r="T726" s="7">
        <f t="shared" si="86"/>
        <v>0.4501</v>
      </c>
      <c r="V726" s="6">
        <f t="shared" si="87"/>
        <v>0.78400000000000003</v>
      </c>
      <c r="W726" s="6">
        <f t="shared" si="88"/>
        <v>5.0599999999999978E-2</v>
      </c>
      <c r="X726" s="6">
        <f t="shared" si="89"/>
        <v>1.0199999999999987E-2</v>
      </c>
    </row>
    <row r="727" spans="1:24" x14ac:dyDescent="0.2">
      <c r="A727">
        <v>2016</v>
      </c>
      <c r="B727">
        <v>10</v>
      </c>
      <c r="C727">
        <v>2016.7896000000001</v>
      </c>
      <c r="D727">
        <f>monthly_in_situ_co2_mlo!J779</f>
        <v>405.09</v>
      </c>
      <c r="E727">
        <f>monthly_merge_co2_spo!J778</f>
        <v>401.51</v>
      </c>
      <c r="F727">
        <f>(monthly_in_situ_co2_mlo!J780-monthly_in_situ_co2_mlo!J779)*2.12</f>
        <v>1.6748000000000434</v>
      </c>
      <c r="G727">
        <f>(monthly_merge_co2_spo!J779-monthly_merge_co2_spo!J778)*2.12</f>
        <v>-0.14839999999998554</v>
      </c>
      <c r="I727" s="5">
        <v>2016.79</v>
      </c>
      <c r="J727" s="3">
        <v>1.675</v>
      </c>
      <c r="K727" s="3">
        <v>0.41970000000000002</v>
      </c>
      <c r="L727" s="3">
        <v>0.45379999999999998</v>
      </c>
      <c r="N727" s="4">
        <v>-0.14799999999999999</v>
      </c>
      <c r="O727" s="4">
        <v>0.35830000000000001</v>
      </c>
      <c r="P727" s="4">
        <v>0.44409999999999999</v>
      </c>
      <c r="R727" s="7">
        <f t="shared" si="84"/>
        <v>0.76350000000000007</v>
      </c>
      <c r="S727" s="7">
        <f t="shared" si="85"/>
        <v>0.38900000000000001</v>
      </c>
      <c r="T727" s="7">
        <f t="shared" si="86"/>
        <v>0.44894999999999996</v>
      </c>
      <c r="V727" s="6">
        <f t="shared" si="87"/>
        <v>1.823</v>
      </c>
      <c r="W727" s="6">
        <f t="shared" si="88"/>
        <v>6.140000000000001E-2</v>
      </c>
      <c r="X727" s="6">
        <f t="shared" si="89"/>
        <v>9.6999999999999864E-3</v>
      </c>
    </row>
    <row r="728" spans="1:24" x14ac:dyDescent="0.2">
      <c r="A728">
        <v>2016</v>
      </c>
      <c r="B728">
        <v>11</v>
      </c>
      <c r="C728">
        <v>2016.8742999999999</v>
      </c>
      <c r="D728">
        <f>monthly_in_situ_co2_mlo!J780</f>
        <v>405.88</v>
      </c>
      <c r="E728">
        <f>monthly_merge_co2_spo!J779</f>
        <v>401.44</v>
      </c>
      <c r="F728">
        <f>(monthly_in_situ_co2_mlo!J781-monthly_in_situ_co2_mlo!J780)*2.12</f>
        <v>-0.86919999999993258</v>
      </c>
      <c r="G728">
        <f>(monthly_merge_co2_spo!J780-monthly_merge_co2_spo!J779)*2.12</f>
        <v>2.119999999998072E-2</v>
      </c>
      <c r="I728" s="5">
        <v>2016.874</v>
      </c>
      <c r="J728" s="3">
        <v>-0.86899999999999999</v>
      </c>
      <c r="K728" s="3">
        <v>0.40960000000000002</v>
      </c>
      <c r="L728" s="3">
        <v>0.45250000000000001</v>
      </c>
      <c r="N728" s="4">
        <v>2.1000000000000001E-2</v>
      </c>
      <c r="O728" s="4">
        <v>0.3382</v>
      </c>
      <c r="P728" s="4">
        <v>0.44309999999999999</v>
      </c>
      <c r="R728" s="7">
        <f t="shared" si="84"/>
        <v>-0.42399999999999999</v>
      </c>
      <c r="S728" s="7">
        <f t="shared" si="85"/>
        <v>0.37390000000000001</v>
      </c>
      <c r="T728" s="7">
        <f t="shared" si="86"/>
        <v>0.44779999999999998</v>
      </c>
      <c r="V728" s="6">
        <f t="shared" si="87"/>
        <v>-0.89</v>
      </c>
      <c r="W728" s="6">
        <f t="shared" si="88"/>
        <v>7.1400000000000019E-2</v>
      </c>
      <c r="X728" s="6">
        <f t="shared" si="89"/>
        <v>9.4000000000000195E-3</v>
      </c>
    </row>
    <row r="729" spans="1:24" x14ac:dyDescent="0.2">
      <c r="A729">
        <v>2016</v>
      </c>
      <c r="B729">
        <v>12</v>
      </c>
      <c r="C729">
        <v>2016.9563000000001</v>
      </c>
      <c r="D729">
        <f>monthly_in_situ_co2_mlo!J781</f>
        <v>405.47</v>
      </c>
      <c r="E729">
        <f>monthly_merge_co2_spo!J780</f>
        <v>401.45</v>
      </c>
      <c r="F729">
        <f>(monthly_in_situ_co2_mlo!J782-monthly_in_situ_co2_mlo!J781)*2.12</f>
        <v>1.1659999999999036</v>
      </c>
      <c r="G729">
        <f>(monthly_merge_co2_spo!J781-monthly_merge_co2_spo!J780)*2.12</f>
        <v>0.55119999999998071</v>
      </c>
      <c r="I729" s="5">
        <v>2016.9559999999999</v>
      </c>
      <c r="J729" s="3">
        <v>1.1659999999999999</v>
      </c>
      <c r="K729" s="3">
        <v>0.40239999999999998</v>
      </c>
      <c r="L729" s="3">
        <v>0.4511</v>
      </c>
      <c r="N729" s="4">
        <v>0.55100000000000005</v>
      </c>
      <c r="O729" s="4">
        <v>0.3251</v>
      </c>
      <c r="P729" s="4">
        <v>0.44209999999999999</v>
      </c>
      <c r="R729" s="7">
        <f t="shared" si="84"/>
        <v>0.85850000000000004</v>
      </c>
      <c r="S729" s="7">
        <f t="shared" si="85"/>
        <v>0.36375000000000002</v>
      </c>
      <c r="T729" s="7">
        <f t="shared" si="86"/>
        <v>0.4466</v>
      </c>
      <c r="V729" s="6">
        <f t="shared" si="87"/>
        <v>0.61499999999999988</v>
      </c>
      <c r="W729" s="6">
        <f t="shared" si="88"/>
        <v>7.729999999999998E-2</v>
      </c>
      <c r="X729" s="6">
        <f t="shared" si="89"/>
        <v>9.000000000000008E-3</v>
      </c>
    </row>
    <row r="730" spans="1:24" x14ac:dyDescent="0.2">
      <c r="A730">
        <v>2017</v>
      </c>
      <c r="B730">
        <v>1</v>
      </c>
      <c r="C730">
        <v>2017.0410999999999</v>
      </c>
      <c r="D730">
        <f>monthly_in_situ_co2_mlo!J782</f>
        <v>406.02</v>
      </c>
      <c r="E730">
        <f>monthly_merge_co2_spo!J781</f>
        <v>401.71</v>
      </c>
      <c r="F730">
        <f>(monthly_in_situ_co2_mlo!J783-monthly_in_situ_co2_mlo!J782)*2.12</f>
        <v>-0.27559999999999035</v>
      </c>
      <c r="G730">
        <f>(monthly_merge_co2_spo!J782-monthly_merge_co2_spo!J781)*2.12</f>
        <v>0.57240000000008195</v>
      </c>
      <c r="I730" s="5">
        <v>2017.0409999999999</v>
      </c>
      <c r="J730" s="3">
        <v>-0.27600000000000002</v>
      </c>
      <c r="K730" s="3">
        <v>0.39629999999999999</v>
      </c>
      <c r="L730" s="3">
        <v>0.44969999999999999</v>
      </c>
      <c r="N730" s="4">
        <v>0.57199999999999995</v>
      </c>
      <c r="O730" s="4">
        <v>0.32</v>
      </c>
      <c r="P730" s="4">
        <v>0.44109999999999999</v>
      </c>
      <c r="R730" s="7">
        <f t="shared" si="84"/>
        <v>0.14799999999999996</v>
      </c>
      <c r="S730" s="7">
        <f t="shared" si="85"/>
        <v>0.35814999999999997</v>
      </c>
      <c r="T730" s="7">
        <f t="shared" si="86"/>
        <v>0.44540000000000002</v>
      </c>
      <c r="V730" s="6">
        <f t="shared" si="87"/>
        <v>-0.84799999999999998</v>
      </c>
      <c r="W730" s="6">
        <f t="shared" si="88"/>
        <v>7.6299999999999979E-2</v>
      </c>
      <c r="X730" s="6">
        <f t="shared" si="89"/>
        <v>8.5999999999999965E-3</v>
      </c>
    </row>
    <row r="731" spans="1:24" x14ac:dyDescent="0.2">
      <c r="A731">
        <v>2017</v>
      </c>
      <c r="B731">
        <v>2</v>
      </c>
      <c r="C731">
        <v>2017.126</v>
      </c>
      <c r="D731">
        <f>monthly_in_situ_co2_mlo!J783</f>
        <v>405.89</v>
      </c>
      <c r="E731">
        <f>monthly_merge_co2_spo!J782</f>
        <v>401.98</v>
      </c>
      <c r="F731">
        <f>(monthly_in_situ_co2_mlo!J784-monthly_in_situ_co2_mlo!J783)*2.12</f>
        <v>-0.78440000000000965</v>
      </c>
      <c r="G731">
        <f>(monthly_merge_co2_spo!J783-monthly_merge_co2_spo!J782)*2.12</f>
        <v>-6.3600000000062662E-2</v>
      </c>
      <c r="I731" s="5">
        <v>2017.126</v>
      </c>
      <c r="J731" s="3">
        <v>-0.78400000000000003</v>
      </c>
      <c r="K731" s="3">
        <v>0.3906</v>
      </c>
      <c r="L731" s="3">
        <v>0.44829999999999998</v>
      </c>
      <c r="N731" s="4">
        <v>-6.4000000000000001E-2</v>
      </c>
      <c r="O731" s="4">
        <v>0.32369999999999999</v>
      </c>
      <c r="P731" s="4">
        <v>0.44009999999999999</v>
      </c>
      <c r="R731" s="7">
        <f t="shared" si="84"/>
        <v>-0.42400000000000004</v>
      </c>
      <c r="S731" s="7">
        <f t="shared" si="85"/>
        <v>0.35714999999999997</v>
      </c>
      <c r="T731" s="7">
        <f t="shared" si="86"/>
        <v>0.44419999999999998</v>
      </c>
      <c r="V731" s="6">
        <f t="shared" si="87"/>
        <v>-0.72</v>
      </c>
      <c r="W731" s="6">
        <f t="shared" si="88"/>
        <v>6.6900000000000015E-2</v>
      </c>
      <c r="X731" s="6">
        <f t="shared" si="89"/>
        <v>8.1999999999999851E-3</v>
      </c>
    </row>
    <row r="732" spans="1:24" x14ac:dyDescent="0.2">
      <c r="A732">
        <v>2017</v>
      </c>
      <c r="B732">
        <v>3</v>
      </c>
      <c r="C732">
        <v>2017.2027</v>
      </c>
      <c r="D732">
        <f>monthly_in_situ_co2_mlo!J784</f>
        <v>405.52</v>
      </c>
      <c r="E732">
        <f>monthly_merge_co2_spo!J783</f>
        <v>401.95</v>
      </c>
      <c r="F732">
        <f>(monthly_in_situ_co2_mlo!J785-monthly_in_situ_co2_mlo!J784)*2.12</f>
        <v>1.3780000000000723</v>
      </c>
      <c r="G732">
        <f>(monthly_merge_co2_spo!J784-monthly_merge_co2_spo!J783)*2.12</f>
        <v>-0.12720000000000484</v>
      </c>
      <c r="I732" s="5">
        <v>2017.203</v>
      </c>
      <c r="J732" s="3">
        <v>1.3779999999999999</v>
      </c>
      <c r="K732" s="3">
        <v>0.3841</v>
      </c>
      <c r="L732" s="3">
        <v>0.44679999999999997</v>
      </c>
      <c r="N732" s="4">
        <v>-0.127</v>
      </c>
      <c r="O732" s="4">
        <v>0.33610000000000001</v>
      </c>
      <c r="P732" s="4">
        <v>0.43909999999999999</v>
      </c>
      <c r="R732" s="7">
        <f t="shared" si="84"/>
        <v>0.62549999999999994</v>
      </c>
      <c r="S732" s="7">
        <f t="shared" si="85"/>
        <v>0.36009999999999998</v>
      </c>
      <c r="T732" s="7">
        <f t="shared" si="86"/>
        <v>0.44294999999999995</v>
      </c>
      <c r="V732" s="6">
        <f t="shared" si="87"/>
        <v>1.5049999999999999</v>
      </c>
      <c r="W732" s="6">
        <f t="shared" si="88"/>
        <v>4.7999999999999987E-2</v>
      </c>
      <c r="X732" s="6">
        <f t="shared" si="89"/>
        <v>7.6999999999999846E-3</v>
      </c>
    </row>
    <row r="733" spans="1:24" x14ac:dyDescent="0.2">
      <c r="A733">
        <v>2017</v>
      </c>
      <c r="B733">
        <v>4</v>
      </c>
      <c r="C733">
        <v>2017.2877000000001</v>
      </c>
      <c r="D733">
        <f>monthly_in_situ_co2_mlo!J785</f>
        <v>406.17</v>
      </c>
      <c r="E733">
        <f>monthly_merge_co2_spo!J784</f>
        <v>401.89</v>
      </c>
      <c r="F733">
        <f>(monthly_in_situ_co2_mlo!J786-monthly_in_situ_co2_mlo!J785)*2.12</f>
        <v>0.74199999999992772</v>
      </c>
      <c r="G733">
        <f>(monthly_merge_co2_spo!J785-monthly_merge_co2_spo!J784)*2.12</f>
        <v>0.46640000000005788</v>
      </c>
      <c r="I733" s="5">
        <v>2017.288</v>
      </c>
      <c r="J733" s="3">
        <v>0.74199999999999999</v>
      </c>
      <c r="K733" s="3">
        <v>0.37590000000000001</v>
      </c>
      <c r="L733" s="3">
        <v>0.44540000000000002</v>
      </c>
      <c r="N733" s="4">
        <v>0.46600000000000003</v>
      </c>
      <c r="O733" s="4">
        <v>0.35420000000000001</v>
      </c>
      <c r="P733" s="4">
        <v>0.43809999999999999</v>
      </c>
      <c r="R733" s="7">
        <f t="shared" si="84"/>
        <v>0.60399999999999998</v>
      </c>
      <c r="S733" s="7">
        <f t="shared" si="85"/>
        <v>0.36504999999999999</v>
      </c>
      <c r="T733" s="7">
        <f t="shared" si="86"/>
        <v>0.44174999999999998</v>
      </c>
      <c r="V733" s="6">
        <f t="shared" si="87"/>
        <v>0.27599999999999997</v>
      </c>
      <c r="W733" s="6">
        <f t="shared" si="88"/>
        <v>2.1699999999999997E-2</v>
      </c>
      <c r="X733" s="6">
        <f t="shared" si="89"/>
        <v>7.3000000000000287E-3</v>
      </c>
    </row>
    <row r="734" spans="1:24" x14ac:dyDescent="0.2">
      <c r="A734">
        <v>2017</v>
      </c>
      <c r="B734">
        <v>5</v>
      </c>
      <c r="C734">
        <v>2017.3698999999999</v>
      </c>
      <c r="D734">
        <f>monthly_in_situ_co2_mlo!J786</f>
        <v>406.52</v>
      </c>
      <c r="E734">
        <f>monthly_merge_co2_spo!J785</f>
        <v>402.11</v>
      </c>
      <c r="F734">
        <f>(monthly_in_situ_co2_mlo!J787-monthly_in_situ_co2_mlo!J786)*2.12</f>
        <v>8.4800000000043382E-2</v>
      </c>
      <c r="G734">
        <f>(monthly_merge_co2_spo!J786-monthly_merge_co2_spo!J785)*2.12</f>
        <v>0.29679999999997109</v>
      </c>
      <c r="I734" s="5">
        <v>2017.37</v>
      </c>
      <c r="J734" s="3">
        <v>8.5000000000000006E-2</v>
      </c>
      <c r="K734" s="3">
        <v>0.36520000000000002</v>
      </c>
      <c r="L734" s="3">
        <v>0.44400000000000001</v>
      </c>
      <c r="N734" s="4">
        <v>0.29699999999999999</v>
      </c>
      <c r="O734" s="4">
        <v>0.37580000000000002</v>
      </c>
      <c r="P734" s="4">
        <v>0.43719999999999998</v>
      </c>
      <c r="R734" s="7">
        <f t="shared" si="84"/>
        <v>0.191</v>
      </c>
      <c r="S734" s="7">
        <f t="shared" si="85"/>
        <v>0.37050000000000005</v>
      </c>
      <c r="T734" s="7">
        <f t="shared" si="86"/>
        <v>0.44059999999999999</v>
      </c>
      <c r="V734" s="6">
        <f t="shared" si="87"/>
        <v>-0.21199999999999997</v>
      </c>
      <c r="W734" s="6">
        <f t="shared" si="88"/>
        <v>-1.0599999999999998E-2</v>
      </c>
      <c r="X734" s="6">
        <f t="shared" si="89"/>
        <v>6.8000000000000282E-3</v>
      </c>
    </row>
    <row r="735" spans="1:24" x14ac:dyDescent="0.2">
      <c r="A735">
        <v>2017</v>
      </c>
      <c r="B735">
        <v>6</v>
      </c>
      <c r="C735">
        <v>2017.4548</v>
      </c>
      <c r="D735">
        <f>monthly_in_situ_co2_mlo!J787</f>
        <v>406.56</v>
      </c>
      <c r="E735">
        <f>monthly_merge_co2_spo!J786</f>
        <v>402.25</v>
      </c>
      <c r="F735">
        <f>(monthly_in_situ_co2_mlo!J788-monthly_in_situ_co2_mlo!J787)*2.12</f>
        <v>-0.36040000000003375</v>
      </c>
      <c r="G735">
        <f>(monthly_merge_co2_spo!J787-monthly_merge_co2_spo!J786)*2.12</f>
        <v>0.31799999999995182</v>
      </c>
      <c r="I735" s="5">
        <v>2017.4549999999999</v>
      </c>
      <c r="J735" s="3">
        <v>-0.36</v>
      </c>
      <c r="K735" s="3">
        <v>0.35060000000000002</v>
      </c>
      <c r="L735" s="3">
        <v>0.4425</v>
      </c>
      <c r="N735" s="4">
        <v>0.318</v>
      </c>
      <c r="O735" s="4">
        <v>0.39889999999999998</v>
      </c>
      <c r="P735" s="4">
        <v>0.43640000000000001</v>
      </c>
      <c r="R735" s="7">
        <f t="shared" si="84"/>
        <v>-2.0999999999999991E-2</v>
      </c>
      <c r="S735" s="7">
        <f t="shared" si="85"/>
        <v>0.37475000000000003</v>
      </c>
      <c r="T735" s="7">
        <f t="shared" si="86"/>
        <v>0.43945000000000001</v>
      </c>
      <c r="V735" s="6">
        <f t="shared" si="87"/>
        <v>-0.67799999999999994</v>
      </c>
      <c r="W735" s="6">
        <f t="shared" si="88"/>
        <v>-4.8299999999999954E-2</v>
      </c>
      <c r="X735" s="6">
        <f t="shared" si="89"/>
        <v>6.0999999999999943E-3</v>
      </c>
    </row>
    <row r="736" spans="1:24" x14ac:dyDescent="0.2">
      <c r="A736">
        <v>2017</v>
      </c>
      <c r="B736">
        <v>7</v>
      </c>
      <c r="C736">
        <v>2017.537</v>
      </c>
      <c r="D736">
        <f>monthly_in_situ_co2_mlo!J788</f>
        <v>406.39</v>
      </c>
      <c r="E736">
        <f>monthly_merge_co2_spo!J787</f>
        <v>402.4</v>
      </c>
      <c r="F736">
        <f>(monthly_in_situ_co2_mlo!J789-monthly_in_situ_co2_mlo!J788)*2.12</f>
        <v>0.80559999999999043</v>
      </c>
      <c r="G736">
        <f>(monthly_merge_co2_spo!J788-monthly_merge_co2_spo!J787)*2.12</f>
        <v>0.65720000000000489</v>
      </c>
      <c r="I736" s="5">
        <v>2017.537</v>
      </c>
      <c r="J736" s="3">
        <v>0.80600000000000005</v>
      </c>
      <c r="K736" s="3">
        <v>0.33460000000000001</v>
      </c>
      <c r="L736" s="3">
        <v>0.44090000000000001</v>
      </c>
      <c r="N736" s="4">
        <v>0.65700000000000003</v>
      </c>
      <c r="O736" s="4">
        <v>0.41959999999999997</v>
      </c>
      <c r="P736" s="4">
        <v>0.43569999999999998</v>
      </c>
      <c r="R736" s="7">
        <f t="shared" si="84"/>
        <v>0.73150000000000004</v>
      </c>
      <c r="S736" s="7">
        <f t="shared" si="85"/>
        <v>0.37709999999999999</v>
      </c>
      <c r="T736" s="7">
        <f t="shared" si="86"/>
        <v>0.43830000000000002</v>
      </c>
      <c r="V736" s="6">
        <f t="shared" si="87"/>
        <v>0.14900000000000002</v>
      </c>
      <c r="W736" s="6">
        <f t="shared" si="88"/>
        <v>-8.4999999999999964E-2</v>
      </c>
      <c r="X736" s="6">
        <f t="shared" si="89"/>
        <v>5.2000000000000379E-3</v>
      </c>
    </row>
    <row r="737" spans="1:24" x14ac:dyDescent="0.2">
      <c r="A737">
        <v>2017</v>
      </c>
      <c r="B737">
        <v>8</v>
      </c>
      <c r="C737">
        <v>2017.6219000000001</v>
      </c>
      <c r="D737">
        <f>monthly_in_situ_co2_mlo!J789</f>
        <v>406.77</v>
      </c>
      <c r="E737">
        <f>monthly_merge_co2_spo!J788</f>
        <v>402.71</v>
      </c>
      <c r="F737">
        <f>(monthly_in_situ_co2_mlo!J790-monthly_in_situ_co2_mlo!J789)*2.12</f>
        <v>-4.2399999999961441E-2</v>
      </c>
      <c r="G737">
        <f>(monthly_merge_co2_spo!J789-monthly_merge_co2_spo!J788)*2.12</f>
        <v>0.57240000000008195</v>
      </c>
      <c r="I737" s="5">
        <v>2017.6220000000001</v>
      </c>
      <c r="J737" s="3">
        <v>-4.2000000000000003E-2</v>
      </c>
      <c r="K737" s="3">
        <v>0.3216</v>
      </c>
      <c r="L737" s="3">
        <v>0.4395</v>
      </c>
      <c r="N737" s="4">
        <v>0.57199999999999995</v>
      </c>
      <c r="O737" s="4">
        <v>0.43730000000000002</v>
      </c>
      <c r="P737" s="4">
        <v>0.43509999999999999</v>
      </c>
      <c r="R737" s="7">
        <f t="shared" si="84"/>
        <v>0.26499999999999996</v>
      </c>
      <c r="S737" s="7">
        <f t="shared" si="85"/>
        <v>0.37945000000000001</v>
      </c>
      <c r="T737" s="7">
        <f t="shared" si="86"/>
        <v>0.43730000000000002</v>
      </c>
      <c r="V737" s="6">
        <f t="shared" si="87"/>
        <v>-0.61399999999999999</v>
      </c>
      <c r="W737" s="6">
        <f t="shared" si="88"/>
        <v>-0.11570000000000003</v>
      </c>
      <c r="X737" s="6">
        <f t="shared" si="89"/>
        <v>4.400000000000015E-3</v>
      </c>
    </row>
    <row r="738" spans="1:24" x14ac:dyDescent="0.2">
      <c r="A738">
        <v>2017</v>
      </c>
      <c r="B738">
        <v>9</v>
      </c>
      <c r="C738">
        <v>2017.7067999999999</v>
      </c>
      <c r="D738">
        <f>monthly_in_situ_co2_mlo!J790</f>
        <v>406.75</v>
      </c>
      <c r="E738">
        <f>monthly_merge_co2_spo!J789</f>
        <v>402.98</v>
      </c>
      <c r="F738">
        <f>(monthly_in_situ_co2_mlo!J791-monthly_in_situ_co2_mlo!J790)*2.12</f>
        <v>1.0388000000000193</v>
      </c>
      <c r="G738">
        <f>(monthly_merge_co2_spo!J790-monthly_merge_co2_spo!J789)*2.12</f>
        <v>0.4875999999999181</v>
      </c>
      <c r="I738" s="5">
        <v>2017.7070000000001</v>
      </c>
      <c r="J738" s="3">
        <v>1.0389999999999999</v>
      </c>
      <c r="K738" s="3">
        <v>0.31640000000000001</v>
      </c>
      <c r="L738" s="3">
        <v>0.43830000000000002</v>
      </c>
      <c r="N738" s="4">
        <v>0.48799999999999999</v>
      </c>
      <c r="O738" s="4">
        <v>0.45250000000000001</v>
      </c>
      <c r="P738" s="4">
        <v>0.43480000000000002</v>
      </c>
      <c r="R738" s="7">
        <f t="shared" si="84"/>
        <v>0.76349999999999996</v>
      </c>
      <c r="S738" s="7">
        <f t="shared" si="85"/>
        <v>0.38445000000000001</v>
      </c>
      <c r="T738" s="7">
        <f t="shared" si="86"/>
        <v>0.43654999999999999</v>
      </c>
      <c r="V738" s="6">
        <f t="shared" si="87"/>
        <v>0.55099999999999993</v>
      </c>
      <c r="W738" s="6">
        <f t="shared" si="88"/>
        <v>-0.1361</v>
      </c>
      <c r="X738" s="6">
        <f t="shared" si="89"/>
        <v>3.5000000000000031E-3</v>
      </c>
    </row>
    <row r="739" spans="1:24" x14ac:dyDescent="0.2">
      <c r="A739">
        <v>2017</v>
      </c>
      <c r="B739">
        <v>10</v>
      </c>
      <c r="C739">
        <v>2017.789</v>
      </c>
      <c r="D739">
        <f>monthly_in_situ_co2_mlo!J791</f>
        <v>407.24</v>
      </c>
      <c r="E739">
        <f>monthly_merge_co2_spo!J790</f>
        <v>403.21</v>
      </c>
      <c r="F739">
        <f>(monthly_in_situ_co2_mlo!J792-monthly_in_situ_co2_mlo!J791)*2.12</f>
        <v>0.40279999999999522</v>
      </c>
      <c r="G739">
        <f>(monthly_merge_co2_spo!J791-monthly_merge_co2_spo!J790)*2.12</f>
        <v>0.6360000000000241</v>
      </c>
      <c r="I739" s="5">
        <v>2017.789</v>
      </c>
      <c r="J739" s="3">
        <v>0.40300000000000002</v>
      </c>
      <c r="K739" s="3">
        <v>0.32050000000000001</v>
      </c>
      <c r="L739" s="3">
        <v>0.43730000000000002</v>
      </c>
      <c r="N739" s="4">
        <v>0.63600000000000001</v>
      </c>
      <c r="O739" s="4">
        <v>0.4642</v>
      </c>
      <c r="P739" s="4">
        <v>0.43469999999999998</v>
      </c>
      <c r="R739" s="7">
        <f t="shared" si="84"/>
        <v>0.51950000000000007</v>
      </c>
      <c r="S739" s="7">
        <f t="shared" si="85"/>
        <v>0.39234999999999998</v>
      </c>
      <c r="T739" s="7">
        <f t="shared" si="86"/>
        <v>0.436</v>
      </c>
      <c r="V739" s="6">
        <f t="shared" si="87"/>
        <v>-0.23299999999999998</v>
      </c>
      <c r="W739" s="6">
        <f t="shared" si="88"/>
        <v>-0.14369999999999999</v>
      </c>
      <c r="X739" s="6">
        <f t="shared" si="89"/>
        <v>2.6000000000000467E-3</v>
      </c>
    </row>
    <row r="740" spans="1:24" x14ac:dyDescent="0.2">
      <c r="A740">
        <v>2017</v>
      </c>
      <c r="B740">
        <v>11</v>
      </c>
      <c r="C740">
        <v>2017.874</v>
      </c>
      <c r="D740">
        <f>monthly_in_situ_co2_mlo!J792</f>
        <v>407.43</v>
      </c>
      <c r="E740">
        <f>monthly_merge_co2_spo!J791</f>
        <v>403.51</v>
      </c>
      <c r="F740">
        <f>(monthly_in_situ_co2_mlo!J793-monthly_in_situ_co2_mlo!J792)*2.12</f>
        <v>0.50880000000001935</v>
      </c>
      <c r="G740">
        <f>(monthly_merge_co2_spo!J792-monthly_merge_co2_spo!J791)*2.12</f>
        <v>0.50880000000001935</v>
      </c>
      <c r="I740" s="5">
        <v>2017.874</v>
      </c>
      <c r="J740" s="3">
        <v>0.50900000000000001</v>
      </c>
      <c r="K740" s="3">
        <v>0.33200000000000002</v>
      </c>
      <c r="N740" s="4">
        <v>0.50900000000000001</v>
      </c>
      <c r="O740" s="4">
        <v>0.4713</v>
      </c>
      <c r="R740" s="7">
        <f t="shared" si="84"/>
        <v>0.50900000000000001</v>
      </c>
      <c r="S740" s="7">
        <f t="shared" si="85"/>
        <v>0.40165000000000001</v>
      </c>
      <c r="V740" s="6">
        <f t="shared" si="87"/>
        <v>0</v>
      </c>
      <c r="W740" s="6">
        <f t="shared" si="88"/>
        <v>-0.13929999999999998</v>
      </c>
    </row>
    <row r="741" spans="1:24" x14ac:dyDescent="0.2">
      <c r="A741">
        <v>2017</v>
      </c>
      <c r="B741">
        <v>12</v>
      </c>
      <c r="C741">
        <v>2017.9562000000001</v>
      </c>
      <c r="D741">
        <f>monthly_in_situ_co2_mlo!J793</f>
        <v>407.67</v>
      </c>
      <c r="E741">
        <f>monthly_merge_co2_spo!J792</f>
        <v>403.75</v>
      </c>
      <c r="F741">
        <f>(monthly_in_situ_co2_mlo!J794-monthly_in_situ_co2_mlo!J793)*2.12</f>
        <v>0.69959999999996625</v>
      </c>
      <c r="G741">
        <f>(monthly_merge_co2_spo!J793-monthly_merge_co2_spo!J792)*2.12</f>
        <v>0.72079999999994704</v>
      </c>
      <c r="I741" s="5">
        <v>2017.9559999999999</v>
      </c>
      <c r="J741" s="3">
        <v>0.7</v>
      </c>
      <c r="K741" s="3">
        <v>0.34799999999999998</v>
      </c>
      <c r="N741" s="4">
        <v>0.72099999999999997</v>
      </c>
      <c r="O741" s="4">
        <v>0.47310000000000002</v>
      </c>
      <c r="R741" s="7">
        <f t="shared" si="84"/>
        <v>0.71049999999999991</v>
      </c>
      <c r="S741" s="7">
        <f t="shared" si="85"/>
        <v>0.41054999999999997</v>
      </c>
      <c r="V741" s="6">
        <f t="shared" si="87"/>
        <v>-2.1000000000000019E-2</v>
      </c>
      <c r="W741" s="6">
        <f t="shared" si="88"/>
        <v>-0.12510000000000004</v>
      </c>
    </row>
    <row r="742" spans="1:24" x14ac:dyDescent="0.2">
      <c r="A742">
        <v>2018</v>
      </c>
      <c r="B742">
        <v>1</v>
      </c>
      <c r="C742">
        <v>2018.0410999999999</v>
      </c>
      <c r="D742">
        <f>monthly_in_situ_co2_mlo!J794</f>
        <v>408</v>
      </c>
      <c r="E742">
        <f>monthly_merge_co2_spo!J793</f>
        <v>404.09</v>
      </c>
      <c r="F742">
        <f>(monthly_in_situ_co2_mlo!J795-monthly_in_situ_co2_mlo!J794)*2.12</f>
        <v>-0.86920000000005304</v>
      </c>
      <c r="G742">
        <f>(monthly_merge_co2_spo!J794-monthly_merge_co2_spo!J793)*2.12</f>
        <v>0.48760000000003861</v>
      </c>
      <c r="I742" s="5">
        <v>2018.0409999999999</v>
      </c>
      <c r="J742" s="3">
        <v>-0.86899999999999999</v>
      </c>
      <c r="K742" s="3">
        <v>0.36840000000000001</v>
      </c>
      <c r="N742" s="4">
        <v>0.48799999999999999</v>
      </c>
      <c r="O742" s="4">
        <v>0.47110000000000002</v>
      </c>
      <c r="R742" s="7">
        <f t="shared" si="84"/>
        <v>-0.1905</v>
      </c>
      <c r="S742" s="7">
        <f t="shared" si="85"/>
        <v>0.41975000000000001</v>
      </c>
      <c r="V742" s="6">
        <f t="shared" si="87"/>
        <v>-1.357</v>
      </c>
      <c r="W742" s="6">
        <f t="shared" si="88"/>
        <v>-0.10270000000000001</v>
      </c>
    </row>
    <row r="743" spans="1:24" x14ac:dyDescent="0.2">
      <c r="A743">
        <v>2018</v>
      </c>
      <c r="B743">
        <v>2</v>
      </c>
      <c r="C743">
        <v>2018.126</v>
      </c>
      <c r="D743">
        <f>monthly_in_situ_co2_mlo!J795</f>
        <v>407.59</v>
      </c>
      <c r="E743">
        <f>monthly_merge_co2_spo!J794</f>
        <v>404.32</v>
      </c>
      <c r="F743">
        <f>(monthly_in_situ_co2_mlo!J796-monthly_in_situ_co2_mlo!J795)*2.12</f>
        <v>0.27560000000011087</v>
      </c>
      <c r="G743">
        <f>(monthly_merge_co2_spo!J795-monthly_merge_co2_spo!J794)*2.12</f>
        <v>1.0176000000000387</v>
      </c>
      <c r="I743" s="5">
        <v>2018.126</v>
      </c>
      <c r="J743" s="3">
        <v>0.27600000000000002</v>
      </c>
      <c r="K743" s="3">
        <v>0.39079999999999998</v>
      </c>
      <c r="N743" s="4">
        <v>1.018</v>
      </c>
      <c r="O743" s="4">
        <v>0.46600000000000003</v>
      </c>
      <c r="R743" s="7">
        <f t="shared" si="84"/>
        <v>0.64700000000000002</v>
      </c>
      <c r="S743" s="7">
        <f t="shared" si="85"/>
        <v>0.4284</v>
      </c>
      <c r="V743" s="6">
        <f t="shared" si="87"/>
        <v>-0.74199999999999999</v>
      </c>
      <c r="W743" s="6">
        <f t="shared" si="88"/>
        <v>-7.5200000000000045E-2</v>
      </c>
    </row>
    <row r="744" spans="1:24" x14ac:dyDescent="0.2">
      <c r="A744">
        <v>2018</v>
      </c>
      <c r="B744">
        <v>3</v>
      </c>
      <c r="C744">
        <v>2018.2027</v>
      </c>
      <c r="D744">
        <f>monthly_in_situ_co2_mlo!J796</f>
        <v>407.72</v>
      </c>
      <c r="E744">
        <f>monthly_merge_co2_spo!J795</f>
        <v>404.8</v>
      </c>
      <c r="F744">
        <f>(monthly_in_situ_co2_mlo!J797-monthly_in_situ_co2_mlo!J796)*2.12</f>
        <v>-0.42400000000009641</v>
      </c>
      <c r="G744">
        <f>(monthly_merge_co2_spo!J796-monthly_merge_co2_spo!J795)*2.12</f>
        <v>0.25440000000000967</v>
      </c>
      <c r="I744" s="5">
        <v>2018.203</v>
      </c>
      <c r="J744" s="3">
        <v>-0.42399999999999999</v>
      </c>
      <c r="K744" s="3">
        <v>0.41249999999999998</v>
      </c>
      <c r="N744" s="4">
        <v>0.254</v>
      </c>
      <c r="O744" s="4">
        <v>0.45679999999999998</v>
      </c>
      <c r="R744" s="7">
        <f t="shared" si="84"/>
        <v>-8.4999999999999992E-2</v>
      </c>
      <c r="S744" s="7">
        <f t="shared" si="85"/>
        <v>0.43464999999999998</v>
      </c>
      <c r="V744" s="6">
        <f t="shared" si="87"/>
        <v>-0.67799999999999994</v>
      </c>
      <c r="W744" s="6">
        <f t="shared" si="88"/>
        <v>-4.4300000000000006E-2</v>
      </c>
    </row>
    <row r="745" spans="1:24" x14ac:dyDescent="0.2">
      <c r="A745">
        <v>2018</v>
      </c>
      <c r="B745">
        <v>4</v>
      </c>
      <c r="C745">
        <v>2018.2877000000001</v>
      </c>
      <c r="D745">
        <f>monthly_in_situ_co2_mlo!J797</f>
        <v>407.52</v>
      </c>
      <c r="E745">
        <f>monthly_merge_co2_spo!J796</f>
        <v>404.92</v>
      </c>
      <c r="F745">
        <f>(monthly_in_situ_co2_mlo!J798-monthly_in_situ_co2_mlo!J797)*2.12</f>
        <v>0.82680000000009157</v>
      </c>
      <c r="G745">
        <f>(monthly_merge_co2_spo!J797-monthly_merge_co2_spo!J796)*2.12</f>
        <v>-0.1060000000000241</v>
      </c>
      <c r="I745" s="5">
        <v>2018.288</v>
      </c>
      <c r="J745" s="3">
        <v>0.82699999999999996</v>
      </c>
      <c r="K745" s="3">
        <v>0.43569999999999998</v>
      </c>
      <c r="N745" s="4">
        <v>-0.106</v>
      </c>
      <c r="O745" s="4">
        <v>0.44479999999999997</v>
      </c>
      <c r="R745" s="7">
        <f t="shared" si="84"/>
        <v>0.36049999999999999</v>
      </c>
      <c r="S745" s="7">
        <f t="shared" si="85"/>
        <v>0.44024999999999997</v>
      </c>
      <c r="V745" s="6">
        <f t="shared" si="87"/>
        <v>0.93299999999999994</v>
      </c>
      <c r="W745" s="6">
        <f t="shared" si="88"/>
        <v>-9.099999999999997E-3</v>
      </c>
    </row>
    <row r="746" spans="1:24" x14ac:dyDescent="0.2">
      <c r="A746">
        <v>2018</v>
      </c>
      <c r="B746">
        <v>5</v>
      </c>
      <c r="C746">
        <v>2018.3698999999999</v>
      </c>
      <c r="D746">
        <f>monthly_in_situ_co2_mlo!J798</f>
        <v>407.91</v>
      </c>
      <c r="E746">
        <f>monthly_merge_co2_spo!J797</f>
        <v>404.87</v>
      </c>
      <c r="F746">
        <f>(monthly_in_situ_co2_mlo!J799-monthly_in_situ_co2_mlo!J798)*2.12</f>
        <v>0.84799999999995179</v>
      </c>
      <c r="G746">
        <f>(monthly_merge_co2_spo!J798-monthly_merge_co2_spo!J797)*2.12</f>
        <v>0.44519999999995663</v>
      </c>
      <c r="I746" s="5">
        <v>2018.37</v>
      </c>
      <c r="J746" s="3">
        <v>0.84799999999999998</v>
      </c>
      <c r="K746" s="3">
        <v>0.46</v>
      </c>
      <c r="N746" s="4">
        <v>0.44500000000000001</v>
      </c>
      <c r="O746" s="4">
        <v>0.43269999999999997</v>
      </c>
      <c r="R746" s="7">
        <f t="shared" si="84"/>
        <v>0.64649999999999996</v>
      </c>
      <c r="S746" s="7">
        <f t="shared" si="85"/>
        <v>0.44635000000000002</v>
      </c>
      <c r="V746" s="6">
        <f t="shared" si="87"/>
        <v>0.40299999999999997</v>
      </c>
      <c r="W746" s="6">
        <f t="shared" ref="W746:W763" si="90">K746-O746</f>
        <v>2.7300000000000046E-2</v>
      </c>
    </row>
    <row r="747" spans="1:24" x14ac:dyDescent="0.2">
      <c r="A747">
        <v>2018</v>
      </c>
      <c r="B747">
        <v>6</v>
      </c>
      <c r="C747">
        <v>2018.4548</v>
      </c>
      <c r="D747">
        <f>monthly_in_situ_co2_mlo!J799</f>
        <v>408.31</v>
      </c>
      <c r="E747">
        <f>monthly_merge_co2_spo!J798</f>
        <v>405.08</v>
      </c>
      <c r="F747">
        <f>(monthly_in_situ_co2_mlo!J800-monthly_in_situ_co2_mlo!J799)*2.12</f>
        <v>-0.46640000000005788</v>
      </c>
      <c r="G747">
        <f>(monthly_merge_co2_spo!J799-monthly_merge_co2_spo!J798)*2.12</f>
        <v>0</v>
      </c>
      <c r="I747" s="5">
        <v>2018.4549999999999</v>
      </c>
      <c r="J747" s="3">
        <v>-0.46600000000000003</v>
      </c>
      <c r="K747" s="3">
        <v>0.48060000000000003</v>
      </c>
      <c r="N747" s="4">
        <v>0</v>
      </c>
      <c r="O747" s="4">
        <v>0.42199999999999999</v>
      </c>
      <c r="R747" s="7">
        <f t="shared" si="84"/>
        <v>-0.23300000000000001</v>
      </c>
      <c r="S747" s="7">
        <f t="shared" si="85"/>
        <v>0.45130000000000003</v>
      </c>
      <c r="V747" s="6">
        <f t="shared" si="87"/>
        <v>-0.46600000000000003</v>
      </c>
      <c r="W747" s="6">
        <f t="shared" si="90"/>
        <v>5.8600000000000041E-2</v>
      </c>
    </row>
    <row r="748" spans="1:24" x14ac:dyDescent="0.2">
      <c r="A748">
        <v>2018</v>
      </c>
      <c r="B748">
        <v>7</v>
      </c>
      <c r="C748">
        <v>2018.537</v>
      </c>
      <c r="D748">
        <f>monthly_in_situ_co2_mlo!J800</f>
        <v>408.09</v>
      </c>
      <c r="E748">
        <f>monthly_merge_co2_spo!J799</f>
        <v>405.08</v>
      </c>
      <c r="F748">
        <f>(monthly_in_situ_co2_mlo!J801-monthly_in_situ_co2_mlo!J800)*2.12</f>
        <v>1.1448000000000433</v>
      </c>
      <c r="G748">
        <f>(monthly_merge_co2_spo!J800-monthly_merge_co2_spo!J799)*2.12</f>
        <v>0.69960000000008682</v>
      </c>
      <c r="I748" s="5">
        <v>2018.537</v>
      </c>
      <c r="J748" s="3">
        <v>1.145</v>
      </c>
      <c r="K748" s="3">
        <v>0.49590000000000001</v>
      </c>
      <c r="N748" s="4">
        <v>0.7</v>
      </c>
      <c r="O748" s="4">
        <v>0.41399999999999998</v>
      </c>
      <c r="R748" s="7">
        <f t="shared" si="84"/>
        <v>0.92249999999999999</v>
      </c>
      <c r="S748" s="7">
        <f t="shared" si="85"/>
        <v>0.45494999999999997</v>
      </c>
      <c r="V748" s="6">
        <f t="shared" si="87"/>
        <v>0.44500000000000006</v>
      </c>
      <c r="W748" s="6">
        <f t="shared" si="90"/>
        <v>8.1900000000000028E-2</v>
      </c>
    </row>
    <row r="749" spans="1:24" x14ac:dyDescent="0.2">
      <c r="A749">
        <v>2018</v>
      </c>
      <c r="B749">
        <v>8</v>
      </c>
      <c r="C749">
        <v>2018.6219000000001</v>
      </c>
      <c r="D749">
        <f>monthly_in_situ_co2_mlo!J801</f>
        <v>408.63</v>
      </c>
      <c r="E749">
        <f>monthly_merge_co2_spo!J800</f>
        <v>405.41</v>
      </c>
      <c r="F749">
        <f>(monthly_in_situ_co2_mlo!J802-monthly_in_situ_co2_mlo!J801)*2.12</f>
        <v>0.95399999999997598</v>
      </c>
      <c r="G749">
        <f>(monthly_merge_co2_spo!J801-monthly_merge_co2_spo!J800)*2.12</f>
        <v>0.59359999999994217</v>
      </c>
      <c r="I749" s="5">
        <v>2018.6220000000001</v>
      </c>
      <c r="J749" s="3">
        <v>0.95399999999999996</v>
      </c>
      <c r="K749" s="3">
        <v>0.50780000000000003</v>
      </c>
      <c r="N749" s="4">
        <v>0.59399999999999997</v>
      </c>
      <c r="O749" s="4">
        <v>0.40949999999999998</v>
      </c>
      <c r="R749" s="7">
        <f t="shared" si="84"/>
        <v>0.77400000000000002</v>
      </c>
      <c r="S749" s="7">
        <f t="shared" si="85"/>
        <v>0.45865</v>
      </c>
      <c r="V749" s="6">
        <f t="shared" si="87"/>
        <v>0.36</v>
      </c>
      <c r="W749" s="6">
        <f t="shared" si="90"/>
        <v>9.8300000000000054E-2</v>
      </c>
    </row>
    <row r="750" spans="1:24" x14ac:dyDescent="0.2">
      <c r="A750">
        <v>2018</v>
      </c>
      <c r="B750">
        <v>9</v>
      </c>
      <c r="C750">
        <v>2018.7067999999999</v>
      </c>
      <c r="D750">
        <f>monthly_in_situ_co2_mlo!J802</f>
        <v>409.08</v>
      </c>
      <c r="E750">
        <f>monthly_merge_co2_spo!J801</f>
        <v>405.69</v>
      </c>
      <c r="F750">
        <f>(monthly_in_situ_co2_mlo!J803-monthly_in_situ_co2_mlo!J802)*2.12</f>
        <v>1.1236000000000628</v>
      </c>
      <c r="G750">
        <f>(monthly_merge_co2_spo!J802-monthly_merge_co2_spo!J801)*2.12</f>
        <v>0.59360000000006274</v>
      </c>
      <c r="I750" s="5">
        <v>2018.7070000000001</v>
      </c>
      <c r="J750" s="3">
        <v>1.1240000000000001</v>
      </c>
      <c r="K750" s="3">
        <v>0.51619999999999999</v>
      </c>
      <c r="N750" s="4">
        <v>0.59399999999999997</v>
      </c>
      <c r="O750" s="4">
        <v>0.40849999999999997</v>
      </c>
      <c r="R750" s="7">
        <f t="shared" si="84"/>
        <v>0.85899999999999999</v>
      </c>
      <c r="S750" s="7">
        <f t="shared" si="85"/>
        <v>0.46234999999999998</v>
      </c>
      <c r="V750" s="6">
        <f t="shared" si="87"/>
        <v>0.53000000000000014</v>
      </c>
      <c r="W750" s="6">
        <f t="shared" si="90"/>
        <v>0.10770000000000002</v>
      </c>
    </row>
    <row r="751" spans="1:24" x14ac:dyDescent="0.2">
      <c r="A751">
        <v>2018</v>
      </c>
      <c r="B751">
        <v>10</v>
      </c>
      <c r="C751">
        <v>2018.789</v>
      </c>
      <c r="D751">
        <f>monthly_in_situ_co2_mlo!J803</f>
        <v>409.61</v>
      </c>
      <c r="E751">
        <f>monthly_merge_co2_spo!J802</f>
        <v>405.97</v>
      </c>
      <c r="F751">
        <f>(monthly_in_situ_co2_mlo!J804-monthly_in_situ_co2_mlo!J803)*2.12</f>
        <v>1.6323999999999614</v>
      </c>
      <c r="G751">
        <f>(monthly_merge_co2_spo!J803-monthly_merge_co2_spo!J802)*2.12</f>
        <v>0.21199999999992772</v>
      </c>
      <c r="I751" s="5">
        <v>2018.789</v>
      </c>
      <c r="J751" s="3">
        <v>1.6319999999999999</v>
      </c>
      <c r="K751" s="3">
        <v>0.52090000000000003</v>
      </c>
      <c r="N751" s="4">
        <v>0.21199999999999999</v>
      </c>
      <c r="O751" s="4">
        <v>0.41070000000000001</v>
      </c>
      <c r="R751" s="7">
        <f t="shared" si="84"/>
        <v>0.92199999999999993</v>
      </c>
      <c r="S751" s="7">
        <f t="shared" si="85"/>
        <v>0.46579999999999999</v>
      </c>
      <c r="V751" s="6">
        <f t="shared" si="87"/>
        <v>1.42</v>
      </c>
      <c r="W751" s="6">
        <f t="shared" si="90"/>
        <v>0.11020000000000002</v>
      </c>
    </row>
    <row r="752" spans="1:24" x14ac:dyDescent="0.2">
      <c r="A752">
        <v>2018</v>
      </c>
      <c r="B752">
        <v>11</v>
      </c>
      <c r="C752">
        <v>2018.874</v>
      </c>
      <c r="D752">
        <f>monthly_in_situ_co2_mlo!J804</f>
        <v>410.38</v>
      </c>
      <c r="E752">
        <f>monthly_merge_co2_spo!J803</f>
        <v>406.07</v>
      </c>
      <c r="F752">
        <f>(monthly_in_situ_co2_mlo!J805-monthly_in_situ_co2_mlo!J804)*2.12</f>
        <v>-0.48760000000003861</v>
      </c>
      <c r="G752">
        <f>(monthly_merge_co2_spo!J804-monthly_merge_co2_spo!J803)*2.12</f>
        <v>0.16959999999996628</v>
      </c>
      <c r="I752" s="5">
        <v>2018.874</v>
      </c>
      <c r="J752" s="3">
        <v>-0.48799999999999999</v>
      </c>
      <c r="K752" s="3">
        <v>0.52210000000000001</v>
      </c>
      <c r="N752" s="4">
        <v>0.17</v>
      </c>
      <c r="O752" s="4">
        <v>0.41639999999999999</v>
      </c>
      <c r="R752" s="7">
        <f t="shared" si="84"/>
        <v>-0.15899999999999997</v>
      </c>
      <c r="S752" s="7">
        <f t="shared" si="85"/>
        <v>0.46925</v>
      </c>
      <c r="V752" s="6">
        <f t="shared" si="87"/>
        <v>-0.65800000000000003</v>
      </c>
      <c r="W752" s="6">
        <f t="shared" si="90"/>
        <v>0.10570000000000002</v>
      </c>
    </row>
    <row r="753" spans="1:23" x14ac:dyDescent="0.2">
      <c r="A753">
        <v>2018</v>
      </c>
      <c r="B753">
        <v>12</v>
      </c>
      <c r="C753">
        <v>2018.9562000000001</v>
      </c>
      <c r="D753">
        <f>monthly_in_situ_co2_mlo!J805</f>
        <v>410.15</v>
      </c>
      <c r="E753">
        <f>monthly_merge_co2_spo!J804</f>
        <v>406.15</v>
      </c>
      <c r="F753">
        <f>(monthly_in_situ_co2_mlo!J806-monthly_in_situ_co2_mlo!J805)*2.12</f>
        <v>1.5264000000000579</v>
      </c>
      <c r="G753">
        <f>(monthly_merge_co2_spo!J805-monthly_merge_co2_spo!J804)*2.12</f>
        <v>-2.119999999998072E-2</v>
      </c>
      <c r="I753" s="5">
        <v>2018.9559999999999</v>
      </c>
      <c r="J753" s="3">
        <v>1.526</v>
      </c>
      <c r="K753" s="3">
        <v>0.52010000000000001</v>
      </c>
      <c r="N753" s="4">
        <v>-2.1000000000000001E-2</v>
      </c>
      <c r="O753" s="4">
        <v>0.4249</v>
      </c>
      <c r="R753" s="7">
        <f t="shared" si="84"/>
        <v>0.75250000000000006</v>
      </c>
      <c r="S753" s="7">
        <f t="shared" si="85"/>
        <v>0.47250000000000003</v>
      </c>
      <c r="V753" s="6">
        <f t="shared" si="87"/>
        <v>1.5469999999999999</v>
      </c>
      <c r="W753" s="6">
        <f t="shared" si="90"/>
        <v>9.5200000000000007E-2</v>
      </c>
    </row>
    <row r="754" spans="1:23" x14ac:dyDescent="0.2">
      <c r="A754">
        <v>2019</v>
      </c>
      <c r="B754">
        <v>1</v>
      </c>
      <c r="C754">
        <v>2019.0410999999999</v>
      </c>
      <c r="D754">
        <f>monthly_in_situ_co2_mlo!J806</f>
        <v>410.87</v>
      </c>
      <c r="E754">
        <f>monthly_merge_co2_spo!J805</f>
        <v>406.14</v>
      </c>
      <c r="F754">
        <f>(monthly_in_situ_co2_mlo!J807-monthly_in_situ_co2_mlo!J806)*2.12</f>
        <v>6.3599999999942161E-2</v>
      </c>
      <c r="G754">
        <f>(monthly_merge_co2_spo!J806-monthly_merge_co2_spo!J805)*2.12</f>
        <v>1.2508000000000676</v>
      </c>
      <c r="I754" s="5">
        <v>2019.0409999999999</v>
      </c>
      <c r="J754" s="3">
        <v>6.4000000000000001E-2</v>
      </c>
      <c r="K754" s="3">
        <v>0.51519999999999999</v>
      </c>
      <c r="N754" s="4">
        <v>1.2509999999999999</v>
      </c>
      <c r="O754" s="4">
        <v>0.43530000000000002</v>
      </c>
      <c r="R754" s="7">
        <f t="shared" si="84"/>
        <v>0.65749999999999997</v>
      </c>
      <c r="S754" s="7">
        <f t="shared" si="85"/>
        <v>0.47525000000000001</v>
      </c>
      <c r="V754" s="6">
        <f t="shared" si="87"/>
        <v>-1.1869999999999998</v>
      </c>
      <c r="W754" s="6">
        <f t="shared" si="90"/>
        <v>7.9899999999999971E-2</v>
      </c>
    </row>
    <row r="755" spans="1:23" x14ac:dyDescent="0.2">
      <c r="A755">
        <v>2019</v>
      </c>
      <c r="B755">
        <v>2</v>
      </c>
      <c r="C755">
        <v>2019.126</v>
      </c>
      <c r="D755">
        <f>monthly_in_situ_co2_mlo!J807</f>
        <v>410.9</v>
      </c>
      <c r="E755">
        <f>monthly_merge_co2_spo!J806</f>
        <v>406.73</v>
      </c>
      <c r="F755">
        <f>(monthly_in_situ_co2_mlo!J808-monthly_in_situ_co2_mlo!J807)*2.12</f>
        <v>-0.93279999999999519</v>
      </c>
      <c r="G755">
        <f>(monthly_merge_co2_spo!J807-monthly_merge_co2_spo!J806)*2.12</f>
        <v>-0.14839999999998554</v>
      </c>
      <c r="I755" s="5">
        <v>2019.126</v>
      </c>
      <c r="J755" s="3">
        <v>-0.93300000000000005</v>
      </c>
      <c r="K755" s="3">
        <v>0.50549999999999995</v>
      </c>
      <c r="N755" s="4">
        <v>-0.14799999999999999</v>
      </c>
      <c r="O755" s="4">
        <v>0.44690000000000002</v>
      </c>
      <c r="R755" s="7">
        <f t="shared" si="84"/>
        <v>-0.54049999999999998</v>
      </c>
      <c r="S755" s="7">
        <f t="shared" si="85"/>
        <v>0.47619999999999996</v>
      </c>
      <c r="V755" s="6">
        <f t="shared" si="87"/>
        <v>-0.78500000000000003</v>
      </c>
      <c r="W755" s="6">
        <f t="shared" si="90"/>
        <v>5.859999999999993E-2</v>
      </c>
    </row>
    <row r="756" spans="1:23" x14ac:dyDescent="0.2">
      <c r="A756">
        <v>2019</v>
      </c>
      <c r="B756">
        <v>3</v>
      </c>
      <c r="C756">
        <v>2019.2027</v>
      </c>
      <c r="D756">
        <f>monthly_in_situ_co2_mlo!J808</f>
        <v>410.46</v>
      </c>
      <c r="E756">
        <f>monthly_merge_co2_spo!J807</f>
        <v>406.66</v>
      </c>
      <c r="F756">
        <f>(monthly_in_situ_co2_mlo!J809-monthly_in_situ_co2_mlo!J808)*2.12</f>
        <v>0.57240000000008195</v>
      </c>
      <c r="G756">
        <f>(monthly_merge_co2_spo!J808-monthly_merge_co2_spo!J807)*2.12</f>
        <v>0.19079999999994698</v>
      </c>
      <c r="I756" s="5">
        <v>2019.203</v>
      </c>
      <c r="J756" s="3">
        <v>0.57199999999999995</v>
      </c>
      <c r="K756" s="3">
        <v>0.49180000000000001</v>
      </c>
      <c r="N756" s="4">
        <v>0.191</v>
      </c>
      <c r="O756" s="4">
        <v>0.4587</v>
      </c>
      <c r="R756" s="7">
        <f t="shared" si="84"/>
        <v>0.38149999999999995</v>
      </c>
      <c r="S756" s="7">
        <f t="shared" si="85"/>
        <v>0.47525000000000001</v>
      </c>
      <c r="V756" s="6">
        <f t="shared" si="87"/>
        <v>0.38099999999999995</v>
      </c>
      <c r="W756" s="6">
        <f t="shared" si="90"/>
        <v>3.3100000000000018E-2</v>
      </c>
    </row>
    <row r="757" spans="1:23" x14ac:dyDescent="0.2">
      <c r="A757">
        <v>2019</v>
      </c>
      <c r="B757">
        <v>4</v>
      </c>
      <c r="C757">
        <v>2019.2877000000001</v>
      </c>
      <c r="D757">
        <f>monthly_in_situ_co2_mlo!J809</f>
        <v>410.73</v>
      </c>
      <c r="E757">
        <f>monthly_merge_co2_spo!J808</f>
        <v>406.75</v>
      </c>
      <c r="F757">
        <f>(monthly_in_situ_co2_mlo!J810-monthly_in_situ_co2_mlo!J809)*2.12</f>
        <v>1.483999999999976</v>
      </c>
      <c r="G757">
        <f>(monthly_merge_co2_spo!J809-monthly_merge_co2_spo!J808)*2.12</f>
        <v>1.0176000000000387</v>
      </c>
      <c r="I757" s="5">
        <v>2019.288</v>
      </c>
      <c r="J757" s="3">
        <v>1.484</v>
      </c>
      <c r="K757" s="3">
        <v>0.47739999999999999</v>
      </c>
      <c r="N757" s="4">
        <v>1.018</v>
      </c>
      <c r="O757" s="4">
        <v>0.46970000000000001</v>
      </c>
      <c r="R757" s="7">
        <f t="shared" si="84"/>
        <v>1.2509999999999999</v>
      </c>
      <c r="S757" s="7">
        <f t="shared" si="85"/>
        <v>0.47355000000000003</v>
      </c>
      <c r="V757" s="6">
        <f t="shared" si="87"/>
        <v>0.46599999999999997</v>
      </c>
      <c r="W757" s="6">
        <f t="shared" si="90"/>
        <v>7.6999999999999846E-3</v>
      </c>
    </row>
    <row r="758" spans="1:23" x14ac:dyDescent="0.2">
      <c r="A758">
        <v>2019</v>
      </c>
      <c r="B758">
        <v>5</v>
      </c>
      <c r="C758">
        <v>2019.3698999999999</v>
      </c>
      <c r="D758">
        <f>monthly_in_situ_co2_mlo!J810</f>
        <v>411.43</v>
      </c>
      <c r="E758">
        <f>monthly_merge_co2_spo!J809</f>
        <v>407.23</v>
      </c>
      <c r="F758">
        <f>(monthly_in_situ_co2_mlo!J811-monthly_in_situ_co2_mlo!J810)*2.12</f>
        <v>-8.4800000000043382E-2</v>
      </c>
      <c r="G758">
        <f>(monthly_merge_co2_spo!J810-monthly_merge_co2_spo!J809)*2.12</f>
        <v>0.40279999999999522</v>
      </c>
      <c r="I758" s="5">
        <v>2019.37</v>
      </c>
      <c r="J758" s="3">
        <v>-8.5000000000000006E-2</v>
      </c>
      <c r="K758" s="3">
        <v>0.46429999999999999</v>
      </c>
      <c r="N758" s="4">
        <v>0.40300000000000002</v>
      </c>
      <c r="O758" s="4">
        <v>0.47870000000000001</v>
      </c>
      <c r="R758" s="7">
        <f t="shared" si="84"/>
        <v>0.159</v>
      </c>
      <c r="S758" s="7">
        <f t="shared" si="85"/>
        <v>0.47150000000000003</v>
      </c>
      <c r="V758" s="6">
        <f t="shared" si="87"/>
        <v>-0.48800000000000004</v>
      </c>
      <c r="W758" s="6">
        <f t="shared" si="90"/>
        <v>-1.4400000000000024E-2</v>
      </c>
    </row>
    <row r="759" spans="1:23" x14ac:dyDescent="0.2">
      <c r="A759">
        <v>2019</v>
      </c>
      <c r="B759">
        <v>6</v>
      </c>
      <c r="C759">
        <v>2019.4548</v>
      </c>
      <c r="D759">
        <f>monthly_in_situ_co2_mlo!J811</f>
        <v>411.39</v>
      </c>
      <c r="E759">
        <f>monthly_merge_co2_spo!J810</f>
        <v>407.42</v>
      </c>
      <c r="F759">
        <f>(monthly_in_situ_co2_mlo!J812-monthly_in_situ_co2_mlo!J811)*2.12</f>
        <v>-0.74199999999992772</v>
      </c>
      <c r="G759">
        <f>(monthly_merge_co2_spo!J811-monthly_merge_co2_spo!J810)*2.12</f>
        <v>0.84799999999995179</v>
      </c>
      <c r="I759" s="5">
        <v>2019.4549999999999</v>
      </c>
      <c r="J759" s="3">
        <v>-0.74199999999999999</v>
      </c>
      <c r="K759" s="3">
        <v>0.45279999999999998</v>
      </c>
      <c r="N759" s="4">
        <v>0.84799999999999998</v>
      </c>
      <c r="O759" s="4">
        <v>0.48630000000000001</v>
      </c>
      <c r="R759" s="7">
        <f t="shared" si="84"/>
        <v>5.2999999999999992E-2</v>
      </c>
      <c r="S759" s="7">
        <f t="shared" si="85"/>
        <v>0.46955000000000002</v>
      </c>
      <c r="V759" s="6">
        <f t="shared" si="87"/>
        <v>-1.5899999999999999</v>
      </c>
      <c r="W759" s="6">
        <f t="shared" si="90"/>
        <v>-3.350000000000003E-2</v>
      </c>
    </row>
    <row r="760" spans="1:23" x14ac:dyDescent="0.2">
      <c r="A760">
        <v>2019</v>
      </c>
      <c r="B760">
        <v>7</v>
      </c>
      <c r="C760">
        <v>2019.537</v>
      </c>
      <c r="D760">
        <f>monthly_in_situ_co2_mlo!J812</f>
        <v>411.04</v>
      </c>
      <c r="E760">
        <f>monthly_merge_co2_spo!J811</f>
        <v>407.82</v>
      </c>
      <c r="F760">
        <f>(monthly_in_situ_co2_mlo!J813-monthly_in_situ_co2_mlo!J812)*2.12</f>
        <v>1.2295999999999663</v>
      </c>
      <c r="G760">
        <f>(monthly_merge_co2_spo!J812-monthly_merge_co2_spo!J811)*2.12</f>
        <v>0.46640000000005788</v>
      </c>
      <c r="I760" s="5">
        <v>2019.537</v>
      </c>
      <c r="J760" s="3">
        <v>1.23</v>
      </c>
      <c r="K760" s="3">
        <v>0.4425</v>
      </c>
      <c r="N760" s="4">
        <v>0.46600000000000003</v>
      </c>
      <c r="O760" s="4">
        <v>0.49259999999999998</v>
      </c>
      <c r="R760" s="7">
        <f t="shared" si="84"/>
        <v>0.84799999999999998</v>
      </c>
      <c r="S760" s="7">
        <f t="shared" si="85"/>
        <v>0.46755000000000002</v>
      </c>
      <c r="V760" s="6">
        <f t="shared" si="87"/>
        <v>0.76400000000000001</v>
      </c>
      <c r="W760" s="6">
        <f t="shared" si="90"/>
        <v>-5.0099999999999978E-2</v>
      </c>
    </row>
    <row r="761" spans="1:23" x14ac:dyDescent="0.2">
      <c r="A761">
        <v>2019</v>
      </c>
      <c r="B761">
        <v>8</v>
      </c>
      <c r="C761">
        <v>2019.6219000000001</v>
      </c>
      <c r="D761">
        <f>monthly_in_situ_co2_mlo!J813</f>
        <v>411.62</v>
      </c>
      <c r="E761">
        <f>monthly_merge_co2_spo!J812</f>
        <v>408.04</v>
      </c>
      <c r="F761">
        <f>(monthly_in_situ_co2_mlo!J814-monthly_in_situ_co2_mlo!J813)*2.12</f>
        <v>0.91160000000001451</v>
      </c>
      <c r="G761">
        <f>(monthly_merge_co2_spo!J813-monthly_merge_co2_spo!J812)*2.12</f>
        <v>0.36039999999991323</v>
      </c>
      <c r="I761" s="5">
        <v>2019.6220000000001</v>
      </c>
      <c r="J761" s="3">
        <v>0.91200000000000003</v>
      </c>
      <c r="K761" s="3">
        <v>0.43619999999999998</v>
      </c>
      <c r="N761" s="4">
        <v>0.36</v>
      </c>
      <c r="O761" s="4">
        <v>0.49809999999999999</v>
      </c>
      <c r="R761" s="7">
        <f t="shared" si="84"/>
        <v>0.63600000000000001</v>
      </c>
      <c r="S761" s="7">
        <f t="shared" si="85"/>
        <v>0.46714999999999995</v>
      </c>
      <c r="V761" s="6">
        <f t="shared" si="87"/>
        <v>0.55200000000000005</v>
      </c>
      <c r="W761" s="6">
        <f t="shared" si="90"/>
        <v>-6.1900000000000011E-2</v>
      </c>
    </row>
    <row r="762" spans="1:23" x14ac:dyDescent="0.2">
      <c r="A762">
        <v>2019</v>
      </c>
      <c r="B762">
        <v>9</v>
      </c>
      <c r="C762">
        <v>2019.7067999999999</v>
      </c>
      <c r="D762">
        <f>monthly_in_situ_co2_mlo!J814</f>
        <v>412.05</v>
      </c>
      <c r="E762">
        <f>monthly_merge_co2_spo!J813</f>
        <v>408.21</v>
      </c>
      <c r="F762">
        <f>(monthly_in_situ_co2_mlo!J815-monthly_in_situ_co2_mlo!J814)*2.12</f>
        <v>2.119999999998072E-2</v>
      </c>
      <c r="G762">
        <f>(monthly_merge_co2_spo!J814-monthly_merge_co2_spo!J813)*2.12</f>
        <v>0.46640000000005788</v>
      </c>
      <c r="I762" s="5">
        <v>2019.7070000000001</v>
      </c>
      <c r="J762" s="3">
        <v>2.1000000000000001E-2</v>
      </c>
      <c r="K762" s="3">
        <v>0.43509999999999999</v>
      </c>
      <c r="N762" s="4">
        <v>0.46600000000000003</v>
      </c>
      <c r="O762" s="4">
        <v>0.50280000000000002</v>
      </c>
      <c r="R762" s="7">
        <f t="shared" si="84"/>
        <v>0.24350000000000002</v>
      </c>
      <c r="S762" s="7">
        <f t="shared" si="85"/>
        <v>0.46894999999999998</v>
      </c>
      <c r="V762" s="6">
        <f t="shared" si="87"/>
        <v>-0.44500000000000001</v>
      </c>
      <c r="W762" s="6">
        <f t="shared" si="90"/>
        <v>-6.7700000000000038E-2</v>
      </c>
    </row>
    <row r="763" spans="1:23" x14ac:dyDescent="0.2">
      <c r="A763">
        <v>2019</v>
      </c>
      <c r="B763">
        <v>10</v>
      </c>
      <c r="C763">
        <v>2019.789</v>
      </c>
      <c r="D763">
        <f>monthly_in_situ_co2_mlo!J815</f>
        <v>412.06</v>
      </c>
      <c r="E763">
        <f>monthly_merge_co2_spo!J814</f>
        <v>408.43</v>
      </c>
      <c r="F763">
        <f>(monthly_in_situ_co2_mlo!J816-monthly_in_situ_co2_mlo!J815)*2.12</f>
        <v>1.0388000000000193</v>
      </c>
      <c r="G763">
        <f>(monthly_merge_co2_spo!J815-monthly_merge_co2_spo!J814)*2.12</f>
        <v>0.50880000000001935</v>
      </c>
      <c r="I763" s="5">
        <v>2019.789</v>
      </c>
      <c r="J763" s="3">
        <v>1.0389999999999999</v>
      </c>
      <c r="K763" s="3">
        <v>0.438</v>
      </c>
      <c r="N763" s="4">
        <v>0.50900000000000001</v>
      </c>
      <c r="O763" s="4">
        <v>0.50600000000000001</v>
      </c>
      <c r="R763" s="7">
        <f t="shared" si="84"/>
        <v>0.77400000000000002</v>
      </c>
      <c r="S763" s="7">
        <f t="shared" si="85"/>
        <v>0.47199999999999998</v>
      </c>
      <c r="V763" s="6">
        <f t="shared" si="87"/>
        <v>0.52999999999999992</v>
      </c>
      <c r="W763" s="6">
        <f t="shared" si="90"/>
        <v>-6.8000000000000005E-2</v>
      </c>
    </row>
    <row r="764" spans="1:23" x14ac:dyDescent="0.2">
      <c r="A764">
        <v>2019</v>
      </c>
      <c r="B764">
        <v>11</v>
      </c>
      <c r="C764">
        <v>2019.874</v>
      </c>
      <c r="D764">
        <f>monthly_in_situ_co2_mlo!J816</f>
        <v>412.55</v>
      </c>
      <c r="E764">
        <f>monthly_merge_co2_spo!J815</f>
        <v>408.67</v>
      </c>
      <c r="F764">
        <f>(monthly_in_situ_co2_mlo!J817-monthly_in_situ_co2_mlo!J816)*2.12</f>
        <v>0.4875999999999181</v>
      </c>
      <c r="G764">
        <f>(monthly_merge_co2_spo!J816-monthly_merge_co2_spo!J815)*2.12</f>
        <v>0.78440000000000965</v>
      </c>
      <c r="I764" s="5">
        <v>2019.874</v>
      </c>
      <c r="J764" s="3">
        <v>0.48799999999999999</v>
      </c>
      <c r="N764" s="4">
        <v>0.78400000000000003</v>
      </c>
      <c r="R764" s="7">
        <f t="shared" si="84"/>
        <v>0.63600000000000001</v>
      </c>
      <c r="V764" s="6">
        <f t="shared" si="87"/>
        <v>-0.29600000000000004</v>
      </c>
    </row>
    <row r="765" spans="1:23" x14ac:dyDescent="0.2">
      <c r="A765">
        <v>2019</v>
      </c>
      <c r="B765">
        <v>12</v>
      </c>
      <c r="C765">
        <v>2019.9562000000001</v>
      </c>
      <c r="D765">
        <f>monthly_in_situ_co2_mlo!J817</f>
        <v>412.78</v>
      </c>
      <c r="E765">
        <f>monthly_merge_co2_spo!J816</f>
        <v>409.04</v>
      </c>
      <c r="F765">
        <f>(monthly_in_situ_co2_mlo!J818-monthly_in_situ_co2_mlo!J817)*2.12</f>
        <v>1.1448000000000433</v>
      </c>
      <c r="G765">
        <f>(monthly_merge_co2_spo!J817-monthly_merge_co2_spo!J816)*2.12</f>
        <v>6.3599999999942161E-2</v>
      </c>
      <c r="I765" s="5">
        <v>2019.9559999999999</v>
      </c>
      <c r="J765" s="3">
        <v>1.145</v>
      </c>
      <c r="N765" s="4">
        <v>6.4000000000000001E-2</v>
      </c>
      <c r="R765" s="7">
        <f t="shared" si="84"/>
        <v>0.60450000000000004</v>
      </c>
      <c r="V765" s="6">
        <f t="shared" si="87"/>
        <v>1.081</v>
      </c>
    </row>
    <row r="766" spans="1:23" x14ac:dyDescent="0.2">
      <c r="A766">
        <v>2020</v>
      </c>
      <c r="B766">
        <v>1</v>
      </c>
      <c r="C766">
        <v>2020.0409999999999</v>
      </c>
      <c r="D766">
        <f>monthly_in_situ_co2_mlo!J818</f>
        <v>413.32</v>
      </c>
      <c r="E766">
        <f>monthly_merge_co2_spo!J817</f>
        <v>409.07</v>
      </c>
      <c r="F766">
        <f>(monthly_in_situ_co2_mlo!J819-monthly_in_situ_co2_mlo!J818)*2.12</f>
        <v>2.119999999998072E-2</v>
      </c>
      <c r="G766">
        <f>(monthly_merge_co2_spo!J818-monthly_merge_co2_spo!J817)*2.12</f>
        <v>0.69959999999996625</v>
      </c>
      <c r="I766" s="5">
        <v>2020.0409999999999</v>
      </c>
      <c r="J766" s="3">
        <v>2.1000000000000001E-2</v>
      </c>
      <c r="N766" s="4">
        <v>0.7</v>
      </c>
      <c r="R766" s="7">
        <f t="shared" si="84"/>
        <v>0.36049999999999999</v>
      </c>
      <c r="V766" s="6">
        <f t="shared" si="87"/>
        <v>-0.67899999999999994</v>
      </c>
    </row>
    <row r="767" spans="1:23" x14ac:dyDescent="0.2">
      <c r="A767">
        <v>2020</v>
      </c>
      <c r="B767">
        <v>2</v>
      </c>
      <c r="C767">
        <v>2020.1257000000001</v>
      </c>
      <c r="D767">
        <f>monthly_in_situ_co2_mlo!J819</f>
        <v>413.33</v>
      </c>
      <c r="E767">
        <f>monthly_merge_co2_spo!J818</f>
        <v>409.4</v>
      </c>
      <c r="F767">
        <f>(monthly_in_situ_co2_mlo!J820-monthly_in_situ_co2_mlo!J819)*2.12</f>
        <v>-0.82679999999997111</v>
      </c>
      <c r="G767">
        <f>(monthly_merge_co2_spo!J819-monthly_merge_co2_spo!J818)*2.12</f>
        <v>0.48760000000003861</v>
      </c>
      <c r="I767" s="5">
        <v>2020.126</v>
      </c>
      <c r="J767" s="3">
        <v>-0.82699999999999996</v>
      </c>
      <c r="N767" s="4">
        <v>0.48799999999999999</v>
      </c>
      <c r="R767" s="7">
        <f t="shared" si="84"/>
        <v>-0.16949999999999998</v>
      </c>
      <c r="V767" s="6">
        <f t="shared" si="87"/>
        <v>-1.3149999999999999</v>
      </c>
    </row>
    <row r="768" spans="1:23" x14ac:dyDescent="0.2">
      <c r="A768">
        <v>2020</v>
      </c>
      <c r="B768">
        <v>3</v>
      </c>
      <c r="C768">
        <v>2020.2049</v>
      </c>
      <c r="D768">
        <f>monthly_in_situ_co2_mlo!J820</f>
        <v>412.94</v>
      </c>
      <c r="E768">
        <f>monthly_merge_co2_spo!J819</f>
        <v>409.63</v>
      </c>
      <c r="F768">
        <f>(monthly_in_situ_co2_mlo!J821-monthly_in_situ_co2_mlo!J820)*2.12</f>
        <v>0.86920000000005304</v>
      </c>
      <c r="G768">
        <f>(monthly_merge_co2_spo!J820-monthly_merge_co2_spo!J819)*2.12</f>
        <v>0.50880000000001935</v>
      </c>
      <c r="I768" s="5">
        <v>2020.2049999999999</v>
      </c>
      <c r="J768" s="3">
        <v>0.86899999999999999</v>
      </c>
      <c r="N768" s="4">
        <v>0.50900000000000001</v>
      </c>
      <c r="R768" s="7">
        <f t="shared" si="84"/>
        <v>0.68900000000000006</v>
      </c>
      <c r="V768" s="6">
        <f t="shared" si="87"/>
        <v>0.36</v>
      </c>
    </row>
    <row r="769" spans="1:22" x14ac:dyDescent="0.2">
      <c r="A769">
        <v>2020</v>
      </c>
      <c r="B769">
        <v>4</v>
      </c>
      <c r="C769">
        <v>2020.2896000000001</v>
      </c>
      <c r="D769">
        <f>monthly_in_situ_co2_mlo!J821</f>
        <v>413.35</v>
      </c>
      <c r="E769">
        <f>monthly_merge_co2_spo!J820</f>
        <v>409.87</v>
      </c>
      <c r="F769">
        <f>(monthly_in_situ_co2_mlo!J822-monthly_in_situ_co2_mlo!J821)*2.12</f>
        <v>0.84799999999995179</v>
      </c>
      <c r="G769">
        <f>(monthly_merge_co2_spo!J821-monthly_merge_co2_spo!J820)*2.12</f>
        <v>0.48760000000003861</v>
      </c>
      <c r="I769" s="5">
        <v>2020.29</v>
      </c>
      <c r="J769" s="3">
        <v>0.84799999999999998</v>
      </c>
      <c r="N769" s="4">
        <v>0.48799999999999999</v>
      </c>
      <c r="R769" s="7">
        <f t="shared" si="84"/>
        <v>0.66799999999999993</v>
      </c>
      <c r="V769" s="6">
        <f t="shared" si="87"/>
        <v>0.36</v>
      </c>
    </row>
    <row r="770" spans="1:22" x14ac:dyDescent="0.2">
      <c r="A770">
        <v>2020</v>
      </c>
      <c r="B770">
        <v>5</v>
      </c>
      <c r="C770">
        <v>2020.3715999999999</v>
      </c>
      <c r="D770">
        <f>monthly_in_situ_co2_mlo!J822</f>
        <v>413.75</v>
      </c>
      <c r="E770">
        <f>monthly_merge_co2_spo!J821</f>
        <v>410.1</v>
      </c>
      <c r="F770">
        <f>(monthly_in_situ_co2_mlo!J823-monthly_in_situ_co2_mlo!J822)*2.12</f>
        <v>0</v>
      </c>
      <c r="G770">
        <f>(monthly_merge_co2_spo!J822-monthly_merge_co2_spo!J821)*2.12</f>
        <v>0.50879999999989878</v>
      </c>
      <c r="I770" s="5">
        <v>2020.3720000000001</v>
      </c>
      <c r="J770" s="3">
        <v>0</v>
      </c>
      <c r="N770" s="4">
        <v>0.50900000000000001</v>
      </c>
      <c r="R770" s="7">
        <f t="shared" si="84"/>
        <v>0.2545</v>
      </c>
      <c r="V770" s="6">
        <f t="shared" si="87"/>
        <v>-0.50900000000000001</v>
      </c>
    </row>
    <row r="771" spans="1:22" x14ac:dyDescent="0.2">
      <c r="A771">
        <v>2020</v>
      </c>
      <c r="B771">
        <v>6</v>
      </c>
      <c r="C771">
        <v>2020.4563000000001</v>
      </c>
      <c r="D771">
        <f>monthly_in_situ_co2_mlo!J823</f>
        <v>413.75</v>
      </c>
      <c r="E771">
        <f>monthly_merge_co2_spo!J822</f>
        <v>410.34</v>
      </c>
      <c r="F771">
        <f>(monthly_in_situ_co2_mlo!J824-monthly_in_situ_co2_mlo!J823)*2.12</f>
        <v>-8.4800000000043382E-2</v>
      </c>
      <c r="G771">
        <f>(monthly_merge_co2_spo!J823-monthly_merge_co2_spo!J822)*2.12</f>
        <v>0.48760000000003861</v>
      </c>
      <c r="I771" s="5">
        <v>2020.4559999999999</v>
      </c>
      <c r="J771" s="3">
        <v>-8.5000000000000006E-2</v>
      </c>
      <c r="N771" s="4">
        <v>0.48799999999999999</v>
      </c>
      <c r="R771" s="7">
        <f t="shared" si="84"/>
        <v>0.20149999999999998</v>
      </c>
      <c r="V771" s="6">
        <f t="shared" si="87"/>
        <v>-0.57299999999999995</v>
      </c>
    </row>
    <row r="772" spans="1:22" x14ac:dyDescent="0.2">
      <c r="A772">
        <v>2020</v>
      </c>
      <c r="B772">
        <v>7</v>
      </c>
      <c r="C772">
        <v>2020.5382999999999</v>
      </c>
      <c r="D772">
        <f>monthly_in_situ_co2_mlo!J824</f>
        <v>413.71</v>
      </c>
      <c r="E772">
        <f>monthly_merge_co2_spo!J823</f>
        <v>410.57</v>
      </c>
      <c r="F772">
        <f>(monthly_in_situ_co2_mlo!J825-monthly_in_situ_co2_mlo!J824)*2.12</f>
        <v>0.95400000000009644</v>
      </c>
      <c r="G772">
        <f>(monthly_merge_co2_spo!J824-monthly_merge_co2_spo!J823)*2.12</f>
        <v>0.50880000000001935</v>
      </c>
      <c r="I772" s="5">
        <v>2020.538</v>
      </c>
      <c r="J772" s="3">
        <v>0.95399999999999996</v>
      </c>
      <c r="N772" s="4">
        <v>0.50900000000000001</v>
      </c>
      <c r="R772" s="7">
        <f t="shared" si="84"/>
        <v>0.73150000000000004</v>
      </c>
      <c r="V772" s="6">
        <f t="shared" si="87"/>
        <v>0.44499999999999995</v>
      </c>
    </row>
    <row r="773" spans="1:22" x14ac:dyDescent="0.2">
      <c r="A773">
        <v>2020</v>
      </c>
      <c r="B773">
        <v>8</v>
      </c>
      <c r="C773">
        <v>2020.623</v>
      </c>
      <c r="D773">
        <f>monthly_in_situ_co2_mlo!J825</f>
        <v>414.16</v>
      </c>
      <c r="E773">
        <f>monthly_merge_co2_spo!J824</f>
        <v>410.81</v>
      </c>
      <c r="F773">
        <f>(monthly_in_situ_co2_mlo!J826-monthly_in_situ_co2_mlo!J825)*2.12</f>
        <v>1.2931999999999084</v>
      </c>
      <c r="G773">
        <f>(monthly_merge_co2_spo!J825-monthly_merge_co2_spo!J824)*2.12</f>
        <v>0.53</v>
      </c>
      <c r="I773" s="5">
        <v>2020.623</v>
      </c>
      <c r="J773" s="3">
        <v>1.2929999999999999</v>
      </c>
      <c r="N773" s="4">
        <v>0.53</v>
      </c>
      <c r="R773" s="7">
        <f t="shared" si="84"/>
        <v>0.91149999999999998</v>
      </c>
      <c r="V773" s="6">
        <f t="shared" si="87"/>
        <v>0.7629999999999999</v>
      </c>
    </row>
    <row r="774" spans="1:22" x14ac:dyDescent="0.2">
      <c r="A774">
        <v>2020</v>
      </c>
      <c r="B774">
        <v>9</v>
      </c>
      <c r="C774">
        <v>2020.7076999999999</v>
      </c>
      <c r="D774">
        <f>monthly_in_situ_co2_mlo!J826</f>
        <v>414.77</v>
      </c>
      <c r="E774">
        <f>monthly_merge_co2_spo!J825</f>
        <v>411.06</v>
      </c>
      <c r="F774">
        <f>(monthly_in_situ_co2_mlo!J827-monthly_in_situ_co2_mlo!J826)*2.12</f>
        <v>0.16960000000008676</v>
      </c>
      <c r="G774">
        <f>(monthly_merge_co2_spo!J826-monthly_merge_co2_spo!J825)*2.12</f>
        <v>0.48760000000003861</v>
      </c>
      <c r="I774" s="5">
        <v>2020.7080000000001</v>
      </c>
      <c r="J774" s="3">
        <v>0.17</v>
      </c>
      <c r="N774" s="4">
        <v>0.48799999999999999</v>
      </c>
      <c r="R774" s="7">
        <f t="shared" si="84"/>
        <v>0.32900000000000001</v>
      </c>
      <c r="V774" s="6">
        <f t="shared" si="87"/>
        <v>-0.31799999999999995</v>
      </c>
    </row>
    <row r="775" spans="1:22" x14ac:dyDescent="0.2">
      <c r="A775">
        <v>2020</v>
      </c>
      <c r="B775">
        <v>10</v>
      </c>
      <c r="C775">
        <v>2020.7896000000001</v>
      </c>
      <c r="D775">
        <f>monthly_in_situ_co2_mlo!J827</f>
        <v>414.85</v>
      </c>
      <c r="E775">
        <f>monthly_merge_co2_spo!J826</f>
        <v>411.29</v>
      </c>
      <c r="F775">
        <f>(monthly_in_situ_co2_mlo!J828-monthly_in_situ_co2_mlo!J827)*2.12</f>
        <v>0.76319999999990851</v>
      </c>
      <c r="G775">
        <f>(monthly_merge_co2_spo!J827-monthly_merge_co2_spo!J826)*2.12</f>
        <v>0.50879999999989878</v>
      </c>
      <c r="I775" s="5">
        <v>2020.79</v>
      </c>
      <c r="J775" s="3">
        <v>0.76300000000000001</v>
      </c>
      <c r="N775" s="4">
        <v>0.50900000000000001</v>
      </c>
      <c r="R775" s="7">
        <f t="shared" si="84"/>
        <v>0.63600000000000001</v>
      </c>
      <c r="V775" s="6">
        <f t="shared" si="87"/>
        <v>0.254</v>
      </c>
    </row>
    <row r="776" spans="1:22" x14ac:dyDescent="0.2">
      <c r="A776">
        <v>2020</v>
      </c>
      <c r="B776">
        <v>11</v>
      </c>
      <c r="C776">
        <v>2020.8742999999999</v>
      </c>
    </row>
    <row r="777" spans="1:22" x14ac:dyDescent="0.2">
      <c r="A777">
        <v>2020</v>
      </c>
      <c r="B777">
        <v>12</v>
      </c>
      <c r="C777">
        <v>2020.9563000000001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359A-AA2A-2540-99A2-474E9DFEB262}">
  <dimension ref="A1:U777"/>
  <sheetViews>
    <sheetView workbookViewId="0">
      <pane ySplit="9" topLeftCell="A59" activePane="bottomLeft" state="frozen"/>
      <selection pane="bottomLeft" activeCell="D7" sqref="D7"/>
    </sheetView>
  </sheetViews>
  <sheetFormatPr baseColWidth="10" defaultRowHeight="16" x14ac:dyDescent="0.2"/>
  <cols>
    <col min="7" max="9" width="10.83203125" style="22"/>
    <col min="10" max="12" width="10.83203125" style="23"/>
    <col min="13" max="13" width="3.83203125" style="11" customWidth="1"/>
    <col min="14" max="20" width="10.83203125" style="11"/>
  </cols>
  <sheetData>
    <row r="1" spans="1:21" x14ac:dyDescent="0.2">
      <c r="A1" t="s">
        <v>85</v>
      </c>
    </row>
    <row r="5" spans="1:21" x14ac:dyDescent="0.2">
      <c r="J5" s="24" t="s">
        <v>134</v>
      </c>
      <c r="K5" s="25">
        <v>0.95</v>
      </c>
      <c r="L5" s="23">
        <v>1.4</v>
      </c>
      <c r="M5" s="21" t="s">
        <v>137</v>
      </c>
    </row>
    <row r="6" spans="1:21" x14ac:dyDescent="0.2">
      <c r="S6" s="11" t="s">
        <v>144</v>
      </c>
    </row>
    <row r="7" spans="1:21" ht="34" x14ac:dyDescent="0.2">
      <c r="D7" t="s">
        <v>147</v>
      </c>
      <c r="E7" t="s">
        <v>148</v>
      </c>
      <c r="F7" t="s">
        <v>150</v>
      </c>
      <c r="G7" s="22" t="s">
        <v>129</v>
      </c>
      <c r="H7" s="22" t="s">
        <v>131</v>
      </c>
      <c r="I7" s="22" t="s">
        <v>139</v>
      </c>
      <c r="J7" s="23" t="s">
        <v>132</v>
      </c>
      <c r="K7" s="23" t="s">
        <v>133</v>
      </c>
      <c r="L7" s="23" t="s">
        <v>138</v>
      </c>
      <c r="N7" s="11" t="s">
        <v>135</v>
      </c>
      <c r="O7" s="11" t="s">
        <v>136</v>
      </c>
      <c r="P7" s="11" t="s">
        <v>136</v>
      </c>
      <c r="S7" s="11" t="s">
        <v>145</v>
      </c>
      <c r="T7" s="15" t="s">
        <v>149</v>
      </c>
      <c r="U7" t="s">
        <v>146</v>
      </c>
    </row>
    <row r="8" spans="1:21" x14ac:dyDescent="0.2">
      <c r="D8" t="s">
        <v>83</v>
      </c>
      <c r="E8" t="s">
        <v>82</v>
      </c>
      <c r="F8" t="s">
        <v>151</v>
      </c>
      <c r="G8" s="22" t="s">
        <v>83</v>
      </c>
      <c r="H8" s="22" t="s">
        <v>82</v>
      </c>
      <c r="I8" s="22" t="s">
        <v>141</v>
      </c>
      <c r="L8" s="23" t="s">
        <v>140</v>
      </c>
      <c r="N8" s="11" t="s">
        <v>142</v>
      </c>
      <c r="O8" s="11" t="s">
        <v>143</v>
      </c>
      <c r="P8" s="11" t="s">
        <v>153</v>
      </c>
    </row>
    <row r="9" spans="1:21" x14ac:dyDescent="0.2">
      <c r="A9" t="s">
        <v>39</v>
      </c>
      <c r="B9" t="s">
        <v>40</v>
      </c>
      <c r="C9" t="s">
        <v>42</v>
      </c>
      <c r="D9" t="s">
        <v>79</v>
      </c>
      <c r="E9" t="s">
        <v>79</v>
      </c>
      <c r="F9" t="s">
        <v>152</v>
      </c>
      <c r="G9" s="22" t="s">
        <v>130</v>
      </c>
      <c r="H9" s="22" t="s">
        <v>130</v>
      </c>
      <c r="I9" s="22" t="s">
        <v>130</v>
      </c>
      <c r="J9" s="23" t="s">
        <v>130</v>
      </c>
      <c r="K9" s="23" t="s">
        <v>130</v>
      </c>
      <c r="L9" s="23" t="s">
        <v>130</v>
      </c>
      <c r="N9" s="11" t="s">
        <v>130</v>
      </c>
      <c r="O9" s="11" t="s">
        <v>130</v>
      </c>
      <c r="P9" s="11" t="s">
        <v>130</v>
      </c>
      <c r="S9" s="11" t="s">
        <v>79</v>
      </c>
      <c r="T9" s="11" t="s">
        <v>79</v>
      </c>
      <c r="U9" t="s">
        <v>79</v>
      </c>
    </row>
    <row r="10" spans="1:21" x14ac:dyDescent="0.2">
      <c r="A10">
        <v>1957</v>
      </c>
      <c r="B10">
        <v>1</v>
      </c>
      <c r="C10">
        <v>1957.0410999999999</v>
      </c>
    </row>
    <row r="11" spans="1:21" x14ac:dyDescent="0.2">
      <c r="A11">
        <v>1957</v>
      </c>
      <c r="B11">
        <v>2</v>
      </c>
      <c r="C11">
        <v>1957.126</v>
      </c>
    </row>
    <row r="12" spans="1:21" x14ac:dyDescent="0.2">
      <c r="A12">
        <v>1957</v>
      </c>
      <c r="B12">
        <v>3</v>
      </c>
      <c r="C12">
        <v>1957.2027</v>
      </c>
    </row>
    <row r="13" spans="1:21" x14ac:dyDescent="0.2">
      <c r="A13">
        <v>1957</v>
      </c>
      <c r="B13">
        <v>4</v>
      </c>
      <c r="C13">
        <v>1957.2877000000001</v>
      </c>
    </row>
    <row r="14" spans="1:21" x14ac:dyDescent="0.2">
      <c r="A14">
        <v>1957</v>
      </c>
      <c r="B14">
        <v>5</v>
      </c>
      <c r="C14">
        <v>1957.3698999999999</v>
      </c>
    </row>
    <row r="15" spans="1:21" x14ac:dyDescent="0.2">
      <c r="A15">
        <v>1957</v>
      </c>
      <c r="B15">
        <v>6</v>
      </c>
      <c r="C15">
        <v>1957.4548</v>
      </c>
    </row>
    <row r="16" spans="1:21" x14ac:dyDescent="0.2">
      <c r="A16">
        <v>1957</v>
      </c>
      <c r="B16">
        <v>7</v>
      </c>
      <c r="C16">
        <v>1957.537</v>
      </c>
    </row>
    <row r="17" spans="1:3" x14ac:dyDescent="0.2">
      <c r="A17">
        <v>1957</v>
      </c>
      <c r="B17">
        <v>8</v>
      </c>
      <c r="C17">
        <v>1957.6219000000001</v>
      </c>
    </row>
    <row r="18" spans="1:3" x14ac:dyDescent="0.2">
      <c r="A18">
        <v>1957</v>
      </c>
      <c r="B18">
        <v>9</v>
      </c>
      <c r="C18">
        <v>1957.7067999999999</v>
      </c>
    </row>
    <row r="19" spans="1:3" x14ac:dyDescent="0.2">
      <c r="A19">
        <v>1957</v>
      </c>
      <c r="B19">
        <v>10</v>
      </c>
      <c r="C19">
        <v>1957.789</v>
      </c>
    </row>
    <row r="20" spans="1:3" x14ac:dyDescent="0.2">
      <c r="A20">
        <v>1957</v>
      </c>
      <c r="B20">
        <v>11</v>
      </c>
      <c r="C20">
        <v>1957.874</v>
      </c>
    </row>
    <row r="21" spans="1:3" x14ac:dyDescent="0.2">
      <c r="A21">
        <v>1957</v>
      </c>
      <c r="B21">
        <v>12</v>
      </c>
      <c r="C21">
        <v>1957.9562000000001</v>
      </c>
    </row>
    <row r="22" spans="1:3" x14ac:dyDescent="0.2">
      <c r="A22">
        <v>1958</v>
      </c>
      <c r="B22">
        <v>1</v>
      </c>
      <c r="C22">
        <v>1958.0410999999999</v>
      </c>
    </row>
    <row r="23" spans="1:3" x14ac:dyDescent="0.2">
      <c r="A23">
        <v>1958</v>
      </c>
      <c r="B23">
        <v>2</v>
      </c>
      <c r="C23">
        <v>1958.126</v>
      </c>
    </row>
    <row r="24" spans="1:3" x14ac:dyDescent="0.2">
      <c r="A24">
        <v>1958</v>
      </c>
      <c r="B24">
        <v>3</v>
      </c>
      <c r="C24">
        <v>1958.2027</v>
      </c>
    </row>
    <row r="25" spans="1:3" x14ac:dyDescent="0.2">
      <c r="A25">
        <v>1958</v>
      </c>
      <c r="B25">
        <v>4</v>
      </c>
      <c r="C25">
        <v>1958.2877000000001</v>
      </c>
    </row>
    <row r="26" spans="1:3" x14ac:dyDescent="0.2">
      <c r="A26">
        <v>1958</v>
      </c>
      <c r="B26">
        <v>5</v>
      </c>
      <c r="C26">
        <v>1958.3698999999999</v>
      </c>
    </row>
    <row r="27" spans="1:3" x14ac:dyDescent="0.2">
      <c r="A27">
        <v>1958</v>
      </c>
      <c r="B27">
        <v>6</v>
      </c>
      <c r="C27">
        <v>1958.4548</v>
      </c>
    </row>
    <row r="28" spans="1:3" x14ac:dyDescent="0.2">
      <c r="A28">
        <v>1958</v>
      </c>
      <c r="B28">
        <v>7</v>
      </c>
      <c r="C28">
        <v>1958.537</v>
      </c>
    </row>
    <row r="29" spans="1:3" x14ac:dyDescent="0.2">
      <c r="A29">
        <v>1958</v>
      </c>
      <c r="B29">
        <v>8</v>
      </c>
      <c r="C29">
        <v>1958.6219000000001</v>
      </c>
    </row>
    <row r="30" spans="1:3" x14ac:dyDescent="0.2">
      <c r="A30">
        <v>1958</v>
      </c>
      <c r="B30">
        <v>9</v>
      </c>
      <c r="C30">
        <v>1958.7067999999999</v>
      </c>
    </row>
    <row r="31" spans="1:3" x14ac:dyDescent="0.2">
      <c r="A31">
        <v>1958</v>
      </c>
      <c r="B31">
        <v>10</v>
      </c>
      <c r="C31">
        <v>1958.789</v>
      </c>
    </row>
    <row r="32" spans="1:3" x14ac:dyDescent="0.2">
      <c r="A32">
        <v>1958</v>
      </c>
      <c r="B32">
        <v>11</v>
      </c>
      <c r="C32">
        <v>1958.874</v>
      </c>
    </row>
    <row r="33" spans="1:3" x14ac:dyDescent="0.2">
      <c r="A33">
        <v>1958</v>
      </c>
      <c r="B33">
        <v>12</v>
      </c>
      <c r="C33">
        <v>1958.9562000000001</v>
      </c>
    </row>
    <row r="34" spans="1:3" x14ac:dyDescent="0.2">
      <c r="A34">
        <v>1959</v>
      </c>
      <c r="B34">
        <v>1</v>
      </c>
      <c r="C34">
        <v>1959.0410999999999</v>
      </c>
    </row>
    <row r="35" spans="1:3" x14ac:dyDescent="0.2">
      <c r="A35">
        <v>1959</v>
      </c>
      <c r="B35">
        <v>2</v>
      </c>
      <c r="C35">
        <v>1959.126</v>
      </c>
    </row>
    <row r="36" spans="1:3" x14ac:dyDescent="0.2">
      <c r="A36">
        <v>1959</v>
      </c>
      <c r="B36">
        <v>3</v>
      </c>
      <c r="C36">
        <v>1959.2027</v>
      </c>
    </row>
    <row r="37" spans="1:3" x14ac:dyDescent="0.2">
      <c r="A37">
        <v>1959</v>
      </c>
      <c r="B37">
        <v>4</v>
      </c>
      <c r="C37">
        <v>1959.2877000000001</v>
      </c>
    </row>
    <row r="38" spans="1:3" x14ac:dyDescent="0.2">
      <c r="A38">
        <v>1959</v>
      </c>
      <c r="B38">
        <v>5</v>
      </c>
      <c r="C38">
        <v>1959.3698999999999</v>
      </c>
    </row>
    <row r="39" spans="1:3" x14ac:dyDescent="0.2">
      <c r="A39">
        <v>1959</v>
      </c>
      <c r="B39">
        <v>6</v>
      </c>
      <c r="C39">
        <v>1959.4548</v>
      </c>
    </row>
    <row r="40" spans="1:3" x14ac:dyDescent="0.2">
      <c r="A40">
        <v>1959</v>
      </c>
      <c r="B40">
        <v>7</v>
      </c>
      <c r="C40">
        <v>1959.537</v>
      </c>
    </row>
    <row r="41" spans="1:3" x14ac:dyDescent="0.2">
      <c r="A41">
        <v>1959</v>
      </c>
      <c r="B41">
        <v>8</v>
      </c>
      <c r="C41">
        <v>1959.6219000000001</v>
      </c>
    </row>
    <row r="42" spans="1:3" x14ac:dyDescent="0.2">
      <c r="A42">
        <v>1959</v>
      </c>
      <c r="B42">
        <v>9</v>
      </c>
      <c r="C42">
        <v>1959.7067999999999</v>
      </c>
    </row>
    <row r="43" spans="1:3" x14ac:dyDescent="0.2">
      <c r="A43">
        <v>1959</v>
      </c>
      <c r="B43">
        <v>10</v>
      </c>
      <c r="C43">
        <v>1959.789</v>
      </c>
    </row>
    <row r="44" spans="1:3" x14ac:dyDescent="0.2">
      <c r="A44">
        <v>1959</v>
      </c>
      <c r="B44">
        <v>11</v>
      </c>
      <c r="C44">
        <v>1959.874</v>
      </c>
    </row>
    <row r="45" spans="1:3" x14ac:dyDescent="0.2">
      <c r="A45">
        <v>1959</v>
      </c>
      <c r="B45">
        <v>12</v>
      </c>
      <c r="C45">
        <v>1959.9562000000001</v>
      </c>
    </row>
    <row r="46" spans="1:3" x14ac:dyDescent="0.2">
      <c r="A46">
        <v>1960</v>
      </c>
      <c r="B46">
        <v>1</v>
      </c>
      <c r="C46">
        <v>1960.0409999999999</v>
      </c>
    </row>
    <row r="47" spans="1:3" x14ac:dyDescent="0.2">
      <c r="A47">
        <v>1960</v>
      </c>
      <c r="B47">
        <v>2</v>
      </c>
      <c r="C47">
        <v>1960.1257000000001</v>
      </c>
    </row>
    <row r="48" spans="1:3" x14ac:dyDescent="0.2">
      <c r="A48">
        <v>1960</v>
      </c>
      <c r="B48">
        <v>3</v>
      </c>
      <c r="C48">
        <v>1960.2049</v>
      </c>
    </row>
    <row r="49" spans="1:21" x14ac:dyDescent="0.2">
      <c r="A49">
        <v>1960</v>
      </c>
      <c r="B49">
        <v>4</v>
      </c>
      <c r="C49">
        <v>1960.2896000000001</v>
      </c>
    </row>
    <row r="50" spans="1:21" x14ac:dyDescent="0.2">
      <c r="A50">
        <v>1960</v>
      </c>
      <c r="B50">
        <v>5</v>
      </c>
      <c r="C50">
        <v>1960.3715999999999</v>
      </c>
    </row>
    <row r="51" spans="1:21" x14ac:dyDescent="0.2">
      <c r="A51">
        <v>1960</v>
      </c>
      <c r="B51">
        <v>6</v>
      </c>
      <c r="C51">
        <v>1960.4563000000001</v>
      </c>
    </row>
    <row r="52" spans="1:21" x14ac:dyDescent="0.2">
      <c r="A52">
        <v>1960</v>
      </c>
      <c r="B52">
        <v>7</v>
      </c>
      <c r="C52">
        <v>1960.5382999999999</v>
      </c>
    </row>
    <row r="53" spans="1:21" x14ac:dyDescent="0.2">
      <c r="A53">
        <v>1960</v>
      </c>
      <c r="B53">
        <v>8</v>
      </c>
      <c r="C53">
        <v>1960.623</v>
      </c>
    </row>
    <row r="54" spans="1:21" x14ac:dyDescent="0.2">
      <c r="A54">
        <v>1960</v>
      </c>
      <c r="B54">
        <v>9</v>
      </c>
      <c r="C54">
        <v>1960.7076999999999</v>
      </c>
    </row>
    <row r="55" spans="1:21" x14ac:dyDescent="0.2">
      <c r="A55">
        <v>1960</v>
      </c>
      <c r="B55">
        <v>10</v>
      </c>
      <c r="C55">
        <v>1960.7896000000001</v>
      </c>
    </row>
    <row r="56" spans="1:21" x14ac:dyDescent="0.2">
      <c r="A56">
        <v>1960</v>
      </c>
      <c r="B56">
        <v>11</v>
      </c>
      <c r="C56">
        <v>1960.8742999999999</v>
      </c>
    </row>
    <row r="57" spans="1:21" x14ac:dyDescent="0.2">
      <c r="A57">
        <v>1960</v>
      </c>
      <c r="B57">
        <v>12</v>
      </c>
      <c r="C57">
        <v>1960.9563000000001</v>
      </c>
    </row>
    <row r="58" spans="1:21" x14ac:dyDescent="0.2">
      <c r="A58">
        <v>1961</v>
      </c>
      <c r="B58">
        <v>1</v>
      </c>
      <c r="C58">
        <v>1961.0410999999999</v>
      </c>
    </row>
    <row r="59" spans="1:21" x14ac:dyDescent="0.2">
      <c r="A59">
        <v>1961</v>
      </c>
      <c r="B59">
        <v>2</v>
      </c>
      <c r="C59">
        <v>1961.126</v>
      </c>
    </row>
    <row r="60" spans="1:21" x14ac:dyDescent="0.2">
      <c r="A60">
        <v>1961</v>
      </c>
      <c r="B60">
        <v>3</v>
      </c>
      <c r="C60">
        <v>1961.2027</v>
      </c>
      <c r="D60">
        <f>monthly_summary!D60</f>
        <v>317.26</v>
      </c>
      <c r="E60">
        <f>monthly_summary!E60</f>
        <v>316.94</v>
      </c>
      <c r="F60">
        <f>(D60-E60)*2.12</f>
        <v>0.67839999999998557</v>
      </c>
      <c r="G60" s="22">
        <f>monthly_summary!L60*12</f>
        <v>1.6463999999999999</v>
      </c>
      <c r="H60" s="22">
        <f>monthly_summary!P60*12</f>
        <v>1.3956</v>
      </c>
      <c r="I60" s="22">
        <f>(G60-H60)/2</f>
        <v>0.12539999999999996</v>
      </c>
      <c r="J60" s="26">
        <f>'FF CO2 GCB2020'!D60*$K$5</f>
        <v>2.4224999999999999</v>
      </c>
      <c r="K60" s="23">
        <f>'FF CO2 GCB2020'!D60*(1-$K$5)</f>
        <v>0.12750000000000011</v>
      </c>
      <c r="L60" s="23">
        <f t="shared" ref="L60:L91" si="0">$L$5*(J60-K60)</f>
        <v>3.2129999999999996</v>
      </c>
      <c r="N60" s="11">
        <f>AVERAGE(G60:H60)</f>
        <v>1.5209999999999999</v>
      </c>
      <c r="O60" s="2">
        <f>L60-I60</f>
        <v>3.0875999999999997</v>
      </c>
      <c r="P60" s="11">
        <f>F60/$L$5+(J60-K60)-I60</f>
        <v>2.6541714285714182</v>
      </c>
      <c r="S60" s="11">
        <f t="shared" ref="S60:S123" si="1">D60-E60</f>
        <v>0.31999999999999318</v>
      </c>
      <c r="U60">
        <f>L60/2.12</f>
        <v>1.5155660377358489</v>
      </c>
    </row>
    <row r="61" spans="1:21" x14ac:dyDescent="0.2">
      <c r="A61">
        <v>1961</v>
      </c>
      <c r="B61">
        <v>4</v>
      </c>
      <c r="C61">
        <v>1961.2877000000001</v>
      </c>
      <c r="D61">
        <f>monthly_summary!D61</f>
        <v>317.14999999999998</v>
      </c>
      <c r="E61">
        <f>monthly_summary!E61</f>
        <v>316.99</v>
      </c>
      <c r="F61">
        <f t="shared" ref="F61:F124" si="2">(D61-E61)*2.12</f>
        <v>0.33919999999993256</v>
      </c>
      <c r="G61" s="22">
        <f>monthly_summary!L61*12</f>
        <v>1.6343999999999999</v>
      </c>
      <c r="H61" s="22">
        <f>monthly_summary!P61*12</f>
        <v>1.3812</v>
      </c>
      <c r="I61" s="22">
        <f t="shared" ref="I61:I124" si="3">(G61-H61)/2</f>
        <v>0.12659999999999993</v>
      </c>
      <c r="J61" s="26">
        <f>'FF CO2 GCB2020'!D61*$K$5</f>
        <v>2.4224999999999999</v>
      </c>
      <c r="K61" s="23">
        <f>'FF CO2 GCB2020'!D61*(1-$K$5)</f>
        <v>0.12750000000000011</v>
      </c>
      <c r="L61" s="23">
        <f t="shared" si="0"/>
        <v>3.2129999999999996</v>
      </c>
      <c r="N61" s="11">
        <f t="shared" ref="N61:N124" si="4">AVERAGE(G61:H61)</f>
        <v>1.5078</v>
      </c>
      <c r="O61" s="2">
        <f t="shared" ref="O61:O124" si="5">L61-I61</f>
        <v>3.0863999999999998</v>
      </c>
      <c r="P61" s="11">
        <f t="shared" ref="P61:P124" si="6">F61/$L$5+(J61-K61)-I61</f>
        <v>2.4106857142856661</v>
      </c>
      <c r="S61" s="11">
        <f t="shared" si="1"/>
        <v>0.15999999999996817</v>
      </c>
      <c r="U61">
        <f t="shared" ref="U61:U124" si="7">L61/2.12</f>
        <v>1.5155660377358489</v>
      </c>
    </row>
    <row r="62" spans="1:21" x14ac:dyDescent="0.2">
      <c r="A62">
        <v>1961</v>
      </c>
      <c r="B62">
        <v>5</v>
      </c>
      <c r="C62">
        <v>1961.3698999999999</v>
      </c>
      <c r="D62">
        <f>monthly_summary!D62</f>
        <v>317.75</v>
      </c>
      <c r="E62">
        <f>monthly_summary!E62</f>
        <v>317.14999999999998</v>
      </c>
      <c r="F62">
        <f t="shared" si="2"/>
        <v>1.2720000000000482</v>
      </c>
      <c r="G62" s="22">
        <f>monthly_summary!L62*12</f>
        <v>1.6236000000000002</v>
      </c>
      <c r="H62" s="22">
        <f>monthly_summary!P62*12</f>
        <v>1.3680000000000001</v>
      </c>
      <c r="I62" s="22">
        <f t="shared" si="3"/>
        <v>0.12780000000000002</v>
      </c>
      <c r="J62" s="26">
        <f>'FF CO2 GCB2020'!D62*$K$5</f>
        <v>2.4224999999999999</v>
      </c>
      <c r="K62" s="23">
        <f>'FF CO2 GCB2020'!D62*(1-$K$5)</f>
        <v>0.12750000000000011</v>
      </c>
      <c r="L62" s="23">
        <f t="shared" si="0"/>
        <v>3.2129999999999996</v>
      </c>
      <c r="N62" s="11">
        <f t="shared" si="4"/>
        <v>1.4958</v>
      </c>
      <c r="O62" s="2">
        <f t="shared" si="5"/>
        <v>3.0851999999999995</v>
      </c>
      <c r="P62" s="11">
        <f t="shared" si="6"/>
        <v>3.0757714285714628</v>
      </c>
      <c r="S62" s="11">
        <f t="shared" si="1"/>
        <v>0.60000000000002274</v>
      </c>
      <c r="U62">
        <f t="shared" si="7"/>
        <v>1.5155660377358489</v>
      </c>
    </row>
    <row r="63" spans="1:21" x14ac:dyDescent="0.2">
      <c r="A63">
        <v>1961</v>
      </c>
      <c r="B63">
        <v>6</v>
      </c>
      <c r="C63">
        <v>1961.4548</v>
      </c>
      <c r="D63">
        <f>monthly_summary!D63</f>
        <v>317.63</v>
      </c>
      <c r="E63">
        <f>monthly_summary!E63</f>
        <v>317.08</v>
      </c>
      <c r="F63">
        <f t="shared" si="2"/>
        <v>1.1660000000000241</v>
      </c>
      <c r="G63" s="22">
        <f>monthly_summary!L63*12</f>
        <v>1.6116000000000001</v>
      </c>
      <c r="H63" s="22">
        <f>monthly_summary!P63*12</f>
        <v>1.3535999999999999</v>
      </c>
      <c r="I63" s="22">
        <f t="shared" si="3"/>
        <v>0.12900000000000011</v>
      </c>
      <c r="J63" s="26">
        <f>'FF CO2 GCB2020'!D63*$K$5</f>
        <v>2.4224999999999999</v>
      </c>
      <c r="K63" s="23">
        <f>'FF CO2 GCB2020'!D63*(1-$K$5)</f>
        <v>0.12750000000000011</v>
      </c>
      <c r="L63" s="23">
        <f t="shared" si="0"/>
        <v>3.2129999999999996</v>
      </c>
      <c r="N63" s="11">
        <f t="shared" si="4"/>
        <v>1.4826000000000001</v>
      </c>
      <c r="O63" s="2">
        <f t="shared" si="5"/>
        <v>3.0839999999999996</v>
      </c>
      <c r="P63" s="11">
        <f t="shared" si="6"/>
        <v>2.99885714285716</v>
      </c>
      <c r="S63" s="11">
        <f t="shared" si="1"/>
        <v>0.55000000000001137</v>
      </c>
      <c r="U63">
        <f t="shared" si="7"/>
        <v>1.5155660377358489</v>
      </c>
    </row>
    <row r="64" spans="1:21" x14ac:dyDescent="0.2">
      <c r="A64">
        <v>1961</v>
      </c>
      <c r="B64">
        <v>7</v>
      </c>
      <c r="C64">
        <v>1961.537</v>
      </c>
      <c r="D64">
        <f>monthly_summary!D64</f>
        <v>317.89</v>
      </c>
      <c r="E64">
        <f>monthly_summary!E64</f>
        <v>316.89</v>
      </c>
      <c r="F64">
        <f t="shared" si="2"/>
        <v>2.12</v>
      </c>
      <c r="G64" s="22">
        <f>monthly_summary!L64*12</f>
        <v>1.6020000000000001</v>
      </c>
      <c r="H64" s="22">
        <f>monthly_summary!P64*12</f>
        <v>1.3403999999999998</v>
      </c>
      <c r="I64" s="22">
        <f t="shared" si="3"/>
        <v>0.13080000000000014</v>
      </c>
      <c r="J64" s="26">
        <f>'FF CO2 GCB2020'!D64*$K$5</f>
        <v>2.4262999999999999</v>
      </c>
      <c r="K64" s="23">
        <f>'FF CO2 GCB2020'!D64*(1-$K$5)</f>
        <v>0.12770000000000009</v>
      </c>
      <c r="L64" s="23">
        <f t="shared" si="0"/>
        <v>3.2180399999999998</v>
      </c>
      <c r="N64" s="11">
        <f t="shared" si="4"/>
        <v>1.4712000000000001</v>
      </c>
      <c r="O64" s="2">
        <f t="shared" si="5"/>
        <v>3.0872399999999995</v>
      </c>
      <c r="P64" s="11">
        <f t="shared" si="6"/>
        <v>3.6820857142857144</v>
      </c>
      <c r="S64" s="11">
        <f t="shared" si="1"/>
        <v>1</v>
      </c>
      <c r="U64">
        <f t="shared" si="7"/>
        <v>1.5179433962264148</v>
      </c>
    </row>
    <row r="65" spans="1:21" x14ac:dyDescent="0.2">
      <c r="A65">
        <v>1961</v>
      </c>
      <c r="B65">
        <v>8</v>
      </c>
      <c r="C65">
        <v>1961.6219000000001</v>
      </c>
      <c r="D65">
        <f>monthly_summary!D65</f>
        <v>318.07</v>
      </c>
      <c r="E65">
        <f>monthly_summary!E65</f>
        <v>317</v>
      </c>
      <c r="F65">
        <f t="shared" si="2"/>
        <v>2.2683999999999855</v>
      </c>
      <c r="G65" s="22">
        <f>monthly_summary!L65*12</f>
        <v>1.5911999999999999</v>
      </c>
      <c r="H65" s="22">
        <f>monthly_summary!P65*12</f>
        <v>1.3260000000000001</v>
      </c>
      <c r="I65" s="22">
        <f t="shared" si="3"/>
        <v>0.13259999999999994</v>
      </c>
      <c r="J65" s="26">
        <f>'FF CO2 GCB2020'!D65*$K$5</f>
        <v>2.4329499999999999</v>
      </c>
      <c r="K65" s="23">
        <f>'FF CO2 GCB2020'!D65*(1-$K$5)</f>
        <v>0.12805000000000011</v>
      </c>
      <c r="L65" s="23">
        <f t="shared" si="0"/>
        <v>3.2268599999999998</v>
      </c>
      <c r="N65" s="11">
        <f t="shared" si="4"/>
        <v>1.4586000000000001</v>
      </c>
      <c r="O65" s="2">
        <f t="shared" si="5"/>
        <v>3.0942599999999998</v>
      </c>
      <c r="P65" s="11">
        <f t="shared" si="6"/>
        <v>3.7925857142857042</v>
      </c>
      <c r="S65" s="11">
        <f t="shared" si="1"/>
        <v>1.0699999999999932</v>
      </c>
      <c r="U65">
        <f t="shared" si="7"/>
        <v>1.5221037735849055</v>
      </c>
    </row>
    <row r="66" spans="1:21" x14ac:dyDescent="0.2">
      <c r="A66">
        <v>1961</v>
      </c>
      <c r="B66">
        <v>9</v>
      </c>
      <c r="C66">
        <v>1961.7067999999999</v>
      </c>
      <c r="D66">
        <f>monthly_summary!D66</f>
        <v>317.89999999999998</v>
      </c>
      <c r="E66">
        <f>monthly_summary!E66</f>
        <v>317.16000000000003</v>
      </c>
      <c r="F66">
        <f t="shared" si="2"/>
        <v>1.5687999999998989</v>
      </c>
      <c r="G66" s="22">
        <f>monthly_summary!L66*12</f>
        <v>1.5791999999999999</v>
      </c>
      <c r="H66" s="22">
        <f>monthly_summary!P66*12</f>
        <v>1.3128</v>
      </c>
      <c r="I66" s="22">
        <f t="shared" si="3"/>
        <v>0.13319999999999999</v>
      </c>
      <c r="J66" s="26">
        <f>'FF CO2 GCB2020'!D66*$K$5</f>
        <v>2.44055</v>
      </c>
      <c r="K66" s="23">
        <f>'FF CO2 GCB2020'!D66*(1-$K$5)</f>
        <v>0.12845000000000012</v>
      </c>
      <c r="L66" s="23">
        <f t="shared" si="0"/>
        <v>3.2369399999999997</v>
      </c>
      <c r="N66" s="11">
        <f t="shared" si="4"/>
        <v>1.446</v>
      </c>
      <c r="O66" s="2">
        <f t="shared" si="5"/>
        <v>3.1037399999999997</v>
      </c>
      <c r="P66" s="11">
        <f t="shared" si="6"/>
        <v>3.2994714285713562</v>
      </c>
      <c r="S66" s="11">
        <f t="shared" si="1"/>
        <v>0.73999999999995225</v>
      </c>
      <c r="T66" s="11">
        <f>AVERAGE(S60:S71)</f>
        <v>0.57583333333333064</v>
      </c>
      <c r="U66">
        <f t="shared" si="7"/>
        <v>1.5268584905660376</v>
      </c>
    </row>
    <row r="67" spans="1:21" x14ac:dyDescent="0.2">
      <c r="A67">
        <v>1961</v>
      </c>
      <c r="B67">
        <v>10</v>
      </c>
      <c r="C67">
        <v>1961.789</v>
      </c>
      <c r="D67">
        <f>monthly_summary!D67</f>
        <v>318.32</v>
      </c>
      <c r="E67">
        <f>monthly_summary!E67</f>
        <v>317.26</v>
      </c>
      <c r="F67">
        <f t="shared" si="2"/>
        <v>2.2472000000000047</v>
      </c>
      <c r="G67" s="22">
        <f>monthly_summary!L67*12</f>
        <v>1.5648</v>
      </c>
      <c r="H67" s="22">
        <f>monthly_summary!P67*12</f>
        <v>1.3008</v>
      </c>
      <c r="I67" s="22">
        <f t="shared" si="3"/>
        <v>0.13200000000000001</v>
      </c>
      <c r="J67" s="26">
        <f>'FF CO2 GCB2020'!D67*$K$5</f>
        <v>2.4472</v>
      </c>
      <c r="K67" s="23">
        <f>'FF CO2 GCB2020'!D67*(1-$K$5)</f>
        <v>0.12880000000000011</v>
      </c>
      <c r="L67" s="23">
        <f t="shared" si="0"/>
        <v>3.2457599999999998</v>
      </c>
      <c r="N67" s="11">
        <f t="shared" si="4"/>
        <v>1.4327999999999999</v>
      </c>
      <c r="O67" s="2">
        <f t="shared" si="5"/>
        <v>3.1137599999999996</v>
      </c>
      <c r="P67" s="11">
        <f t="shared" si="6"/>
        <v>3.7915428571428604</v>
      </c>
      <c r="S67" s="11">
        <f t="shared" si="1"/>
        <v>1.0600000000000023</v>
      </c>
      <c r="T67" s="11">
        <f t="shared" ref="T67:T130" si="8">AVERAGE(S61:S72)</f>
        <v>0.62083333333333235</v>
      </c>
      <c r="U67">
        <f t="shared" si="7"/>
        <v>1.531018867924528</v>
      </c>
    </row>
    <row r="68" spans="1:21" x14ac:dyDescent="0.2">
      <c r="A68">
        <v>1961</v>
      </c>
      <c r="B68">
        <v>11</v>
      </c>
      <c r="C68">
        <v>1961.874</v>
      </c>
      <c r="D68">
        <f>monthly_summary!D68</f>
        <v>317.99</v>
      </c>
      <c r="E68">
        <f>monthly_summary!E68</f>
        <v>317.52999999999997</v>
      </c>
      <c r="F68">
        <f t="shared" si="2"/>
        <v>0.97520000000007723</v>
      </c>
      <c r="G68" s="22">
        <f>monthly_summary!L68*12</f>
        <v>1.5491999999999999</v>
      </c>
      <c r="H68" s="22">
        <f>monthly_summary!P68*12</f>
        <v>1.2876000000000001</v>
      </c>
      <c r="I68" s="22">
        <f t="shared" si="3"/>
        <v>0.13079999999999992</v>
      </c>
      <c r="J68" s="26">
        <f>'FF CO2 GCB2020'!D68*$K$5</f>
        <v>2.4548000000000001</v>
      </c>
      <c r="K68" s="23">
        <f>'FF CO2 GCB2020'!D68*(1-$K$5)</f>
        <v>0.12920000000000012</v>
      </c>
      <c r="L68" s="23">
        <f t="shared" si="0"/>
        <v>3.2558400000000001</v>
      </c>
      <c r="N68" s="11">
        <f t="shared" si="4"/>
        <v>1.4184000000000001</v>
      </c>
      <c r="O68" s="2">
        <f t="shared" si="5"/>
        <v>3.1250400000000003</v>
      </c>
      <c r="P68" s="11">
        <f t="shared" si="6"/>
        <v>2.891371428571484</v>
      </c>
      <c r="S68" s="11">
        <f t="shared" si="1"/>
        <v>0.46000000000003638</v>
      </c>
      <c r="T68" s="11">
        <f t="shared" si="8"/>
        <v>0.66333333333333633</v>
      </c>
      <c r="U68">
        <f t="shared" si="7"/>
        <v>1.5357735849056604</v>
      </c>
    </row>
    <row r="69" spans="1:21" x14ac:dyDescent="0.2">
      <c r="A69">
        <v>1961</v>
      </c>
      <c r="B69">
        <v>12</v>
      </c>
      <c r="C69">
        <v>1961.9562000000001</v>
      </c>
      <c r="D69">
        <f>monthly_summary!D69</f>
        <v>317.77999999999997</v>
      </c>
      <c r="E69">
        <f>monthly_summary!E69</f>
        <v>317.52</v>
      </c>
      <c r="F69">
        <f t="shared" si="2"/>
        <v>0.55119999999998071</v>
      </c>
      <c r="G69" s="22">
        <f>monthly_summary!L69*12</f>
        <v>1.5311999999999999</v>
      </c>
      <c r="H69" s="22">
        <f>monthly_summary!P69*12</f>
        <v>1.2756000000000001</v>
      </c>
      <c r="I69" s="22">
        <f t="shared" si="3"/>
        <v>0.12779999999999991</v>
      </c>
      <c r="J69" s="26">
        <f>'FF CO2 GCB2020'!D69*$K$5</f>
        <v>2.4614500000000001</v>
      </c>
      <c r="K69" s="23">
        <f>'FF CO2 GCB2020'!D69*(1-$K$5)</f>
        <v>0.12955000000000014</v>
      </c>
      <c r="L69" s="23">
        <f t="shared" si="0"/>
        <v>3.2646600000000001</v>
      </c>
      <c r="N69" s="11">
        <f t="shared" si="4"/>
        <v>1.4034</v>
      </c>
      <c r="O69" s="2">
        <f t="shared" si="5"/>
        <v>3.1368600000000004</v>
      </c>
      <c r="P69" s="11">
        <f t="shared" si="6"/>
        <v>2.5978142857142723</v>
      </c>
      <c r="S69" s="11">
        <f t="shared" si="1"/>
        <v>0.25999999999999091</v>
      </c>
      <c r="T69" s="11">
        <f t="shared" si="8"/>
        <v>0.66666666666666663</v>
      </c>
      <c r="U69">
        <f t="shared" si="7"/>
        <v>1.539933962264151</v>
      </c>
    </row>
    <row r="70" spans="1:21" x14ac:dyDescent="0.2">
      <c r="A70">
        <v>1962</v>
      </c>
      <c r="B70">
        <v>1</v>
      </c>
      <c r="C70">
        <v>1962.0410999999999</v>
      </c>
      <c r="D70">
        <f>monthly_summary!D70</f>
        <v>317.89999999999998</v>
      </c>
      <c r="E70">
        <f>monthly_summary!E70</f>
        <v>317.52999999999997</v>
      </c>
      <c r="F70">
        <f t="shared" si="2"/>
        <v>0.78440000000000965</v>
      </c>
      <c r="G70" s="22">
        <f>monthly_summary!L70*12</f>
        <v>1.5144000000000002</v>
      </c>
      <c r="H70" s="22">
        <f>monthly_summary!P70*12</f>
        <v>1.2647999999999999</v>
      </c>
      <c r="I70" s="22">
        <f t="shared" si="3"/>
        <v>0.12480000000000013</v>
      </c>
      <c r="J70" s="26">
        <f>'FF CO2 GCB2020'!D70*$K$5</f>
        <v>2.4690500000000002</v>
      </c>
      <c r="K70" s="23">
        <f>'FF CO2 GCB2020'!D70*(1-$K$5)</f>
        <v>0.12995000000000012</v>
      </c>
      <c r="L70" s="23">
        <f t="shared" si="0"/>
        <v>3.27474</v>
      </c>
      <c r="N70" s="11">
        <f t="shared" si="4"/>
        <v>1.3896000000000002</v>
      </c>
      <c r="O70" s="2">
        <f t="shared" si="5"/>
        <v>3.14994</v>
      </c>
      <c r="P70" s="11">
        <f t="shared" si="6"/>
        <v>2.7745857142857213</v>
      </c>
      <c r="S70" s="11">
        <f t="shared" si="1"/>
        <v>0.37000000000000455</v>
      </c>
      <c r="T70" s="11">
        <f t="shared" si="8"/>
        <v>0.70416666666666572</v>
      </c>
      <c r="U70">
        <f t="shared" si="7"/>
        <v>1.544688679245283</v>
      </c>
    </row>
    <row r="71" spans="1:21" x14ac:dyDescent="0.2">
      <c r="A71">
        <v>1962</v>
      </c>
      <c r="B71">
        <v>2</v>
      </c>
      <c r="C71">
        <v>1962.126</v>
      </c>
      <c r="D71">
        <f>monthly_summary!D71</f>
        <v>317.92</v>
      </c>
      <c r="E71">
        <f>monthly_summary!E71</f>
        <v>317.60000000000002</v>
      </c>
      <c r="F71">
        <f t="shared" si="2"/>
        <v>0.67839999999998557</v>
      </c>
      <c r="G71" s="22">
        <f>monthly_summary!L71*12</f>
        <v>1.4964</v>
      </c>
      <c r="H71" s="22">
        <f>monthly_summary!P71*12</f>
        <v>1.2528000000000001</v>
      </c>
      <c r="I71" s="22">
        <f t="shared" si="3"/>
        <v>0.12179999999999991</v>
      </c>
      <c r="J71" s="26">
        <f>'FF CO2 GCB2020'!D71*$K$5</f>
        <v>2.4756999999999998</v>
      </c>
      <c r="K71" s="23">
        <f>'FF CO2 GCB2020'!D71*(1-$K$5)</f>
        <v>0.13030000000000011</v>
      </c>
      <c r="L71" s="23">
        <f t="shared" si="0"/>
        <v>3.2835599999999996</v>
      </c>
      <c r="N71" s="11">
        <f t="shared" si="4"/>
        <v>1.3746</v>
      </c>
      <c r="O71" s="2">
        <f t="shared" si="5"/>
        <v>3.1617599999999997</v>
      </c>
      <c r="P71" s="11">
        <f t="shared" si="6"/>
        <v>2.708171428571418</v>
      </c>
      <c r="S71" s="11">
        <f t="shared" si="1"/>
        <v>0.31999999999999318</v>
      </c>
      <c r="T71" s="11">
        <f t="shared" si="8"/>
        <v>0.76333333333333064</v>
      </c>
      <c r="U71">
        <f t="shared" si="7"/>
        <v>1.5488490566037734</v>
      </c>
    </row>
    <row r="72" spans="1:21" x14ac:dyDescent="0.2">
      <c r="A72">
        <v>1962</v>
      </c>
      <c r="B72">
        <v>3</v>
      </c>
      <c r="C72">
        <v>1962.2027</v>
      </c>
      <c r="D72">
        <f>monthly_summary!D72</f>
        <v>318.39</v>
      </c>
      <c r="E72">
        <f>monthly_summary!E72</f>
        <v>317.52999999999997</v>
      </c>
      <c r="F72">
        <f t="shared" si="2"/>
        <v>1.823200000000029</v>
      </c>
      <c r="G72" s="22">
        <f>monthly_summary!L72*12</f>
        <v>1.4772000000000001</v>
      </c>
      <c r="H72" s="22">
        <f>monthly_summary!P72*12</f>
        <v>1.242</v>
      </c>
      <c r="I72" s="22">
        <f t="shared" si="3"/>
        <v>0.11760000000000004</v>
      </c>
      <c r="J72" s="26">
        <f>'FF CO2 GCB2020'!D72*$K$5</f>
        <v>2.4832999999999998</v>
      </c>
      <c r="K72" s="23">
        <f>'FF CO2 GCB2020'!D72*(1-$K$5)</f>
        <v>0.13070000000000012</v>
      </c>
      <c r="L72" s="23">
        <f t="shared" si="0"/>
        <v>3.2936399999999995</v>
      </c>
      <c r="N72" s="11">
        <f t="shared" si="4"/>
        <v>1.3595999999999999</v>
      </c>
      <c r="O72" s="2">
        <f t="shared" si="5"/>
        <v>3.1760399999999995</v>
      </c>
      <c r="P72" s="11">
        <f t="shared" si="6"/>
        <v>3.5372857142857348</v>
      </c>
      <c r="S72" s="11">
        <f t="shared" si="1"/>
        <v>0.86000000000001364</v>
      </c>
      <c r="T72" s="11">
        <f t="shared" si="8"/>
        <v>0.79166666666666663</v>
      </c>
      <c r="U72">
        <f t="shared" si="7"/>
        <v>1.5536037735849053</v>
      </c>
    </row>
    <row r="73" spans="1:21" x14ac:dyDescent="0.2">
      <c r="A73">
        <v>1962</v>
      </c>
      <c r="B73">
        <v>4</v>
      </c>
      <c r="C73">
        <v>1962.2877000000001</v>
      </c>
      <c r="D73">
        <f>monthly_summary!D73</f>
        <v>318.24</v>
      </c>
      <c r="E73">
        <f>monthly_summary!E73</f>
        <v>317.57</v>
      </c>
      <c r="F73">
        <f t="shared" si="2"/>
        <v>1.4204000000000339</v>
      </c>
      <c r="G73" s="22">
        <f>monthly_summary!L73*12</f>
        <v>1.458</v>
      </c>
      <c r="H73" s="22">
        <f>monthly_summary!P73*12</f>
        <v>1.2311999999999999</v>
      </c>
      <c r="I73" s="22">
        <f t="shared" si="3"/>
        <v>0.11340000000000006</v>
      </c>
      <c r="J73" s="26">
        <f>'FF CO2 GCB2020'!D73*$K$5</f>
        <v>2.4899499999999999</v>
      </c>
      <c r="K73" s="23">
        <f>'FF CO2 GCB2020'!D73*(1-$K$5)</f>
        <v>0.13105000000000011</v>
      </c>
      <c r="L73" s="23">
        <f t="shared" si="0"/>
        <v>3.3024599999999995</v>
      </c>
      <c r="N73" s="11">
        <f t="shared" si="4"/>
        <v>1.3445999999999998</v>
      </c>
      <c r="O73" s="2">
        <f t="shared" si="5"/>
        <v>3.1890599999999996</v>
      </c>
      <c r="P73" s="11">
        <f t="shared" si="6"/>
        <v>3.2600714285714525</v>
      </c>
      <c r="S73" s="11">
        <f t="shared" si="1"/>
        <v>0.67000000000001592</v>
      </c>
      <c r="T73" s="11">
        <f t="shared" si="8"/>
        <v>0.86416666666667175</v>
      </c>
      <c r="U73">
        <f t="shared" si="7"/>
        <v>1.5577641509433959</v>
      </c>
    </row>
    <row r="74" spans="1:21" x14ac:dyDescent="0.2">
      <c r="A74">
        <v>1962</v>
      </c>
      <c r="B74">
        <v>5</v>
      </c>
      <c r="C74">
        <v>1962.3698999999999</v>
      </c>
      <c r="D74">
        <f>monthly_summary!D74</f>
        <v>318.18</v>
      </c>
      <c r="E74">
        <f>monthly_summary!E74</f>
        <v>317.54000000000002</v>
      </c>
      <c r="F74">
        <f t="shared" si="2"/>
        <v>1.3567999999999711</v>
      </c>
      <c r="G74" s="22">
        <f>monthly_summary!L74*12</f>
        <v>1.4376</v>
      </c>
      <c r="H74" s="22">
        <f>monthly_summary!P74*12</f>
        <v>1.2216</v>
      </c>
      <c r="I74" s="22">
        <f t="shared" si="3"/>
        <v>0.10799999999999998</v>
      </c>
      <c r="J74" s="26">
        <f>'FF CO2 GCB2020'!D74*$K$5</f>
        <v>2.4975499999999999</v>
      </c>
      <c r="K74" s="23">
        <f>'FF CO2 GCB2020'!D74*(1-$K$5)</f>
        <v>0.13145000000000012</v>
      </c>
      <c r="L74" s="23">
        <f t="shared" si="0"/>
        <v>3.3125399999999998</v>
      </c>
      <c r="N74" s="11">
        <f t="shared" si="4"/>
        <v>1.3296000000000001</v>
      </c>
      <c r="O74" s="2">
        <f t="shared" si="5"/>
        <v>3.2045399999999997</v>
      </c>
      <c r="P74" s="11">
        <f t="shared" si="6"/>
        <v>3.2272428571428362</v>
      </c>
      <c r="S74" s="11">
        <f t="shared" si="1"/>
        <v>0.63999999999998636</v>
      </c>
      <c r="T74" s="11">
        <f t="shared" si="8"/>
        <v>0.82833333333333792</v>
      </c>
      <c r="U74">
        <f t="shared" si="7"/>
        <v>1.5625188679245281</v>
      </c>
    </row>
    <row r="75" spans="1:21" x14ac:dyDescent="0.2">
      <c r="A75">
        <v>1962</v>
      </c>
      <c r="B75">
        <v>6</v>
      </c>
      <c r="C75">
        <v>1962.4548</v>
      </c>
      <c r="D75">
        <f>monthly_summary!D75</f>
        <v>318.47000000000003</v>
      </c>
      <c r="E75">
        <f>monthly_summary!E75</f>
        <v>317.47000000000003</v>
      </c>
      <c r="F75">
        <f t="shared" si="2"/>
        <v>2.12</v>
      </c>
      <c r="G75" s="22">
        <f>monthly_summary!L75*12</f>
        <v>1.4184000000000001</v>
      </c>
      <c r="H75" s="22">
        <f>monthly_summary!P75*12</f>
        <v>1.2120000000000002</v>
      </c>
      <c r="I75" s="22">
        <f t="shared" si="3"/>
        <v>0.10319999999999996</v>
      </c>
      <c r="J75" s="26">
        <f>'FF CO2 GCB2020'!D75*$K$5</f>
        <v>2.5042</v>
      </c>
      <c r="K75" s="23">
        <f>'FF CO2 GCB2020'!D75*(1-$K$5)</f>
        <v>0.13180000000000011</v>
      </c>
      <c r="L75" s="23">
        <f t="shared" si="0"/>
        <v>3.3213599999999994</v>
      </c>
      <c r="N75" s="11">
        <f t="shared" si="4"/>
        <v>1.3152000000000001</v>
      </c>
      <c r="O75" s="2">
        <f t="shared" si="5"/>
        <v>3.2181599999999992</v>
      </c>
      <c r="P75" s="11">
        <f t="shared" si="6"/>
        <v>3.7834857142857139</v>
      </c>
      <c r="S75" s="11">
        <f t="shared" si="1"/>
        <v>1</v>
      </c>
      <c r="T75" s="11">
        <f t="shared" si="8"/>
        <v>0.84750000000000136</v>
      </c>
      <c r="U75">
        <f t="shared" si="7"/>
        <v>1.5666792452830185</v>
      </c>
    </row>
    <row r="76" spans="1:21" x14ac:dyDescent="0.2">
      <c r="A76">
        <v>1962</v>
      </c>
      <c r="B76">
        <v>7</v>
      </c>
      <c r="C76">
        <v>1962.537</v>
      </c>
      <c r="D76">
        <f>monthly_summary!D76</f>
        <v>318.94</v>
      </c>
      <c r="E76">
        <f>monthly_summary!E76</f>
        <v>317.23</v>
      </c>
      <c r="F76">
        <f t="shared" si="2"/>
        <v>3.6251999999999569</v>
      </c>
      <c r="G76" s="22">
        <f>monthly_summary!L76*12</f>
        <v>1.4003999999999999</v>
      </c>
      <c r="H76" s="22">
        <f>monthly_summary!P76*12</f>
        <v>1.2023999999999999</v>
      </c>
      <c r="I76" s="22">
        <f t="shared" si="3"/>
        <v>9.8999999999999977E-2</v>
      </c>
      <c r="J76" s="26">
        <f>'FF CO2 GCB2020'!D76*$K$5</f>
        <v>2.5136999999999996</v>
      </c>
      <c r="K76" s="23">
        <f>'FF CO2 GCB2020'!D76*(1-$K$5)</f>
        <v>0.13230000000000011</v>
      </c>
      <c r="L76" s="23">
        <f t="shared" si="0"/>
        <v>3.3339599999999989</v>
      </c>
      <c r="N76" s="11">
        <f t="shared" si="4"/>
        <v>1.3013999999999999</v>
      </c>
      <c r="O76" s="2">
        <f t="shared" si="5"/>
        <v>3.2349599999999992</v>
      </c>
      <c r="P76" s="11">
        <f t="shared" si="6"/>
        <v>4.8718285714285399</v>
      </c>
      <c r="S76" s="11">
        <f t="shared" si="1"/>
        <v>1.7099999999999795</v>
      </c>
      <c r="T76" s="11">
        <f t="shared" si="8"/>
        <v>0.82750000000000534</v>
      </c>
      <c r="U76">
        <f t="shared" si="7"/>
        <v>1.5726226415094333</v>
      </c>
    </row>
    <row r="77" spans="1:21" x14ac:dyDescent="0.2">
      <c r="A77">
        <v>1962</v>
      </c>
      <c r="B77">
        <v>8</v>
      </c>
      <c r="C77">
        <v>1962.6219000000001</v>
      </c>
      <c r="D77">
        <f>monthly_summary!D77</f>
        <v>318.69</v>
      </c>
      <c r="E77">
        <f>monthly_summary!E77</f>
        <v>317.27999999999997</v>
      </c>
      <c r="F77">
        <f t="shared" si="2"/>
        <v>2.9892000000000531</v>
      </c>
      <c r="G77" s="22">
        <f>monthly_summary!L77*12</f>
        <v>1.3835999999999999</v>
      </c>
      <c r="H77" s="22">
        <f>monthly_summary!P77*12</f>
        <v>1.194</v>
      </c>
      <c r="I77" s="22">
        <f t="shared" si="3"/>
        <v>9.4799999999999995E-2</v>
      </c>
      <c r="J77" s="26">
        <f>'FF CO2 GCB2020'!D77*$K$5</f>
        <v>2.5260499999999997</v>
      </c>
      <c r="K77" s="23">
        <f>'FF CO2 GCB2020'!D77*(1-$K$5)</f>
        <v>0.1329500000000001</v>
      </c>
      <c r="L77" s="23">
        <f t="shared" si="0"/>
        <v>3.3503399999999992</v>
      </c>
      <c r="N77" s="11">
        <f t="shared" si="4"/>
        <v>1.2887999999999999</v>
      </c>
      <c r="O77" s="2">
        <f t="shared" si="5"/>
        <v>3.255539999999999</v>
      </c>
      <c r="P77" s="11">
        <f t="shared" si="6"/>
        <v>4.4334428571428948</v>
      </c>
      <c r="S77" s="11">
        <f t="shared" si="1"/>
        <v>1.410000000000025</v>
      </c>
      <c r="T77" s="11">
        <f t="shared" si="8"/>
        <v>0.83750000000000568</v>
      </c>
      <c r="U77">
        <f t="shared" si="7"/>
        <v>1.5803490566037732</v>
      </c>
    </row>
    <row r="78" spans="1:21" x14ac:dyDescent="0.2">
      <c r="A78">
        <v>1962</v>
      </c>
      <c r="B78">
        <v>9</v>
      </c>
      <c r="C78">
        <v>1962.7067999999999</v>
      </c>
      <c r="D78">
        <f>monthly_summary!D78</f>
        <v>319.17</v>
      </c>
      <c r="E78">
        <f>monthly_summary!E78</f>
        <v>317.56</v>
      </c>
      <c r="F78">
        <f t="shared" si="2"/>
        <v>3.4132000000000291</v>
      </c>
      <c r="G78" s="22">
        <f>monthly_summary!L78*12</f>
        <v>1.3680000000000001</v>
      </c>
      <c r="H78" s="22">
        <f>monthly_summary!P78*12</f>
        <v>1.1880000000000002</v>
      </c>
      <c r="I78" s="22">
        <f t="shared" si="3"/>
        <v>8.9999999999999969E-2</v>
      </c>
      <c r="J78" s="26">
        <f>'FF CO2 GCB2020'!D78*$K$5</f>
        <v>2.5374499999999998</v>
      </c>
      <c r="K78" s="23">
        <f>'FF CO2 GCB2020'!D78*(1-$K$5)</f>
        <v>0.13355000000000011</v>
      </c>
      <c r="L78" s="23">
        <f t="shared" si="0"/>
        <v>3.3654599999999992</v>
      </c>
      <c r="N78" s="11">
        <f t="shared" si="4"/>
        <v>1.278</v>
      </c>
      <c r="O78" s="2">
        <f t="shared" si="5"/>
        <v>3.2754599999999994</v>
      </c>
      <c r="P78" s="11">
        <f t="shared" si="6"/>
        <v>4.7519000000000204</v>
      </c>
      <c r="S78" s="11">
        <f t="shared" si="1"/>
        <v>1.6100000000000136</v>
      </c>
      <c r="T78" s="11">
        <f t="shared" si="8"/>
        <v>0.83000000000000773</v>
      </c>
      <c r="U78">
        <f t="shared" si="7"/>
        <v>1.5874811320754711</v>
      </c>
    </row>
    <row r="79" spans="1:21" x14ac:dyDescent="0.2">
      <c r="A79">
        <v>1962</v>
      </c>
      <c r="B79">
        <v>10</v>
      </c>
      <c r="C79">
        <v>1962.789</v>
      </c>
      <c r="D79">
        <f>monthly_summary!D79</f>
        <v>318.45</v>
      </c>
      <c r="E79">
        <f>monthly_summary!E79</f>
        <v>317.82</v>
      </c>
      <c r="F79">
        <f t="shared" si="2"/>
        <v>1.3355999999999904</v>
      </c>
      <c r="G79" s="22">
        <f>monthly_summary!L79*12</f>
        <v>1.3535999999999999</v>
      </c>
      <c r="H79" s="22">
        <f>monthly_summary!P79*12</f>
        <v>1.1831999999999998</v>
      </c>
      <c r="I79" s="22">
        <f t="shared" si="3"/>
        <v>8.5200000000000053E-2</v>
      </c>
      <c r="J79" s="26">
        <f>'FF CO2 GCB2020'!D79*$K$5</f>
        <v>2.5497999999999998</v>
      </c>
      <c r="K79" s="23">
        <f>'FF CO2 GCB2020'!D79*(1-$K$5)</f>
        <v>0.13420000000000012</v>
      </c>
      <c r="L79" s="23">
        <f t="shared" si="0"/>
        <v>3.3818399999999991</v>
      </c>
      <c r="N79" s="11">
        <f t="shared" si="4"/>
        <v>1.2683999999999997</v>
      </c>
      <c r="O79" s="2">
        <f t="shared" si="5"/>
        <v>3.2966399999999991</v>
      </c>
      <c r="P79" s="11">
        <f t="shared" si="6"/>
        <v>3.2843999999999927</v>
      </c>
      <c r="S79" s="11">
        <f t="shared" si="1"/>
        <v>0.62999999999999545</v>
      </c>
      <c r="T79" s="11">
        <f t="shared" si="8"/>
        <v>0.81000000000000705</v>
      </c>
      <c r="U79">
        <f t="shared" si="7"/>
        <v>1.5952075471698108</v>
      </c>
    </row>
    <row r="80" spans="1:21" x14ac:dyDescent="0.2">
      <c r="A80">
        <v>1962</v>
      </c>
      <c r="B80">
        <v>11</v>
      </c>
      <c r="C80">
        <v>1962.874</v>
      </c>
      <c r="D80">
        <f>monthly_summary!D80</f>
        <v>318.58</v>
      </c>
      <c r="E80">
        <f>monthly_summary!E80</f>
        <v>317.89</v>
      </c>
      <c r="F80">
        <f t="shared" si="2"/>
        <v>1.4627999999999952</v>
      </c>
      <c r="G80" s="22">
        <f>monthly_summary!L80*12</f>
        <v>1.3391999999999999</v>
      </c>
      <c r="H80" s="22">
        <f>monthly_summary!P80*12</f>
        <v>1.1808000000000001</v>
      </c>
      <c r="I80" s="22">
        <f t="shared" si="3"/>
        <v>7.9199999999999937E-2</v>
      </c>
      <c r="J80" s="26">
        <f>'FF CO2 GCB2020'!D80*$K$5</f>
        <v>2.5611999999999999</v>
      </c>
      <c r="K80" s="23">
        <f>'FF CO2 GCB2020'!D80*(1-$K$5)</f>
        <v>0.13480000000000014</v>
      </c>
      <c r="L80" s="23">
        <f t="shared" si="0"/>
        <v>3.3969599999999995</v>
      </c>
      <c r="N80" s="11">
        <f t="shared" si="4"/>
        <v>1.26</v>
      </c>
      <c r="O80" s="2">
        <f t="shared" si="5"/>
        <v>3.3177599999999998</v>
      </c>
      <c r="P80" s="11">
        <f t="shared" si="6"/>
        <v>3.3920571428571389</v>
      </c>
      <c r="S80" s="11">
        <f t="shared" si="1"/>
        <v>0.68999999999999773</v>
      </c>
      <c r="T80" s="11">
        <f t="shared" si="8"/>
        <v>0.8116666666666722</v>
      </c>
      <c r="U80">
        <f t="shared" si="7"/>
        <v>1.6023396226415092</v>
      </c>
    </row>
    <row r="81" spans="1:21" x14ac:dyDescent="0.2">
      <c r="A81">
        <v>1962</v>
      </c>
      <c r="B81">
        <v>12</v>
      </c>
      <c r="C81">
        <v>1962.9562000000001</v>
      </c>
      <c r="D81">
        <f>monthly_summary!D81</f>
        <v>318.47000000000003</v>
      </c>
      <c r="E81">
        <f>monthly_summary!E81</f>
        <v>318.45</v>
      </c>
      <c r="F81">
        <f t="shared" si="2"/>
        <v>4.2400000000081949E-2</v>
      </c>
      <c r="G81" s="22">
        <f>monthly_summary!L81*12</f>
        <v>1.3235999999999999</v>
      </c>
      <c r="H81" s="22">
        <f>monthly_summary!P81*12</f>
        <v>1.1796</v>
      </c>
      <c r="I81" s="22">
        <f t="shared" si="3"/>
        <v>7.1999999999999953E-2</v>
      </c>
      <c r="J81" s="26">
        <f>'FF CO2 GCB2020'!D81*$K$5</f>
        <v>2.57355</v>
      </c>
      <c r="K81" s="23">
        <f>'FF CO2 GCB2020'!D81*(1-$K$5)</f>
        <v>0.13545000000000013</v>
      </c>
      <c r="L81" s="23">
        <f t="shared" si="0"/>
        <v>3.4133399999999998</v>
      </c>
      <c r="N81" s="11">
        <f t="shared" si="4"/>
        <v>1.2515999999999998</v>
      </c>
      <c r="O81" s="2">
        <f t="shared" si="5"/>
        <v>3.3413399999999998</v>
      </c>
      <c r="P81" s="11">
        <f t="shared" si="6"/>
        <v>2.3963857142857727</v>
      </c>
      <c r="S81" s="11">
        <f t="shared" si="1"/>
        <v>2.0000000000038654E-2</v>
      </c>
      <c r="T81" s="11">
        <f t="shared" si="8"/>
        <v>0.82250000000000512</v>
      </c>
      <c r="U81">
        <f t="shared" si="7"/>
        <v>1.6100660377358489</v>
      </c>
    </row>
    <row r="82" spans="1:21" x14ac:dyDescent="0.2">
      <c r="A82">
        <v>1963</v>
      </c>
      <c r="B82">
        <v>1</v>
      </c>
      <c r="C82">
        <v>1963.0410999999999</v>
      </c>
      <c r="D82">
        <f>monthly_summary!D82</f>
        <v>318.7</v>
      </c>
      <c r="E82">
        <f>monthly_summary!E82</f>
        <v>318.20999999999998</v>
      </c>
      <c r="F82">
        <f t="shared" si="2"/>
        <v>1.0388000000000193</v>
      </c>
      <c r="G82" s="22">
        <f>monthly_summary!L82*12</f>
        <v>1.3104</v>
      </c>
      <c r="H82" s="22">
        <f>monthly_summary!P82*12</f>
        <v>1.1819999999999999</v>
      </c>
      <c r="I82" s="22">
        <f t="shared" si="3"/>
        <v>6.4200000000000035E-2</v>
      </c>
      <c r="J82" s="26">
        <f>'FF CO2 GCB2020'!D82*$K$5</f>
        <v>2.5849500000000001</v>
      </c>
      <c r="K82" s="23">
        <f>'FF CO2 GCB2020'!D82*(1-$K$5)</f>
        <v>0.13605000000000012</v>
      </c>
      <c r="L82" s="23">
        <f t="shared" si="0"/>
        <v>3.4284599999999998</v>
      </c>
      <c r="N82" s="11">
        <f t="shared" si="4"/>
        <v>1.2462</v>
      </c>
      <c r="O82" s="2">
        <f t="shared" si="5"/>
        <v>3.3642599999999998</v>
      </c>
      <c r="P82" s="11">
        <f t="shared" si="6"/>
        <v>3.1267000000000138</v>
      </c>
      <c r="S82" s="11">
        <f t="shared" si="1"/>
        <v>0.49000000000000909</v>
      </c>
      <c r="T82" s="11">
        <f t="shared" si="8"/>
        <v>0.81333333333333735</v>
      </c>
      <c r="U82">
        <f t="shared" si="7"/>
        <v>1.617198113207547</v>
      </c>
    </row>
    <row r="83" spans="1:21" x14ac:dyDescent="0.2">
      <c r="A83">
        <v>1963</v>
      </c>
      <c r="B83">
        <v>2</v>
      </c>
      <c r="C83">
        <v>1963.126</v>
      </c>
      <c r="D83">
        <f>monthly_summary!D83</f>
        <v>318.43</v>
      </c>
      <c r="E83">
        <f>monthly_summary!E83</f>
        <v>318.2</v>
      </c>
      <c r="F83">
        <f t="shared" si="2"/>
        <v>0.48760000000003861</v>
      </c>
      <c r="G83" s="22">
        <f>monthly_summary!L83*12</f>
        <v>1.2984</v>
      </c>
      <c r="H83" s="22">
        <f>monthly_summary!P83*12</f>
        <v>1.1856</v>
      </c>
      <c r="I83" s="22">
        <f t="shared" si="3"/>
        <v>5.6400000000000006E-2</v>
      </c>
      <c r="J83" s="26">
        <f>'FF CO2 GCB2020'!D83*$K$5</f>
        <v>2.5972999999999997</v>
      </c>
      <c r="K83" s="23">
        <f>'FF CO2 GCB2020'!D83*(1-$K$5)</f>
        <v>0.13670000000000013</v>
      </c>
      <c r="L83" s="23">
        <f t="shared" si="0"/>
        <v>3.4448399999999992</v>
      </c>
      <c r="N83" s="11">
        <f t="shared" si="4"/>
        <v>1.242</v>
      </c>
      <c r="O83" s="2">
        <f t="shared" si="5"/>
        <v>3.3884399999999992</v>
      </c>
      <c r="P83" s="11">
        <f t="shared" si="6"/>
        <v>2.7524857142857413</v>
      </c>
      <c r="S83" s="11">
        <f t="shared" si="1"/>
        <v>0.23000000000001819</v>
      </c>
      <c r="T83" s="11">
        <f t="shared" si="8"/>
        <v>0.74166666666667425</v>
      </c>
      <c r="U83">
        <f t="shared" si="7"/>
        <v>1.6249245283018863</v>
      </c>
    </row>
    <row r="84" spans="1:21" x14ac:dyDescent="0.2">
      <c r="A84">
        <v>1963</v>
      </c>
      <c r="B84">
        <v>3</v>
      </c>
      <c r="C84">
        <v>1963.2027</v>
      </c>
      <c r="D84">
        <f>monthly_summary!D84</f>
        <v>318.57</v>
      </c>
      <c r="E84">
        <f>monthly_summary!E84</f>
        <v>317.95</v>
      </c>
      <c r="F84">
        <f t="shared" si="2"/>
        <v>1.3144000000000098</v>
      </c>
      <c r="G84" s="22">
        <f>monthly_summary!L84*12</f>
        <v>1.2887999999999999</v>
      </c>
      <c r="H84" s="22">
        <f>monthly_summary!P84*12</f>
        <v>1.1916</v>
      </c>
      <c r="I84" s="22">
        <f t="shared" si="3"/>
        <v>4.8599999999999977E-2</v>
      </c>
      <c r="J84" s="26">
        <f>'FF CO2 GCB2020'!D84*$K$5</f>
        <v>2.6086999999999998</v>
      </c>
      <c r="K84" s="23">
        <f>'FF CO2 GCB2020'!D84*(1-$K$5)</f>
        <v>0.13730000000000012</v>
      </c>
      <c r="L84" s="23">
        <f t="shared" si="0"/>
        <v>3.4599599999999993</v>
      </c>
      <c r="N84" s="11">
        <f t="shared" si="4"/>
        <v>1.2402</v>
      </c>
      <c r="O84" s="2">
        <f t="shared" si="5"/>
        <v>3.4113599999999993</v>
      </c>
      <c r="P84" s="11">
        <f t="shared" si="6"/>
        <v>3.3616571428571498</v>
      </c>
      <c r="S84" s="11">
        <f t="shared" si="1"/>
        <v>0.62000000000000455</v>
      </c>
      <c r="T84" s="11">
        <f t="shared" si="8"/>
        <v>0.68833333333334201</v>
      </c>
      <c r="U84">
        <f t="shared" si="7"/>
        <v>1.6320566037735844</v>
      </c>
    </row>
    <row r="85" spans="1:21" x14ac:dyDescent="0.2">
      <c r="A85">
        <v>1963</v>
      </c>
      <c r="B85">
        <v>4</v>
      </c>
      <c r="C85">
        <v>1963.2877000000001</v>
      </c>
      <c r="D85">
        <f>monthly_summary!D85</f>
        <v>319.04000000000002</v>
      </c>
      <c r="E85">
        <f>monthly_summary!E85</f>
        <v>318.35000000000002</v>
      </c>
      <c r="F85">
        <f t="shared" si="2"/>
        <v>1.4627999999999952</v>
      </c>
      <c r="G85" s="22">
        <f>monthly_summary!L85*12</f>
        <v>1.2827999999999999</v>
      </c>
      <c r="H85" s="22">
        <f>monthly_summary!P85*12</f>
        <v>1.2012</v>
      </c>
      <c r="I85" s="22">
        <f t="shared" si="3"/>
        <v>4.0799999999999947E-2</v>
      </c>
      <c r="J85" s="26">
        <f>'FF CO2 GCB2020'!D85*$K$5</f>
        <v>2.6210499999999999</v>
      </c>
      <c r="K85" s="23">
        <f>'FF CO2 GCB2020'!D85*(1-$K$5)</f>
        <v>0.13795000000000013</v>
      </c>
      <c r="L85" s="23">
        <f t="shared" si="0"/>
        <v>3.4763399999999995</v>
      </c>
      <c r="N85" s="11">
        <f t="shared" si="4"/>
        <v>1.242</v>
      </c>
      <c r="O85" s="2">
        <f t="shared" si="5"/>
        <v>3.4355399999999996</v>
      </c>
      <c r="P85" s="11">
        <f t="shared" si="6"/>
        <v>3.4871571428571393</v>
      </c>
      <c r="S85" s="11">
        <f t="shared" si="1"/>
        <v>0.68999999999999773</v>
      </c>
      <c r="T85" s="11">
        <f t="shared" si="8"/>
        <v>0.64500000000000546</v>
      </c>
      <c r="U85">
        <f t="shared" si="7"/>
        <v>1.6397830188679243</v>
      </c>
    </row>
    <row r="86" spans="1:21" x14ac:dyDescent="0.2">
      <c r="A86">
        <v>1963</v>
      </c>
      <c r="B86">
        <v>5</v>
      </c>
      <c r="C86">
        <v>1963.3698999999999</v>
      </c>
      <c r="D86">
        <f>monthly_summary!D86</f>
        <v>319.39999999999998</v>
      </c>
      <c r="E86">
        <f>monthly_summary!E86</f>
        <v>318.63</v>
      </c>
      <c r="F86">
        <f t="shared" si="2"/>
        <v>1.6323999999999614</v>
      </c>
      <c r="G86" s="22">
        <f>monthly_summary!L86*12</f>
        <v>1.2804</v>
      </c>
      <c r="H86" s="22">
        <f>monthly_summary!P86*12</f>
        <v>1.2132000000000001</v>
      </c>
      <c r="I86" s="22">
        <f t="shared" si="3"/>
        <v>3.3599999999999963E-2</v>
      </c>
      <c r="J86" s="26">
        <f>'FF CO2 GCB2020'!D86*$K$5</f>
        <v>2.63245</v>
      </c>
      <c r="K86" s="23">
        <f>'FF CO2 GCB2020'!D86*(1-$K$5)</f>
        <v>0.13855000000000012</v>
      </c>
      <c r="L86" s="23">
        <f t="shared" si="0"/>
        <v>3.49146</v>
      </c>
      <c r="N86" s="11">
        <f t="shared" si="4"/>
        <v>1.2467999999999999</v>
      </c>
      <c r="O86" s="2">
        <f t="shared" si="5"/>
        <v>3.4578600000000002</v>
      </c>
      <c r="P86" s="11">
        <f t="shared" si="6"/>
        <v>3.626299999999973</v>
      </c>
      <c r="S86" s="11">
        <f t="shared" si="1"/>
        <v>0.76999999999998181</v>
      </c>
      <c r="T86" s="11">
        <f t="shared" si="8"/>
        <v>0.63333333333333997</v>
      </c>
      <c r="U86">
        <f t="shared" si="7"/>
        <v>1.6469150943396225</v>
      </c>
    </row>
    <row r="87" spans="1:21" x14ac:dyDescent="0.2">
      <c r="A87">
        <v>1963</v>
      </c>
      <c r="B87">
        <v>6</v>
      </c>
      <c r="C87">
        <v>1963.4548</v>
      </c>
      <c r="D87">
        <f>monthly_summary!D87</f>
        <v>319.33</v>
      </c>
      <c r="E87">
        <f>monthly_summary!E87</f>
        <v>318.44</v>
      </c>
      <c r="F87">
        <f t="shared" si="2"/>
        <v>1.8867999999999712</v>
      </c>
      <c r="G87" s="22">
        <f>monthly_summary!L87*12</f>
        <v>1.2791999999999999</v>
      </c>
      <c r="H87" s="22">
        <f>monthly_summary!P87*12</f>
        <v>1.2276</v>
      </c>
      <c r="I87" s="22">
        <f t="shared" si="3"/>
        <v>2.5799999999999934E-2</v>
      </c>
      <c r="J87" s="26">
        <f>'FF CO2 GCB2020'!D87*$K$5</f>
        <v>2.6447999999999996</v>
      </c>
      <c r="K87" s="23">
        <f>'FF CO2 GCB2020'!D87*(1-$K$5)</f>
        <v>0.1392000000000001</v>
      </c>
      <c r="L87" s="23">
        <f t="shared" si="0"/>
        <v>3.507839999999999</v>
      </c>
      <c r="N87" s="11">
        <f t="shared" si="4"/>
        <v>1.2534000000000001</v>
      </c>
      <c r="O87" s="2">
        <f t="shared" si="5"/>
        <v>3.4820399999999991</v>
      </c>
      <c r="P87" s="11">
        <f t="shared" si="6"/>
        <v>3.827514285714265</v>
      </c>
      <c r="S87" s="11">
        <f t="shared" si="1"/>
        <v>0.88999999999998636</v>
      </c>
      <c r="T87" s="11">
        <f t="shared" si="8"/>
        <v>0.61583333333334167</v>
      </c>
      <c r="U87">
        <f t="shared" si="7"/>
        <v>1.6546415094339617</v>
      </c>
    </row>
    <row r="88" spans="1:21" x14ac:dyDescent="0.2">
      <c r="A88">
        <v>1963</v>
      </c>
      <c r="B88">
        <v>7</v>
      </c>
      <c r="C88">
        <v>1963.537</v>
      </c>
      <c r="D88">
        <f>monthly_summary!D88</f>
        <v>319.06</v>
      </c>
      <c r="E88">
        <f>monthly_summary!E88</f>
        <v>318.20999999999998</v>
      </c>
      <c r="F88">
        <f t="shared" si="2"/>
        <v>1.8020000000000482</v>
      </c>
      <c r="G88" s="22">
        <f>monthly_summary!L88*12</f>
        <v>1.2791999999999999</v>
      </c>
      <c r="H88" s="22">
        <f>monthly_summary!P88*12</f>
        <v>1.2431999999999999</v>
      </c>
      <c r="I88" s="22">
        <f t="shared" si="3"/>
        <v>1.8000000000000016E-2</v>
      </c>
      <c r="J88" s="26">
        <f>'FF CO2 GCB2020'!D88*$K$5</f>
        <v>2.6561999999999997</v>
      </c>
      <c r="K88" s="23">
        <f>'FF CO2 GCB2020'!D88*(1-$K$5)</f>
        <v>0.13980000000000012</v>
      </c>
      <c r="L88" s="23">
        <f t="shared" si="0"/>
        <v>3.522959999999999</v>
      </c>
      <c r="N88" s="11">
        <f t="shared" si="4"/>
        <v>1.2611999999999999</v>
      </c>
      <c r="O88" s="2">
        <f t="shared" si="5"/>
        <v>3.5049599999999987</v>
      </c>
      <c r="P88" s="11">
        <f t="shared" si="6"/>
        <v>3.7855428571428913</v>
      </c>
      <c r="S88" s="11">
        <f t="shared" si="1"/>
        <v>0.85000000000002274</v>
      </c>
      <c r="T88" s="11">
        <f t="shared" si="8"/>
        <v>0.66500000000000625</v>
      </c>
      <c r="U88">
        <f t="shared" si="7"/>
        <v>1.6617735849056599</v>
      </c>
    </row>
    <row r="89" spans="1:21" x14ac:dyDescent="0.2">
      <c r="A89">
        <v>1963</v>
      </c>
      <c r="B89">
        <v>8</v>
      </c>
      <c r="C89">
        <v>1963.6219000000001</v>
      </c>
      <c r="D89">
        <f>monthly_summary!D89</f>
        <v>319.05</v>
      </c>
      <c r="E89">
        <f>monthly_summary!E89</f>
        <v>318.27999999999997</v>
      </c>
      <c r="F89">
        <f t="shared" si="2"/>
        <v>1.632400000000082</v>
      </c>
      <c r="G89" s="22">
        <f>monthly_summary!L89*12</f>
        <v>1.2816000000000001</v>
      </c>
      <c r="H89" s="22">
        <f>monthly_summary!P89*12</f>
        <v>1.26</v>
      </c>
      <c r="I89" s="22">
        <f t="shared" si="3"/>
        <v>1.0800000000000032E-2</v>
      </c>
      <c r="J89" s="26">
        <f>'FF CO2 GCB2020'!D89*$K$5</f>
        <v>2.6685500000000002</v>
      </c>
      <c r="K89" s="23">
        <f>'FF CO2 GCB2020'!D89*(1-$K$5)</f>
        <v>0.14045000000000013</v>
      </c>
      <c r="L89" s="23">
        <f t="shared" si="0"/>
        <v>3.5393400000000002</v>
      </c>
      <c r="N89" s="11">
        <f t="shared" si="4"/>
        <v>1.2707999999999999</v>
      </c>
      <c r="O89" s="2">
        <f t="shared" si="5"/>
        <v>3.52854</v>
      </c>
      <c r="P89" s="11">
        <f t="shared" si="6"/>
        <v>3.6833000000000586</v>
      </c>
      <c r="S89" s="11">
        <f t="shared" si="1"/>
        <v>0.77000000000003865</v>
      </c>
      <c r="T89" s="11">
        <f t="shared" si="8"/>
        <v>0.70666666666666822</v>
      </c>
      <c r="U89">
        <f t="shared" si="7"/>
        <v>1.6695</v>
      </c>
    </row>
    <row r="90" spans="1:21" x14ac:dyDescent="0.2">
      <c r="A90">
        <v>1963</v>
      </c>
      <c r="B90">
        <v>9</v>
      </c>
      <c r="C90">
        <v>1963.7067999999999</v>
      </c>
      <c r="D90">
        <f>monthly_summary!D90</f>
        <v>319.14</v>
      </c>
      <c r="E90">
        <f>monthly_summary!E90</f>
        <v>318.05</v>
      </c>
      <c r="F90">
        <f t="shared" si="2"/>
        <v>2.3107999999999471</v>
      </c>
      <c r="G90" s="22">
        <f>monthly_summary!L90*12</f>
        <v>1.284</v>
      </c>
      <c r="H90" s="22">
        <f>monthly_summary!P90*12</f>
        <v>1.278</v>
      </c>
      <c r="I90" s="22">
        <f t="shared" si="3"/>
        <v>3.0000000000000027E-3</v>
      </c>
      <c r="J90" s="26">
        <f>'FF CO2 GCB2020'!D90*$K$5</f>
        <v>2.6799499999999998</v>
      </c>
      <c r="K90" s="23">
        <f>'FF CO2 GCB2020'!D90*(1-$K$5)</f>
        <v>0.14105000000000015</v>
      </c>
      <c r="L90" s="23">
        <f t="shared" si="0"/>
        <v>3.5544599999999988</v>
      </c>
      <c r="N90" s="11">
        <f t="shared" si="4"/>
        <v>1.2810000000000001</v>
      </c>
      <c r="O90" s="2">
        <f t="shared" si="5"/>
        <v>3.5514599999999987</v>
      </c>
      <c r="P90" s="11">
        <f t="shared" si="6"/>
        <v>4.18647142857139</v>
      </c>
      <c r="S90" s="11">
        <f t="shared" si="1"/>
        <v>1.089999999999975</v>
      </c>
      <c r="T90" s="11">
        <f t="shared" si="8"/>
        <v>0.75416666666666765</v>
      </c>
      <c r="U90">
        <f t="shared" si="7"/>
        <v>1.6766320754716975</v>
      </c>
    </row>
    <row r="91" spans="1:21" x14ac:dyDescent="0.2">
      <c r="A91">
        <v>1963</v>
      </c>
      <c r="B91">
        <v>10</v>
      </c>
      <c r="C91">
        <v>1963.789</v>
      </c>
      <c r="D91">
        <f>monthly_summary!D91</f>
        <v>319.02</v>
      </c>
      <c r="E91">
        <f>monthly_summary!E91</f>
        <v>318.52999999999997</v>
      </c>
      <c r="F91">
        <f t="shared" si="2"/>
        <v>1.0388000000000193</v>
      </c>
      <c r="G91" s="22">
        <f>monthly_summary!L91*12</f>
        <v>1.2876000000000001</v>
      </c>
      <c r="H91" s="22">
        <f>monthly_summary!P91*12</f>
        <v>1.2984</v>
      </c>
      <c r="I91" s="22">
        <f t="shared" si="3"/>
        <v>-5.3999999999999604E-3</v>
      </c>
      <c r="J91" s="26">
        <f>'FF CO2 GCB2020'!D91*$K$5</f>
        <v>2.6922999999999999</v>
      </c>
      <c r="K91" s="23">
        <f>'FF CO2 GCB2020'!D91*(1-$K$5)</f>
        <v>0.14170000000000013</v>
      </c>
      <c r="L91" s="23">
        <f t="shared" si="0"/>
        <v>3.5708399999999996</v>
      </c>
      <c r="N91" s="11">
        <f t="shared" si="4"/>
        <v>1.2930000000000001</v>
      </c>
      <c r="O91" s="2">
        <f t="shared" si="5"/>
        <v>3.5762399999999994</v>
      </c>
      <c r="P91" s="11">
        <f t="shared" si="6"/>
        <v>3.2980000000000134</v>
      </c>
      <c r="S91" s="11">
        <f t="shared" si="1"/>
        <v>0.49000000000000909</v>
      </c>
      <c r="T91" s="11">
        <f t="shared" si="8"/>
        <v>0.77000000000000079</v>
      </c>
      <c r="U91">
        <f t="shared" si="7"/>
        <v>1.6843584905660374</v>
      </c>
    </row>
    <row r="92" spans="1:21" x14ac:dyDescent="0.2">
      <c r="A92">
        <v>1963</v>
      </c>
      <c r="B92">
        <v>11</v>
      </c>
      <c r="C92">
        <v>1963.874</v>
      </c>
      <c r="D92">
        <f>monthly_summary!D92</f>
        <v>318.97000000000003</v>
      </c>
      <c r="E92">
        <f>monthly_summary!E92</f>
        <v>318.49</v>
      </c>
      <c r="F92">
        <f t="shared" si="2"/>
        <v>1.0176000000000387</v>
      </c>
      <c r="G92" s="22">
        <f>monthly_summary!L92*12</f>
        <v>1.2936000000000001</v>
      </c>
      <c r="H92" s="22">
        <f>monthly_summary!P92*12</f>
        <v>1.3212000000000002</v>
      </c>
      <c r="I92" s="22">
        <f t="shared" si="3"/>
        <v>-1.3800000000000034E-2</v>
      </c>
      <c r="J92" s="26">
        <f>'FF CO2 GCB2020'!D92*$K$5</f>
        <v>2.7037</v>
      </c>
      <c r="K92" s="23">
        <f>'FF CO2 GCB2020'!D92*(1-$K$5)</f>
        <v>0.14230000000000012</v>
      </c>
      <c r="L92" s="23">
        <f t="shared" ref="L92:L123" si="9">$L$5*(J92-K92)</f>
        <v>3.5859599999999996</v>
      </c>
      <c r="N92" s="11">
        <f t="shared" si="4"/>
        <v>1.3074000000000001</v>
      </c>
      <c r="O92" s="2">
        <f t="shared" si="5"/>
        <v>3.5997599999999998</v>
      </c>
      <c r="P92" s="11">
        <f t="shared" si="6"/>
        <v>3.3020571428571701</v>
      </c>
      <c r="S92" s="11">
        <f t="shared" si="1"/>
        <v>0.48000000000001819</v>
      </c>
      <c r="T92" s="11">
        <f t="shared" si="8"/>
        <v>0.78083333333333371</v>
      </c>
      <c r="U92">
        <f t="shared" si="7"/>
        <v>1.6914905660377355</v>
      </c>
    </row>
    <row r="93" spans="1:21" x14ac:dyDescent="0.2">
      <c r="A93">
        <v>1963</v>
      </c>
      <c r="B93">
        <v>12</v>
      </c>
      <c r="C93">
        <v>1963.9562000000001</v>
      </c>
      <c r="D93">
        <f>monthly_summary!D93</f>
        <v>319.13</v>
      </c>
      <c r="E93">
        <f>monthly_summary!E93</f>
        <v>318.52</v>
      </c>
      <c r="F93">
        <f t="shared" si="2"/>
        <v>1.293200000000029</v>
      </c>
      <c r="G93" s="22">
        <f>monthly_summary!L93*12</f>
        <v>1.3031999999999999</v>
      </c>
      <c r="H93" s="22">
        <f>monthly_summary!P93*12</f>
        <v>1.3452000000000002</v>
      </c>
      <c r="I93" s="22">
        <f t="shared" si="3"/>
        <v>-2.100000000000013E-2</v>
      </c>
      <c r="J93" s="26">
        <f>'FF CO2 GCB2020'!D93*$K$5</f>
        <v>2.7160500000000001</v>
      </c>
      <c r="K93" s="23">
        <f>'FF CO2 GCB2020'!D93*(1-$K$5)</f>
        <v>0.14295000000000013</v>
      </c>
      <c r="L93" s="23">
        <f t="shared" si="9"/>
        <v>3.6023399999999999</v>
      </c>
      <c r="N93" s="11">
        <f t="shared" si="4"/>
        <v>1.3242</v>
      </c>
      <c r="O93" s="2">
        <f t="shared" si="5"/>
        <v>3.6233399999999998</v>
      </c>
      <c r="P93" s="11">
        <f t="shared" si="6"/>
        <v>3.5178142857143069</v>
      </c>
      <c r="S93" s="11">
        <f t="shared" si="1"/>
        <v>0.61000000000001364</v>
      </c>
      <c r="T93" s="11">
        <f t="shared" si="8"/>
        <v>0.77916666666666856</v>
      </c>
      <c r="U93">
        <f t="shared" si="7"/>
        <v>1.6992169811320754</v>
      </c>
    </row>
    <row r="94" spans="1:21" x14ac:dyDescent="0.2">
      <c r="A94">
        <v>1964</v>
      </c>
      <c r="B94">
        <v>1</v>
      </c>
      <c r="C94">
        <v>1964.0409999999999</v>
      </c>
      <c r="D94">
        <f>monthly_summary!D94</f>
        <v>319.52999999999997</v>
      </c>
      <c r="E94">
        <f>monthly_summary!E94</f>
        <v>318.54000000000002</v>
      </c>
      <c r="F94">
        <f t="shared" si="2"/>
        <v>2.098799999999899</v>
      </c>
      <c r="G94" s="22">
        <f>monthly_summary!L94*12</f>
        <v>1.3164</v>
      </c>
      <c r="H94" s="22">
        <f>monthly_summary!P94*12</f>
        <v>1.3692</v>
      </c>
      <c r="I94" s="22">
        <f t="shared" si="3"/>
        <v>-2.6399999999999979E-2</v>
      </c>
      <c r="J94" s="26">
        <f>'FF CO2 GCB2020'!D94*$K$5</f>
        <v>2.7274499999999997</v>
      </c>
      <c r="K94" s="23">
        <f>'FF CO2 GCB2020'!D94*(1-$K$5)</f>
        <v>0.14355000000000012</v>
      </c>
      <c r="L94" s="23">
        <f t="shared" si="9"/>
        <v>3.617459999999999</v>
      </c>
      <c r="N94" s="11">
        <f t="shared" si="4"/>
        <v>1.3428</v>
      </c>
      <c r="O94" s="2">
        <f t="shared" si="5"/>
        <v>3.6438599999999992</v>
      </c>
      <c r="P94" s="11">
        <f t="shared" si="6"/>
        <v>4.1094428571427839</v>
      </c>
      <c r="S94" s="11">
        <f t="shared" si="1"/>
        <v>0.98999999999995225</v>
      </c>
      <c r="T94" s="11">
        <f t="shared" si="8"/>
        <v>0.79416666666666913</v>
      </c>
      <c r="U94">
        <f t="shared" si="7"/>
        <v>1.7063490566037731</v>
      </c>
    </row>
    <row r="95" spans="1:21" x14ac:dyDescent="0.2">
      <c r="A95">
        <v>1964</v>
      </c>
      <c r="B95">
        <v>2</v>
      </c>
      <c r="C95">
        <v>1964.1257000000001</v>
      </c>
      <c r="D95">
        <f>monthly_summary!D95</f>
        <v>319.37</v>
      </c>
      <c r="E95">
        <f>monthly_summary!E95</f>
        <v>318.57</v>
      </c>
      <c r="F95">
        <f t="shared" si="2"/>
        <v>1.6960000000000242</v>
      </c>
      <c r="G95" s="22">
        <f>monthly_summary!L95*12</f>
        <v>1.3332000000000002</v>
      </c>
      <c r="H95" s="22">
        <f>monthly_summary!P95*12</f>
        <v>1.3956</v>
      </c>
      <c r="I95" s="22">
        <f t="shared" si="3"/>
        <v>-3.1199999999999894E-2</v>
      </c>
      <c r="J95" s="26">
        <f>'FF CO2 GCB2020'!D95*$K$5</f>
        <v>2.7397999999999998</v>
      </c>
      <c r="K95" s="23">
        <f>'FF CO2 GCB2020'!D95*(1-$K$5)</f>
        <v>0.14420000000000013</v>
      </c>
      <c r="L95" s="23">
        <f t="shared" si="9"/>
        <v>3.6338399999999993</v>
      </c>
      <c r="N95" s="11">
        <f t="shared" si="4"/>
        <v>1.3644000000000001</v>
      </c>
      <c r="O95" s="2">
        <f t="shared" si="5"/>
        <v>3.6650399999999994</v>
      </c>
      <c r="P95" s="11">
        <f t="shared" si="6"/>
        <v>3.8382285714285889</v>
      </c>
      <c r="S95" s="11">
        <f t="shared" si="1"/>
        <v>0.80000000000001137</v>
      </c>
      <c r="T95" s="11">
        <f t="shared" si="8"/>
        <v>0.81166666666666265</v>
      </c>
      <c r="U95">
        <f t="shared" si="7"/>
        <v>1.7140754716981128</v>
      </c>
    </row>
    <row r="96" spans="1:21" x14ac:dyDescent="0.2">
      <c r="A96">
        <v>1964</v>
      </c>
      <c r="B96">
        <v>3</v>
      </c>
      <c r="C96">
        <v>1964.2049</v>
      </c>
      <c r="D96">
        <f>monthly_summary!D96</f>
        <v>319.41000000000003</v>
      </c>
      <c r="E96">
        <f>monthly_summary!E96</f>
        <v>318.60000000000002</v>
      </c>
      <c r="F96">
        <f t="shared" si="2"/>
        <v>1.7172000000000049</v>
      </c>
      <c r="G96" s="22">
        <f>monthly_summary!L96*12</f>
        <v>1.3512</v>
      </c>
      <c r="H96" s="22">
        <f>monthly_summary!P96*12</f>
        <v>1.4219999999999999</v>
      </c>
      <c r="I96" s="22">
        <f t="shared" si="3"/>
        <v>-3.5399999999999987E-2</v>
      </c>
      <c r="J96" s="26">
        <f>'FF CO2 GCB2020'!D96*$K$5</f>
        <v>2.7511999999999999</v>
      </c>
      <c r="K96" s="23">
        <f>'FF CO2 GCB2020'!D96*(1-$K$5)</f>
        <v>0.14480000000000012</v>
      </c>
      <c r="L96" s="23">
        <f t="shared" si="9"/>
        <v>3.6489599999999993</v>
      </c>
      <c r="N96" s="11">
        <f t="shared" si="4"/>
        <v>1.3866000000000001</v>
      </c>
      <c r="O96" s="2">
        <f t="shared" si="5"/>
        <v>3.6843599999999994</v>
      </c>
      <c r="P96" s="11">
        <f t="shared" si="6"/>
        <v>3.8683714285714323</v>
      </c>
      <c r="S96" s="11">
        <f t="shared" si="1"/>
        <v>0.81000000000000227</v>
      </c>
      <c r="T96" s="11">
        <f t="shared" si="8"/>
        <v>0.85249999999999204</v>
      </c>
      <c r="U96">
        <f t="shared" si="7"/>
        <v>1.7212075471698109</v>
      </c>
    </row>
    <row r="97" spans="1:21" x14ac:dyDescent="0.2">
      <c r="A97">
        <v>1964</v>
      </c>
      <c r="B97">
        <v>4</v>
      </c>
      <c r="C97">
        <v>1964.2896000000001</v>
      </c>
      <c r="D97">
        <f>monthly_summary!D97</f>
        <v>319.45</v>
      </c>
      <c r="E97">
        <f>monthly_summary!E97</f>
        <v>318.63</v>
      </c>
      <c r="F97">
        <f t="shared" si="2"/>
        <v>1.7383999999999857</v>
      </c>
      <c r="G97" s="22">
        <f>monthly_summary!L97*12</f>
        <v>1.3715999999999999</v>
      </c>
      <c r="H97" s="22">
        <f>monthly_summary!P97*12</f>
        <v>1.4483999999999999</v>
      </c>
      <c r="I97" s="22">
        <f t="shared" si="3"/>
        <v>-3.839999999999999E-2</v>
      </c>
      <c r="J97" s="26">
        <f>'FF CO2 GCB2020'!D97*$K$5</f>
        <v>2.7635499999999995</v>
      </c>
      <c r="K97" s="23">
        <f>'FF CO2 GCB2020'!D97*(1-$K$5)</f>
        <v>0.14545000000000011</v>
      </c>
      <c r="L97" s="23">
        <f t="shared" si="9"/>
        <v>3.6653399999999987</v>
      </c>
      <c r="N97" s="11">
        <f t="shared" si="4"/>
        <v>1.41</v>
      </c>
      <c r="O97" s="2">
        <f t="shared" si="5"/>
        <v>3.7037399999999989</v>
      </c>
      <c r="P97" s="11">
        <f t="shared" si="6"/>
        <v>3.8982142857142748</v>
      </c>
      <c r="S97" s="11">
        <f t="shared" si="1"/>
        <v>0.81999999999999318</v>
      </c>
      <c r="T97" s="11">
        <f t="shared" si="8"/>
        <v>0.83416666666666117</v>
      </c>
      <c r="U97">
        <f t="shared" si="7"/>
        <v>1.7289339622641502</v>
      </c>
    </row>
    <row r="98" spans="1:21" x14ac:dyDescent="0.2">
      <c r="A98">
        <v>1964</v>
      </c>
      <c r="B98">
        <v>5</v>
      </c>
      <c r="C98">
        <v>1964.3715999999999</v>
      </c>
      <c r="D98">
        <f>monthly_summary!D98</f>
        <v>319.39999999999998</v>
      </c>
      <c r="E98">
        <f>monthly_summary!E98</f>
        <v>318.64999999999998</v>
      </c>
      <c r="F98">
        <f t="shared" si="2"/>
        <v>1.59</v>
      </c>
      <c r="G98" s="22">
        <f>monthly_summary!L98*12</f>
        <v>1.3944000000000001</v>
      </c>
      <c r="H98" s="22">
        <f>monthly_summary!P98*12</f>
        <v>1.4747999999999999</v>
      </c>
      <c r="I98" s="22">
        <f t="shared" si="3"/>
        <v>-4.0199999999999902E-2</v>
      </c>
      <c r="J98" s="26">
        <f>'FF CO2 GCB2020'!D98*$K$5</f>
        <v>2.7749499999999996</v>
      </c>
      <c r="K98" s="23">
        <f>'FF CO2 GCB2020'!D98*(1-$K$5)</f>
        <v>0.14605000000000012</v>
      </c>
      <c r="L98" s="23">
        <f t="shared" si="9"/>
        <v>3.6804599999999987</v>
      </c>
      <c r="N98" s="11">
        <f t="shared" si="4"/>
        <v>1.4346000000000001</v>
      </c>
      <c r="O98" s="2">
        <f t="shared" si="5"/>
        <v>3.7206599999999987</v>
      </c>
      <c r="P98" s="11">
        <f t="shared" si="6"/>
        <v>3.804814285714285</v>
      </c>
      <c r="S98" s="11">
        <f t="shared" si="1"/>
        <v>0.75</v>
      </c>
      <c r="T98" s="11">
        <f t="shared" si="8"/>
        <v>0.88249999999999795</v>
      </c>
      <c r="U98">
        <f t="shared" si="7"/>
        <v>1.7360660377358483</v>
      </c>
    </row>
    <row r="99" spans="1:21" x14ac:dyDescent="0.2">
      <c r="A99">
        <v>1964</v>
      </c>
      <c r="B99">
        <v>6</v>
      </c>
      <c r="C99">
        <v>1964.4563000000001</v>
      </c>
      <c r="D99">
        <f>monthly_summary!D99</f>
        <v>319.75</v>
      </c>
      <c r="E99">
        <f>monthly_summary!E99</f>
        <v>318.68</v>
      </c>
      <c r="F99">
        <f t="shared" si="2"/>
        <v>2.2683999999999855</v>
      </c>
      <c r="G99" s="22">
        <f>monthly_summary!L99*12</f>
        <v>1.4184000000000001</v>
      </c>
      <c r="H99" s="22">
        <f>monthly_summary!P99*12</f>
        <v>1.5011999999999999</v>
      </c>
      <c r="I99" s="22">
        <f t="shared" si="3"/>
        <v>-4.1399999999999881E-2</v>
      </c>
      <c r="J99" s="26">
        <f>'FF CO2 GCB2020'!D99*$K$5</f>
        <v>2.7873000000000001</v>
      </c>
      <c r="K99" s="23">
        <f>'FF CO2 GCB2020'!D99*(1-$K$5)</f>
        <v>0.14670000000000014</v>
      </c>
      <c r="L99" s="23">
        <f t="shared" si="9"/>
        <v>3.6968399999999999</v>
      </c>
      <c r="N99" s="11">
        <f t="shared" si="4"/>
        <v>1.4598</v>
      </c>
      <c r="O99" s="2">
        <f t="shared" si="5"/>
        <v>3.7382399999999998</v>
      </c>
      <c r="P99" s="11">
        <f t="shared" si="6"/>
        <v>4.3022857142857038</v>
      </c>
      <c r="S99" s="11">
        <f t="shared" si="1"/>
        <v>1.0699999999999932</v>
      </c>
      <c r="T99" s="11">
        <f t="shared" si="8"/>
        <v>0.89999999999999625</v>
      </c>
      <c r="U99">
        <f t="shared" si="7"/>
        <v>1.7437924528301885</v>
      </c>
    </row>
    <row r="100" spans="1:21" x14ac:dyDescent="0.2">
      <c r="A100">
        <v>1964</v>
      </c>
      <c r="B100">
        <v>7</v>
      </c>
      <c r="C100">
        <v>1964.5382999999999</v>
      </c>
      <c r="D100">
        <f>monthly_summary!D100</f>
        <v>319.77999999999997</v>
      </c>
      <c r="E100">
        <f>monthly_summary!E100</f>
        <v>318.72000000000003</v>
      </c>
      <c r="F100">
        <f t="shared" si="2"/>
        <v>2.2471999999998844</v>
      </c>
      <c r="G100" s="22">
        <f>monthly_summary!L100*12</f>
        <v>1.4436</v>
      </c>
      <c r="H100" s="22">
        <f>monthly_summary!P100*12</f>
        <v>1.5264000000000002</v>
      </c>
      <c r="I100" s="22">
        <f t="shared" si="3"/>
        <v>-4.1400000000000103E-2</v>
      </c>
      <c r="J100" s="26">
        <f>'FF CO2 GCB2020'!D100*$K$5</f>
        <v>2.7987000000000002</v>
      </c>
      <c r="K100" s="23">
        <f>'FF CO2 GCB2020'!D100*(1-$K$5)</f>
        <v>0.14730000000000015</v>
      </c>
      <c r="L100" s="23">
        <f t="shared" si="9"/>
        <v>3.7119599999999999</v>
      </c>
      <c r="N100" s="11">
        <f t="shared" si="4"/>
        <v>1.4850000000000001</v>
      </c>
      <c r="O100" s="2">
        <f t="shared" si="5"/>
        <v>3.7533599999999998</v>
      </c>
      <c r="P100" s="11">
        <f t="shared" si="6"/>
        <v>4.2979428571427754</v>
      </c>
      <c r="S100" s="11">
        <f t="shared" si="1"/>
        <v>1.0599999999999454</v>
      </c>
      <c r="T100" s="11">
        <f t="shared" si="8"/>
        <v>0.89416666666666345</v>
      </c>
      <c r="U100">
        <f t="shared" si="7"/>
        <v>1.7509245283018866</v>
      </c>
    </row>
    <row r="101" spans="1:21" x14ac:dyDescent="0.2">
      <c r="A101">
        <v>1964</v>
      </c>
      <c r="B101">
        <v>8</v>
      </c>
      <c r="C101">
        <v>1964.623</v>
      </c>
      <c r="D101">
        <f>monthly_summary!D101</f>
        <v>320.01</v>
      </c>
      <c r="E101">
        <f>monthly_summary!E101</f>
        <v>318.75</v>
      </c>
      <c r="F101">
        <f t="shared" si="2"/>
        <v>2.6711999999999807</v>
      </c>
      <c r="G101" s="22">
        <f>monthly_summary!L101*12</f>
        <v>1.4676</v>
      </c>
      <c r="H101" s="22">
        <f>monthly_summary!P101*12</f>
        <v>1.5516000000000001</v>
      </c>
      <c r="I101" s="22">
        <f t="shared" si="3"/>
        <v>-4.2000000000000037E-2</v>
      </c>
      <c r="J101" s="26">
        <f>'FF CO2 GCB2020'!D101*$K$5</f>
        <v>2.8091499999999998</v>
      </c>
      <c r="K101" s="23">
        <f>'FF CO2 GCB2020'!D101*(1-$K$5)</f>
        <v>0.14785000000000012</v>
      </c>
      <c r="L101" s="23">
        <f t="shared" si="9"/>
        <v>3.7258199999999992</v>
      </c>
      <c r="N101" s="11">
        <f t="shared" si="4"/>
        <v>1.5096000000000001</v>
      </c>
      <c r="O101" s="2">
        <f t="shared" si="5"/>
        <v>3.7678199999999995</v>
      </c>
      <c r="P101" s="11">
        <f t="shared" si="6"/>
        <v>4.6112999999999857</v>
      </c>
      <c r="S101" s="11">
        <f t="shared" si="1"/>
        <v>1.2599999999999909</v>
      </c>
      <c r="T101" s="11">
        <f t="shared" si="8"/>
        <v>0.84499999999999886</v>
      </c>
      <c r="U101">
        <f t="shared" si="7"/>
        <v>1.757462264150943</v>
      </c>
    </row>
    <row r="102" spans="1:21" x14ac:dyDescent="0.2">
      <c r="A102">
        <v>1964</v>
      </c>
      <c r="B102">
        <v>9</v>
      </c>
      <c r="C102">
        <v>1964.7076999999999</v>
      </c>
      <c r="D102">
        <f>monthly_summary!D102</f>
        <v>319.66000000000003</v>
      </c>
      <c r="E102">
        <f>monthly_summary!E102</f>
        <v>318.79000000000002</v>
      </c>
      <c r="F102">
        <f t="shared" si="2"/>
        <v>1.8444000000000098</v>
      </c>
      <c r="G102" s="22">
        <f>monthly_summary!L102*12</f>
        <v>1.4927999999999999</v>
      </c>
      <c r="H102" s="22">
        <f>monthly_summary!P102*12</f>
        <v>1.5780000000000001</v>
      </c>
      <c r="I102" s="22">
        <f t="shared" si="3"/>
        <v>-4.2600000000000082E-2</v>
      </c>
      <c r="J102" s="26">
        <f>'FF CO2 GCB2020'!D102*$K$5</f>
        <v>2.8205499999999999</v>
      </c>
      <c r="K102" s="23">
        <f>'FF CO2 GCB2020'!D102*(1-$K$5)</f>
        <v>0.14845000000000014</v>
      </c>
      <c r="L102" s="23">
        <f t="shared" si="9"/>
        <v>3.7409399999999997</v>
      </c>
      <c r="N102" s="11">
        <f t="shared" si="4"/>
        <v>1.5354000000000001</v>
      </c>
      <c r="O102" s="2">
        <f t="shared" si="5"/>
        <v>3.7835399999999999</v>
      </c>
      <c r="P102" s="11">
        <f t="shared" si="6"/>
        <v>4.0321285714285784</v>
      </c>
      <c r="S102" s="11">
        <f t="shared" si="1"/>
        <v>0.87000000000000455</v>
      </c>
      <c r="T102" s="11">
        <f t="shared" si="8"/>
        <v>0.84333333333333371</v>
      </c>
      <c r="U102">
        <f t="shared" si="7"/>
        <v>1.7645943396226413</v>
      </c>
    </row>
    <row r="103" spans="1:21" x14ac:dyDescent="0.2">
      <c r="A103">
        <v>1964</v>
      </c>
      <c r="B103">
        <v>10</v>
      </c>
      <c r="C103">
        <v>1964.7896000000001</v>
      </c>
      <c r="D103">
        <f>monthly_summary!D103</f>
        <v>319.91000000000003</v>
      </c>
      <c r="E103">
        <f>monthly_summary!E103</f>
        <v>318.83999999999997</v>
      </c>
      <c r="F103">
        <f t="shared" si="2"/>
        <v>2.2684000000001063</v>
      </c>
      <c r="G103" s="22">
        <f>monthly_summary!L103*12</f>
        <v>1.5191999999999999</v>
      </c>
      <c r="H103" s="22">
        <f>monthly_summary!P103*12</f>
        <v>1.6020000000000001</v>
      </c>
      <c r="I103" s="22">
        <f t="shared" si="3"/>
        <v>-4.1400000000000103E-2</v>
      </c>
      <c r="J103" s="26">
        <f>'FF CO2 GCB2020'!D103*$K$5</f>
        <v>2.83195</v>
      </c>
      <c r="K103" s="23">
        <f>'FF CO2 GCB2020'!D103*(1-$K$5)</f>
        <v>0.14905000000000013</v>
      </c>
      <c r="L103" s="23">
        <f t="shared" si="9"/>
        <v>3.7560599999999997</v>
      </c>
      <c r="N103" s="11">
        <f t="shared" si="4"/>
        <v>1.5606</v>
      </c>
      <c r="O103" s="2">
        <f t="shared" si="5"/>
        <v>3.7974600000000001</v>
      </c>
      <c r="P103" s="11">
        <f t="shared" si="6"/>
        <v>4.3445857142857909</v>
      </c>
      <c r="S103" s="11">
        <f t="shared" si="1"/>
        <v>1.07000000000005</v>
      </c>
      <c r="T103" s="11">
        <f t="shared" si="8"/>
        <v>0.82083333333333053</v>
      </c>
      <c r="U103">
        <f t="shared" si="7"/>
        <v>1.7717264150943395</v>
      </c>
    </row>
    <row r="104" spans="1:21" x14ac:dyDescent="0.2">
      <c r="A104">
        <v>1964</v>
      </c>
      <c r="B104">
        <v>11</v>
      </c>
      <c r="C104">
        <v>1964.8742999999999</v>
      </c>
      <c r="D104">
        <f>monthly_summary!D104</f>
        <v>319.58</v>
      </c>
      <c r="E104">
        <f>monthly_summary!E104</f>
        <v>318.89</v>
      </c>
      <c r="F104">
        <f t="shared" si="2"/>
        <v>1.4627999999999952</v>
      </c>
      <c r="G104" s="22">
        <f>monthly_summary!L104*12</f>
        <v>1.5455999999999999</v>
      </c>
      <c r="H104" s="22">
        <f>monthly_summary!P104*12</f>
        <v>1.6272</v>
      </c>
      <c r="I104" s="22">
        <f t="shared" si="3"/>
        <v>-4.0800000000000058E-2</v>
      </c>
      <c r="J104" s="26">
        <f>'FF CO2 GCB2020'!D104*$K$5</f>
        <v>2.8424</v>
      </c>
      <c r="K104" s="23">
        <f>'FF CO2 GCB2020'!D104*(1-$K$5)</f>
        <v>0.14960000000000012</v>
      </c>
      <c r="L104" s="23">
        <f t="shared" si="9"/>
        <v>3.7699199999999999</v>
      </c>
      <c r="N104" s="11">
        <f t="shared" si="4"/>
        <v>1.5863999999999998</v>
      </c>
      <c r="O104" s="2">
        <f t="shared" si="5"/>
        <v>3.8107199999999999</v>
      </c>
      <c r="P104" s="11">
        <f t="shared" si="6"/>
        <v>3.7784571428571398</v>
      </c>
      <c r="S104" s="11">
        <f t="shared" si="1"/>
        <v>0.68999999999999773</v>
      </c>
      <c r="T104" s="11">
        <f t="shared" si="8"/>
        <v>0.80499999999999738</v>
      </c>
      <c r="U104">
        <f t="shared" si="7"/>
        <v>1.7782641509433961</v>
      </c>
    </row>
    <row r="105" spans="1:21" x14ac:dyDescent="0.2">
      <c r="A105">
        <v>1964</v>
      </c>
      <c r="B105">
        <v>12</v>
      </c>
      <c r="C105">
        <v>1964.9563000000001</v>
      </c>
      <c r="D105">
        <f>monthly_summary!D105</f>
        <v>319.48</v>
      </c>
      <c r="E105">
        <f>monthly_summary!E105</f>
        <v>318.94</v>
      </c>
      <c r="F105">
        <f t="shared" si="2"/>
        <v>1.1448000000000433</v>
      </c>
      <c r="G105" s="22">
        <f>monthly_summary!L105*12</f>
        <v>1.5720000000000001</v>
      </c>
      <c r="H105" s="22">
        <f>monthly_summary!P105*12</f>
        <v>1.6500000000000001</v>
      </c>
      <c r="I105" s="22">
        <f t="shared" si="3"/>
        <v>-3.9000000000000035E-2</v>
      </c>
      <c r="J105" s="26">
        <f>'FF CO2 GCB2020'!D105*$K$5</f>
        <v>2.8537999999999997</v>
      </c>
      <c r="K105" s="23">
        <f>'FF CO2 GCB2020'!D105*(1-$K$5)</f>
        <v>0.15020000000000014</v>
      </c>
      <c r="L105" s="23">
        <f t="shared" si="9"/>
        <v>3.7850399999999986</v>
      </c>
      <c r="N105" s="11">
        <f t="shared" si="4"/>
        <v>1.6110000000000002</v>
      </c>
      <c r="O105" s="2">
        <f t="shared" si="5"/>
        <v>3.8240399999999988</v>
      </c>
      <c r="P105" s="11">
        <f t="shared" si="6"/>
        <v>3.5603142857143162</v>
      </c>
      <c r="S105" s="11">
        <f t="shared" si="1"/>
        <v>0.54000000000002046</v>
      </c>
      <c r="T105" s="11">
        <f t="shared" si="8"/>
        <v>0.74666666666666492</v>
      </c>
      <c r="U105">
        <f t="shared" si="7"/>
        <v>1.7853962264150935</v>
      </c>
    </row>
    <row r="106" spans="1:21" x14ac:dyDescent="0.2">
      <c r="A106">
        <v>1965</v>
      </c>
      <c r="B106">
        <v>1</v>
      </c>
      <c r="C106">
        <v>1965.0410999999999</v>
      </c>
      <c r="D106">
        <f>monthly_summary!D106</f>
        <v>319.39999999999998</v>
      </c>
      <c r="E106">
        <f>monthly_summary!E106</f>
        <v>319</v>
      </c>
      <c r="F106">
        <f t="shared" si="2"/>
        <v>0.84799999999995179</v>
      </c>
      <c r="G106" s="22">
        <f>monthly_summary!L106*12</f>
        <v>1.5984000000000003</v>
      </c>
      <c r="H106" s="22">
        <f>monthly_summary!P106*12</f>
        <v>1.6703999999999999</v>
      </c>
      <c r="I106" s="22">
        <f t="shared" si="3"/>
        <v>-3.599999999999981E-2</v>
      </c>
      <c r="J106" s="26">
        <f>'FF CO2 GCB2020'!D106*$K$5</f>
        <v>2.8651999999999997</v>
      </c>
      <c r="K106" s="23">
        <f>'FF CO2 GCB2020'!D106*(1-$K$5)</f>
        <v>0.15080000000000013</v>
      </c>
      <c r="L106" s="23">
        <f t="shared" si="9"/>
        <v>3.8001599999999991</v>
      </c>
      <c r="N106" s="11">
        <f t="shared" si="4"/>
        <v>1.6344000000000001</v>
      </c>
      <c r="O106" s="2">
        <f t="shared" si="5"/>
        <v>3.8361599999999987</v>
      </c>
      <c r="P106" s="11">
        <f t="shared" si="6"/>
        <v>3.3561142857142503</v>
      </c>
      <c r="S106" s="11">
        <f t="shared" si="1"/>
        <v>0.39999999999997726</v>
      </c>
      <c r="T106" s="11">
        <f t="shared" si="8"/>
        <v>0.68249999999999977</v>
      </c>
      <c r="U106">
        <f t="shared" si="7"/>
        <v>1.7925283018867919</v>
      </c>
    </row>
    <row r="107" spans="1:21" x14ac:dyDescent="0.2">
      <c r="A107">
        <v>1965</v>
      </c>
      <c r="B107">
        <v>2</v>
      </c>
      <c r="C107">
        <v>1965.126</v>
      </c>
      <c r="D107">
        <f>monthly_summary!D107</f>
        <v>319.8</v>
      </c>
      <c r="E107">
        <f>monthly_summary!E107</f>
        <v>319.02</v>
      </c>
      <c r="F107">
        <f t="shared" si="2"/>
        <v>1.6536000000000628</v>
      </c>
      <c r="G107" s="22">
        <f>monthly_summary!L107*12</f>
        <v>1.6248</v>
      </c>
      <c r="H107" s="22">
        <f>monthly_summary!P107*12</f>
        <v>1.6907999999999999</v>
      </c>
      <c r="I107" s="22">
        <f t="shared" si="3"/>
        <v>-3.2999999999999918E-2</v>
      </c>
      <c r="J107" s="26">
        <f>'FF CO2 GCB2020'!D107*$K$5</f>
        <v>2.8756499999999998</v>
      </c>
      <c r="K107" s="23">
        <f>'FF CO2 GCB2020'!D107*(1-$K$5)</f>
        <v>0.15135000000000015</v>
      </c>
      <c r="L107" s="23">
        <f t="shared" si="9"/>
        <v>3.8140199999999989</v>
      </c>
      <c r="N107" s="11">
        <f t="shared" si="4"/>
        <v>1.6577999999999999</v>
      </c>
      <c r="O107" s="2">
        <f t="shared" si="5"/>
        <v>3.8470199999999988</v>
      </c>
      <c r="P107" s="11">
        <f t="shared" si="6"/>
        <v>3.9384428571429013</v>
      </c>
      <c r="S107" s="11">
        <f t="shared" si="1"/>
        <v>0.78000000000002956</v>
      </c>
      <c r="T107" s="11">
        <f t="shared" si="8"/>
        <v>0.69333333333333746</v>
      </c>
      <c r="U107">
        <f t="shared" si="7"/>
        <v>1.7990660377358485</v>
      </c>
    </row>
    <row r="108" spans="1:21" x14ac:dyDescent="0.2">
      <c r="A108">
        <v>1965</v>
      </c>
      <c r="B108">
        <v>3</v>
      </c>
      <c r="C108">
        <v>1965.2027</v>
      </c>
      <c r="D108">
        <f>monthly_summary!D108</f>
        <v>319.58999999999997</v>
      </c>
      <c r="E108">
        <f>monthly_summary!E108</f>
        <v>319.05</v>
      </c>
      <c r="F108">
        <f t="shared" si="2"/>
        <v>1.144799999999923</v>
      </c>
      <c r="G108" s="22">
        <f>monthly_summary!L108*12</f>
        <v>1.6512</v>
      </c>
      <c r="H108" s="22">
        <f>monthly_summary!P108*12</f>
        <v>1.7088000000000001</v>
      </c>
      <c r="I108" s="22">
        <f t="shared" si="3"/>
        <v>-2.8800000000000048E-2</v>
      </c>
      <c r="J108" s="26">
        <f>'FF CO2 GCB2020'!D108*$K$5</f>
        <v>2.8870499999999999</v>
      </c>
      <c r="K108" s="23">
        <f>'FF CO2 GCB2020'!D108*(1-$K$5)</f>
        <v>0.15195000000000014</v>
      </c>
      <c r="L108" s="23">
        <f t="shared" si="9"/>
        <v>3.8291399999999993</v>
      </c>
      <c r="N108" s="11">
        <f t="shared" si="4"/>
        <v>1.6800000000000002</v>
      </c>
      <c r="O108" s="2">
        <f t="shared" si="5"/>
        <v>3.8579399999999993</v>
      </c>
      <c r="P108" s="11">
        <f t="shared" si="6"/>
        <v>3.5816142857142306</v>
      </c>
      <c r="S108" s="11">
        <f t="shared" si="1"/>
        <v>0.53999999999996362</v>
      </c>
      <c r="T108" s="11">
        <f t="shared" si="8"/>
        <v>0.65916666666667345</v>
      </c>
      <c r="U108">
        <f t="shared" si="7"/>
        <v>1.8061981132075469</v>
      </c>
    </row>
    <row r="109" spans="1:21" x14ac:dyDescent="0.2">
      <c r="A109">
        <v>1965</v>
      </c>
      <c r="B109">
        <v>4</v>
      </c>
      <c r="C109">
        <v>1965.2877000000001</v>
      </c>
      <c r="D109">
        <f>monthly_summary!D109</f>
        <v>319.77999999999997</v>
      </c>
      <c r="E109">
        <f>monthly_summary!E109</f>
        <v>319.14999999999998</v>
      </c>
      <c r="F109">
        <f t="shared" si="2"/>
        <v>1.3355999999999904</v>
      </c>
      <c r="G109" s="22">
        <f>monthly_summary!L109*12</f>
        <v>1.6763999999999999</v>
      </c>
      <c r="H109" s="22">
        <f>monthly_summary!P109*12</f>
        <v>1.7256</v>
      </c>
      <c r="I109" s="22">
        <f t="shared" si="3"/>
        <v>-2.4600000000000066E-2</v>
      </c>
      <c r="J109" s="26">
        <f>'FF CO2 GCB2020'!D109*$K$5</f>
        <v>2.89845</v>
      </c>
      <c r="K109" s="23">
        <f>'FF CO2 GCB2020'!D109*(1-$K$5)</f>
        <v>0.15255000000000013</v>
      </c>
      <c r="L109" s="23">
        <f t="shared" si="9"/>
        <v>3.8442599999999993</v>
      </c>
      <c r="N109" s="11">
        <f t="shared" si="4"/>
        <v>1.7010000000000001</v>
      </c>
      <c r="O109" s="2">
        <f t="shared" si="5"/>
        <v>3.8688599999999993</v>
      </c>
      <c r="P109" s="11">
        <f t="shared" si="6"/>
        <v>3.7244999999999928</v>
      </c>
      <c r="S109" s="11">
        <f t="shared" si="1"/>
        <v>0.62999999999999545</v>
      </c>
      <c r="T109" s="11">
        <f t="shared" si="8"/>
        <v>0.67333333333333678</v>
      </c>
      <c r="U109">
        <f t="shared" si="7"/>
        <v>1.8133301886792448</v>
      </c>
    </row>
    <row r="110" spans="1:21" x14ac:dyDescent="0.2">
      <c r="A110">
        <v>1965</v>
      </c>
      <c r="B110">
        <v>5</v>
      </c>
      <c r="C110">
        <v>1965.3698999999999</v>
      </c>
      <c r="D110">
        <f>monthly_summary!D110</f>
        <v>319.3</v>
      </c>
      <c r="E110">
        <f>monthly_summary!E110</f>
        <v>319.25</v>
      </c>
      <c r="F110">
        <f t="shared" si="2"/>
        <v>0.1060000000000241</v>
      </c>
      <c r="G110" s="22">
        <f>monthly_summary!L110*12</f>
        <v>1.7016</v>
      </c>
      <c r="H110" s="22">
        <f>monthly_summary!P110*12</f>
        <v>1.7399999999999998</v>
      </c>
      <c r="I110" s="22">
        <f t="shared" si="3"/>
        <v>-1.9199999999999884E-2</v>
      </c>
      <c r="J110" s="26">
        <f>'FF CO2 GCB2020'!D110*$K$5</f>
        <v>2.9088999999999996</v>
      </c>
      <c r="K110" s="23">
        <f>'FF CO2 GCB2020'!D110*(1-$K$5)</f>
        <v>0.15310000000000012</v>
      </c>
      <c r="L110" s="23">
        <f t="shared" si="9"/>
        <v>3.8581199999999987</v>
      </c>
      <c r="N110" s="11">
        <f t="shared" si="4"/>
        <v>1.7207999999999999</v>
      </c>
      <c r="O110" s="2">
        <f t="shared" si="5"/>
        <v>3.8773199999999983</v>
      </c>
      <c r="P110" s="11">
        <f t="shared" si="6"/>
        <v>2.850714285714302</v>
      </c>
      <c r="S110" s="11">
        <f t="shared" si="1"/>
        <v>5.0000000000011369E-2</v>
      </c>
      <c r="T110" s="11">
        <f t="shared" si="8"/>
        <v>0.6275000000000025</v>
      </c>
      <c r="U110">
        <f t="shared" si="7"/>
        <v>1.8198679245283012</v>
      </c>
    </row>
    <row r="111" spans="1:21" x14ac:dyDescent="0.2">
      <c r="A111">
        <v>1965</v>
      </c>
      <c r="B111">
        <v>6</v>
      </c>
      <c r="C111">
        <v>1965.4548</v>
      </c>
      <c r="D111">
        <f>monthly_summary!D111</f>
        <v>319.7</v>
      </c>
      <c r="E111">
        <f>monthly_summary!E111</f>
        <v>319.39999999999998</v>
      </c>
      <c r="F111">
        <f t="shared" si="2"/>
        <v>0.6360000000000241</v>
      </c>
      <c r="G111" s="22">
        <f>monthly_summary!L111*12</f>
        <v>1.7267999999999999</v>
      </c>
      <c r="H111" s="22">
        <f>monthly_summary!P111*12</f>
        <v>1.7532000000000001</v>
      </c>
      <c r="I111" s="22">
        <f t="shared" si="3"/>
        <v>-1.3200000000000101E-2</v>
      </c>
      <c r="J111" s="26">
        <f>'FF CO2 GCB2020'!D111*$K$5</f>
        <v>2.9202999999999997</v>
      </c>
      <c r="K111" s="23">
        <f>'FF CO2 GCB2020'!D111*(1-$K$5)</f>
        <v>0.15370000000000014</v>
      </c>
      <c r="L111" s="23">
        <f t="shared" si="9"/>
        <v>3.8732399999999991</v>
      </c>
      <c r="N111" s="11">
        <f t="shared" si="4"/>
        <v>1.74</v>
      </c>
      <c r="O111" s="2">
        <f t="shared" si="5"/>
        <v>3.8864399999999995</v>
      </c>
      <c r="P111" s="11">
        <f t="shared" si="6"/>
        <v>3.2340857142857313</v>
      </c>
      <c r="S111" s="11">
        <f t="shared" si="1"/>
        <v>0.30000000000001137</v>
      </c>
      <c r="T111" s="11">
        <f t="shared" si="8"/>
        <v>0.64916666666666833</v>
      </c>
      <c r="U111">
        <f t="shared" si="7"/>
        <v>1.8269999999999995</v>
      </c>
    </row>
    <row r="112" spans="1:21" x14ac:dyDescent="0.2">
      <c r="A112">
        <v>1965</v>
      </c>
      <c r="B112">
        <v>7</v>
      </c>
      <c r="C112">
        <v>1965.537</v>
      </c>
      <c r="D112">
        <f>monthly_summary!D112</f>
        <v>320.52</v>
      </c>
      <c r="E112">
        <f>monthly_summary!E112</f>
        <v>319.33</v>
      </c>
      <c r="F112">
        <f t="shared" si="2"/>
        <v>2.5227999999999953</v>
      </c>
      <c r="G112" s="22">
        <f>monthly_summary!L112*12</f>
        <v>1.7519999999999998</v>
      </c>
      <c r="H112" s="22">
        <f>monthly_summary!P112*12</f>
        <v>1.7639999999999998</v>
      </c>
      <c r="I112" s="22">
        <f t="shared" si="3"/>
        <v>-6.0000000000000053E-3</v>
      </c>
      <c r="J112" s="26">
        <f>'FF CO2 GCB2020'!D112*$K$5</f>
        <v>2.9316999999999998</v>
      </c>
      <c r="K112" s="23">
        <f>'FF CO2 GCB2020'!D112*(1-$K$5)</f>
        <v>0.15430000000000013</v>
      </c>
      <c r="L112" s="23">
        <f t="shared" si="9"/>
        <v>3.8883599999999992</v>
      </c>
      <c r="N112" s="11">
        <f t="shared" si="4"/>
        <v>1.7579999999999998</v>
      </c>
      <c r="O112" s="2">
        <f t="shared" si="5"/>
        <v>3.8943599999999989</v>
      </c>
      <c r="P112" s="11">
        <f t="shared" si="6"/>
        <v>4.5853999999999964</v>
      </c>
      <c r="S112" s="11">
        <f t="shared" si="1"/>
        <v>1.1899999999999977</v>
      </c>
      <c r="T112" s="11">
        <f t="shared" si="8"/>
        <v>0.61166666666666458</v>
      </c>
      <c r="U112">
        <f t="shared" si="7"/>
        <v>1.8341320754716977</v>
      </c>
    </row>
    <row r="113" spans="1:21" x14ac:dyDescent="0.2">
      <c r="A113">
        <v>1965</v>
      </c>
      <c r="B113">
        <v>8</v>
      </c>
      <c r="C113">
        <v>1965.6219000000001</v>
      </c>
      <c r="D113">
        <f>monthly_summary!D113</f>
        <v>320.16000000000003</v>
      </c>
      <c r="E113">
        <f>monthly_summary!E113</f>
        <v>319.31</v>
      </c>
      <c r="F113">
        <f t="shared" si="2"/>
        <v>1.8020000000000482</v>
      </c>
      <c r="G113" s="22">
        <f>monthly_summary!L113*12</f>
        <v>1.7772000000000001</v>
      </c>
      <c r="H113" s="22">
        <f>monthly_summary!P113*12</f>
        <v>1.7747999999999999</v>
      </c>
      <c r="I113" s="22">
        <f t="shared" si="3"/>
        <v>1.2000000000000899E-3</v>
      </c>
      <c r="J113" s="26">
        <f>'FF CO2 GCB2020'!D113*$K$5</f>
        <v>2.9421499999999998</v>
      </c>
      <c r="K113" s="23">
        <f>'FF CO2 GCB2020'!D113*(1-$K$5)</f>
        <v>0.15485000000000013</v>
      </c>
      <c r="L113" s="23">
        <f t="shared" si="9"/>
        <v>3.9022199999999994</v>
      </c>
      <c r="N113" s="11">
        <f t="shared" si="4"/>
        <v>1.776</v>
      </c>
      <c r="O113" s="2">
        <f t="shared" si="5"/>
        <v>3.901019999999999</v>
      </c>
      <c r="P113" s="11">
        <f t="shared" si="6"/>
        <v>4.0732428571428914</v>
      </c>
      <c r="S113" s="11">
        <f t="shared" si="1"/>
        <v>0.85000000000002274</v>
      </c>
      <c r="T113" s="11">
        <f t="shared" si="8"/>
        <v>0.59083333333333121</v>
      </c>
      <c r="U113">
        <f t="shared" si="7"/>
        <v>1.8406698113207542</v>
      </c>
    </row>
    <row r="114" spans="1:21" x14ac:dyDescent="0.2">
      <c r="A114">
        <v>1965</v>
      </c>
      <c r="B114">
        <v>9</v>
      </c>
      <c r="C114">
        <v>1965.7067999999999</v>
      </c>
      <c r="D114">
        <f>monthly_summary!D114</f>
        <v>320.77</v>
      </c>
      <c r="E114">
        <f>monthly_summary!E114</f>
        <v>319.73</v>
      </c>
      <c r="F114">
        <f t="shared" si="2"/>
        <v>2.2047999999999228</v>
      </c>
      <c r="G114" s="22">
        <f>monthly_summary!L114*12</f>
        <v>1.7999999999999998</v>
      </c>
      <c r="H114" s="22">
        <f>monthly_summary!P114*12</f>
        <v>1.7855999999999999</v>
      </c>
      <c r="I114" s="22">
        <f t="shared" si="3"/>
        <v>7.1999999999999842E-3</v>
      </c>
      <c r="J114" s="26">
        <f>'FF CO2 GCB2020'!D114*$K$5</f>
        <v>2.9535499999999999</v>
      </c>
      <c r="K114" s="23">
        <f>'FF CO2 GCB2020'!D114*(1-$K$5)</f>
        <v>0.15545000000000014</v>
      </c>
      <c r="L114" s="23">
        <f t="shared" si="9"/>
        <v>3.9173399999999994</v>
      </c>
      <c r="N114" s="11">
        <f t="shared" si="4"/>
        <v>1.7927999999999997</v>
      </c>
      <c r="O114" s="2">
        <f t="shared" si="5"/>
        <v>3.9101399999999993</v>
      </c>
      <c r="P114" s="11">
        <f t="shared" si="6"/>
        <v>4.3657571428570874</v>
      </c>
      <c r="S114" s="11">
        <f t="shared" si="1"/>
        <v>1.0399999999999636</v>
      </c>
      <c r="T114" s="11">
        <f t="shared" si="8"/>
        <v>0.57333333333332825</v>
      </c>
      <c r="U114">
        <f t="shared" si="7"/>
        <v>1.8478018867924524</v>
      </c>
    </row>
    <row r="115" spans="1:21" x14ac:dyDescent="0.2">
      <c r="A115">
        <v>1965</v>
      </c>
      <c r="B115">
        <v>10</v>
      </c>
      <c r="C115">
        <v>1965.789</v>
      </c>
      <c r="D115">
        <f>monthly_summary!D115</f>
        <v>320.36</v>
      </c>
      <c r="E115">
        <f>monthly_summary!E115</f>
        <v>319.83999999999997</v>
      </c>
      <c r="F115">
        <f t="shared" si="2"/>
        <v>1.102400000000082</v>
      </c>
      <c r="G115" s="22">
        <f>monthly_summary!L115*12</f>
        <v>1.8204</v>
      </c>
      <c r="H115" s="22">
        <f>monthly_summary!P115*12</f>
        <v>1.7952000000000001</v>
      </c>
      <c r="I115" s="22">
        <f t="shared" si="3"/>
        <v>1.2599999999999945E-2</v>
      </c>
      <c r="J115" s="26">
        <f>'FF CO2 GCB2020'!D115*$K$5</f>
        <v>2.96495</v>
      </c>
      <c r="K115" s="23">
        <f>'FF CO2 GCB2020'!D115*(1-$K$5)</f>
        <v>0.15605000000000013</v>
      </c>
      <c r="L115" s="23">
        <f t="shared" si="9"/>
        <v>3.9324599999999998</v>
      </c>
      <c r="N115" s="11">
        <f t="shared" si="4"/>
        <v>1.8078000000000001</v>
      </c>
      <c r="O115" s="2">
        <f t="shared" si="5"/>
        <v>3.9198599999999999</v>
      </c>
      <c r="P115" s="11">
        <f t="shared" si="6"/>
        <v>3.58372857142863</v>
      </c>
      <c r="S115" s="11">
        <f t="shared" si="1"/>
        <v>0.52000000000003865</v>
      </c>
      <c r="T115" s="11">
        <f t="shared" si="8"/>
        <v>0.57333333333332825</v>
      </c>
      <c r="U115">
        <f t="shared" si="7"/>
        <v>1.8549339622641507</v>
      </c>
    </row>
    <row r="116" spans="1:21" x14ac:dyDescent="0.2">
      <c r="A116">
        <v>1965</v>
      </c>
      <c r="B116">
        <v>11</v>
      </c>
      <c r="C116">
        <v>1965.874</v>
      </c>
      <c r="D116">
        <f>monthly_summary!D116</f>
        <v>320.77999999999997</v>
      </c>
      <c r="E116">
        <f>monthly_summary!E116</f>
        <v>319.83</v>
      </c>
      <c r="F116">
        <f t="shared" si="2"/>
        <v>2.0139999999999758</v>
      </c>
      <c r="G116" s="22">
        <f>monthly_summary!L116*12</f>
        <v>1.8395999999999999</v>
      </c>
      <c r="H116" s="22">
        <f>monthly_summary!P116*12</f>
        <v>1.8035999999999999</v>
      </c>
      <c r="I116" s="22">
        <f t="shared" si="3"/>
        <v>1.8000000000000016E-2</v>
      </c>
      <c r="J116" s="26">
        <f>'FF CO2 GCB2020'!D116*$K$5</f>
        <v>2.9754</v>
      </c>
      <c r="K116" s="23">
        <f>'FF CO2 GCB2020'!D116*(1-$K$5)</f>
        <v>0.15660000000000016</v>
      </c>
      <c r="L116" s="23">
        <f t="shared" si="9"/>
        <v>3.9463199999999996</v>
      </c>
      <c r="N116" s="11">
        <f t="shared" si="4"/>
        <v>1.8215999999999999</v>
      </c>
      <c r="O116" s="2">
        <f t="shared" si="5"/>
        <v>3.9283199999999994</v>
      </c>
      <c r="P116" s="11">
        <f t="shared" si="6"/>
        <v>4.2393714285714115</v>
      </c>
      <c r="S116" s="11">
        <f t="shared" si="1"/>
        <v>0.94999999999998863</v>
      </c>
      <c r="T116" s="11">
        <f t="shared" si="8"/>
        <v>0.56833333333332803</v>
      </c>
      <c r="U116">
        <f t="shared" si="7"/>
        <v>1.8614716981132073</v>
      </c>
    </row>
    <row r="117" spans="1:21" x14ac:dyDescent="0.2">
      <c r="A117">
        <v>1965</v>
      </c>
      <c r="B117">
        <v>12</v>
      </c>
      <c r="C117">
        <v>1965.9562000000001</v>
      </c>
      <c r="D117">
        <f>monthly_summary!D117</f>
        <v>320.2</v>
      </c>
      <c r="E117">
        <f>monthly_summary!E117</f>
        <v>320.11</v>
      </c>
      <c r="F117">
        <f t="shared" si="2"/>
        <v>0.19079999999994698</v>
      </c>
      <c r="G117" s="22">
        <f>monthly_summary!L117*12</f>
        <v>1.8588</v>
      </c>
      <c r="H117" s="22">
        <f>monthly_summary!P117*12</f>
        <v>1.8095999999999999</v>
      </c>
      <c r="I117" s="22">
        <f t="shared" si="3"/>
        <v>2.4600000000000066E-2</v>
      </c>
      <c r="J117" s="26">
        <f>'FF CO2 GCB2020'!D117*$K$5</f>
        <v>2.9868000000000001</v>
      </c>
      <c r="K117" s="23">
        <f>'FF CO2 GCB2020'!D117*(1-$K$5)</f>
        <v>0.15720000000000015</v>
      </c>
      <c r="L117" s="23">
        <f t="shared" si="9"/>
        <v>3.9614400000000001</v>
      </c>
      <c r="N117" s="11">
        <f t="shared" si="4"/>
        <v>1.8342000000000001</v>
      </c>
      <c r="O117" s="2">
        <f t="shared" si="5"/>
        <v>3.9368400000000001</v>
      </c>
      <c r="P117" s="11">
        <f t="shared" si="6"/>
        <v>2.9412857142856765</v>
      </c>
      <c r="S117" s="11">
        <f t="shared" si="1"/>
        <v>8.9999999999974989E-2</v>
      </c>
      <c r="T117" s="11">
        <f t="shared" si="8"/>
        <v>0.59666666666665924</v>
      </c>
      <c r="U117">
        <f t="shared" si="7"/>
        <v>1.8686037735849057</v>
      </c>
    </row>
    <row r="118" spans="1:21" x14ac:dyDescent="0.2">
      <c r="A118">
        <v>1966</v>
      </c>
      <c r="B118">
        <v>1</v>
      </c>
      <c r="C118">
        <v>1966.0410999999999</v>
      </c>
      <c r="D118">
        <f>monthly_summary!D118</f>
        <v>320.58</v>
      </c>
      <c r="E118">
        <f>monthly_summary!E118</f>
        <v>320.43</v>
      </c>
      <c r="F118">
        <f t="shared" si="2"/>
        <v>0.31799999999995182</v>
      </c>
      <c r="G118" s="22">
        <f>monthly_summary!L118*12</f>
        <v>1.8780000000000001</v>
      </c>
      <c r="H118" s="22">
        <f>monthly_summary!P118*12</f>
        <v>1.8144</v>
      </c>
      <c r="I118" s="22">
        <f t="shared" si="3"/>
        <v>3.180000000000005E-2</v>
      </c>
      <c r="J118" s="26">
        <f>'FF CO2 GCB2020'!D118*$K$5</f>
        <v>2.9982000000000002</v>
      </c>
      <c r="K118" s="23">
        <f>'FF CO2 GCB2020'!D118*(1-$K$5)</f>
        <v>0.15780000000000013</v>
      </c>
      <c r="L118" s="23">
        <f t="shared" si="9"/>
        <v>3.9765600000000001</v>
      </c>
      <c r="N118" s="11">
        <f t="shared" si="4"/>
        <v>1.8462000000000001</v>
      </c>
      <c r="O118" s="2">
        <f t="shared" si="5"/>
        <v>3.94476</v>
      </c>
      <c r="P118" s="11">
        <f t="shared" si="6"/>
        <v>3.0357428571428229</v>
      </c>
      <c r="S118" s="11">
        <f t="shared" si="1"/>
        <v>0.14999999999997726</v>
      </c>
      <c r="T118" s="11">
        <f t="shared" si="8"/>
        <v>0.64499999999999125</v>
      </c>
      <c r="U118">
        <f t="shared" si="7"/>
        <v>1.8757358490566036</v>
      </c>
    </row>
    <row r="119" spans="1:21" x14ac:dyDescent="0.2">
      <c r="A119">
        <v>1966</v>
      </c>
      <c r="B119">
        <v>2</v>
      </c>
      <c r="C119">
        <v>1966.126</v>
      </c>
      <c r="D119">
        <f>monthly_summary!D119</f>
        <v>320.95</v>
      </c>
      <c r="E119">
        <f>monthly_summary!E119</f>
        <v>320.38</v>
      </c>
      <c r="F119">
        <f t="shared" si="2"/>
        <v>1.2083999999999857</v>
      </c>
      <c r="G119" s="22">
        <f>monthly_summary!L119*12</f>
        <v>1.8959999999999999</v>
      </c>
      <c r="H119" s="22">
        <f>monthly_summary!P119*12</f>
        <v>1.8168000000000002</v>
      </c>
      <c r="I119" s="22">
        <f t="shared" si="3"/>
        <v>3.9599999999999858E-2</v>
      </c>
      <c r="J119" s="26">
        <f>'FF CO2 GCB2020'!D119*$K$5</f>
        <v>3.0086499999999998</v>
      </c>
      <c r="K119" s="23">
        <f>'FF CO2 GCB2020'!D119*(1-$K$5)</f>
        <v>0.15835000000000013</v>
      </c>
      <c r="L119" s="23">
        <f t="shared" si="9"/>
        <v>3.9904199999999994</v>
      </c>
      <c r="N119" s="11">
        <f t="shared" si="4"/>
        <v>1.8564000000000001</v>
      </c>
      <c r="O119" s="2">
        <f t="shared" si="5"/>
        <v>3.9508199999999993</v>
      </c>
      <c r="P119" s="11">
        <f t="shared" si="6"/>
        <v>3.673842857142847</v>
      </c>
      <c r="S119" s="11">
        <f t="shared" si="1"/>
        <v>0.56999999999999318</v>
      </c>
      <c r="T119" s="11">
        <f t="shared" si="8"/>
        <v>0.62499999999999056</v>
      </c>
      <c r="U119">
        <f t="shared" si="7"/>
        <v>1.88227358490566</v>
      </c>
    </row>
    <row r="120" spans="1:21" x14ac:dyDescent="0.2">
      <c r="A120">
        <v>1966</v>
      </c>
      <c r="B120">
        <v>3</v>
      </c>
      <c r="C120">
        <v>1966.2027</v>
      </c>
      <c r="D120">
        <f>monthly_summary!D120</f>
        <v>321.08</v>
      </c>
      <c r="E120">
        <f>monthly_summary!E120</f>
        <v>320.54000000000002</v>
      </c>
      <c r="F120">
        <f t="shared" si="2"/>
        <v>1.144799999999923</v>
      </c>
      <c r="G120" s="22">
        <f>monthly_summary!L120*12</f>
        <v>1.9152</v>
      </c>
      <c r="H120" s="22">
        <f>monthly_summary!P120*12</f>
        <v>1.8168000000000002</v>
      </c>
      <c r="I120" s="22">
        <f t="shared" si="3"/>
        <v>4.919999999999991E-2</v>
      </c>
      <c r="J120" s="26">
        <f>'FF CO2 GCB2020'!D120*$K$5</f>
        <v>3.0200499999999999</v>
      </c>
      <c r="K120" s="23">
        <f>'FF CO2 GCB2020'!D120*(1-$K$5)</f>
        <v>0.15895000000000012</v>
      </c>
      <c r="L120" s="23">
        <f t="shared" si="9"/>
        <v>4.0055399999999999</v>
      </c>
      <c r="N120" s="11">
        <f t="shared" si="4"/>
        <v>1.8660000000000001</v>
      </c>
      <c r="O120" s="2">
        <f t="shared" si="5"/>
        <v>3.95634</v>
      </c>
      <c r="P120" s="11">
        <f t="shared" si="6"/>
        <v>3.6296142857142311</v>
      </c>
      <c r="S120" s="11">
        <f t="shared" si="1"/>
        <v>0.53999999999996362</v>
      </c>
      <c r="T120" s="11">
        <f t="shared" si="8"/>
        <v>0.63333333333332575</v>
      </c>
      <c r="U120">
        <f t="shared" si="7"/>
        <v>1.8894056603773584</v>
      </c>
    </row>
    <row r="121" spans="1:21" x14ac:dyDescent="0.2">
      <c r="A121">
        <v>1966</v>
      </c>
      <c r="B121">
        <v>4</v>
      </c>
      <c r="C121">
        <v>1966.2877000000001</v>
      </c>
      <c r="D121">
        <f>monthly_summary!D121</f>
        <v>321.33999999999997</v>
      </c>
      <c r="E121">
        <f>monthly_summary!E121</f>
        <v>320.77</v>
      </c>
      <c r="F121">
        <f t="shared" si="2"/>
        <v>1.2083999999999857</v>
      </c>
      <c r="G121" s="22">
        <f>monthly_summary!L121*12</f>
        <v>1.9356</v>
      </c>
      <c r="H121" s="22">
        <f>monthly_summary!P121*12</f>
        <v>1.8168000000000002</v>
      </c>
      <c r="I121" s="22">
        <f t="shared" si="3"/>
        <v>5.9399999999999897E-2</v>
      </c>
      <c r="J121" s="26">
        <f>'FF CO2 GCB2020'!D121*$K$5</f>
        <v>3.0314499999999995</v>
      </c>
      <c r="K121" s="23">
        <f>'FF CO2 GCB2020'!D121*(1-$K$5)</f>
        <v>0.15955000000000014</v>
      </c>
      <c r="L121" s="23">
        <f t="shared" si="9"/>
        <v>4.0206599999999986</v>
      </c>
      <c r="N121" s="11">
        <f t="shared" si="4"/>
        <v>1.8762000000000001</v>
      </c>
      <c r="O121" s="2">
        <f t="shared" si="5"/>
        <v>3.9612599999999984</v>
      </c>
      <c r="P121" s="11">
        <f t="shared" si="6"/>
        <v>3.6756428571428463</v>
      </c>
      <c r="S121" s="11">
        <f t="shared" si="1"/>
        <v>0.56999999999999318</v>
      </c>
      <c r="T121" s="11">
        <f t="shared" si="8"/>
        <v>0.61166666666666458</v>
      </c>
      <c r="U121">
        <f t="shared" si="7"/>
        <v>1.8965377358490558</v>
      </c>
    </row>
    <row r="122" spans="1:21" x14ac:dyDescent="0.2">
      <c r="A122">
        <v>1966</v>
      </c>
      <c r="B122">
        <v>5</v>
      </c>
      <c r="C122">
        <v>1966.3698999999999</v>
      </c>
      <c r="D122">
        <f>monthly_summary!D122</f>
        <v>321.2</v>
      </c>
      <c r="E122">
        <f>monthly_summary!E122</f>
        <v>320.81</v>
      </c>
      <c r="F122">
        <f t="shared" si="2"/>
        <v>0.82679999999997111</v>
      </c>
      <c r="G122" s="22">
        <f>monthly_summary!L122*12</f>
        <v>1.956</v>
      </c>
      <c r="H122" s="22">
        <f>monthly_summary!P122*12</f>
        <v>1.8144</v>
      </c>
      <c r="I122" s="22">
        <f t="shared" si="3"/>
        <v>7.0799999999999974E-2</v>
      </c>
      <c r="J122" s="26">
        <f>'FF CO2 GCB2020'!D122*$K$5</f>
        <v>3.0418999999999996</v>
      </c>
      <c r="K122" s="23">
        <f>'FF CO2 GCB2020'!D122*(1-$K$5)</f>
        <v>0.16010000000000013</v>
      </c>
      <c r="L122" s="23">
        <f t="shared" si="9"/>
        <v>4.0345199999999988</v>
      </c>
      <c r="N122" s="11">
        <f t="shared" si="4"/>
        <v>1.8852</v>
      </c>
      <c r="O122" s="2">
        <f t="shared" si="5"/>
        <v>3.9637199999999986</v>
      </c>
      <c r="P122" s="11">
        <f t="shared" si="6"/>
        <v>3.4015714285714074</v>
      </c>
      <c r="S122" s="11">
        <f t="shared" si="1"/>
        <v>0.38999999999998636</v>
      </c>
      <c r="T122" s="11">
        <f t="shared" si="8"/>
        <v>0.58499999999999375</v>
      </c>
      <c r="U122">
        <f t="shared" si="7"/>
        <v>1.9030754716981126</v>
      </c>
    </row>
    <row r="123" spans="1:21" x14ac:dyDescent="0.2">
      <c r="A123">
        <v>1966</v>
      </c>
      <c r="B123">
        <v>6</v>
      </c>
      <c r="C123">
        <v>1966.4548</v>
      </c>
      <c r="D123">
        <f>monthly_summary!D123</f>
        <v>321.57</v>
      </c>
      <c r="E123">
        <f>monthly_summary!E123</f>
        <v>320.69</v>
      </c>
      <c r="F123">
        <f t="shared" si="2"/>
        <v>1.8655999999999904</v>
      </c>
      <c r="G123" s="22">
        <f>monthly_summary!L123*12</f>
        <v>1.9764000000000002</v>
      </c>
      <c r="H123" s="22">
        <f>monthly_summary!P123*12</f>
        <v>1.8108</v>
      </c>
      <c r="I123" s="22">
        <f t="shared" si="3"/>
        <v>8.2800000000000096E-2</v>
      </c>
      <c r="J123" s="26">
        <f>'FF CO2 GCB2020'!D123*$K$5</f>
        <v>3.0532999999999997</v>
      </c>
      <c r="K123" s="23">
        <f>'FF CO2 GCB2020'!D123*(1-$K$5)</f>
        <v>0.16070000000000015</v>
      </c>
      <c r="L123" s="23">
        <f t="shared" si="9"/>
        <v>4.0496399999999992</v>
      </c>
      <c r="N123" s="11">
        <f t="shared" si="4"/>
        <v>1.8936000000000002</v>
      </c>
      <c r="O123" s="2">
        <f t="shared" si="5"/>
        <v>3.966839999999999</v>
      </c>
      <c r="P123" s="11">
        <f t="shared" si="6"/>
        <v>4.1423714285714217</v>
      </c>
      <c r="S123" s="11">
        <f t="shared" si="1"/>
        <v>0.87999999999999545</v>
      </c>
      <c r="T123" s="11">
        <f t="shared" si="8"/>
        <v>0.54666666666666208</v>
      </c>
      <c r="U123">
        <f t="shared" si="7"/>
        <v>1.9102075471698108</v>
      </c>
    </row>
    <row r="124" spans="1:21" x14ac:dyDescent="0.2">
      <c r="A124">
        <v>1966</v>
      </c>
      <c r="B124">
        <v>7</v>
      </c>
      <c r="C124">
        <v>1966.537</v>
      </c>
      <c r="D124">
        <f>monthly_summary!D124</f>
        <v>321.69</v>
      </c>
      <c r="E124">
        <f>monthly_summary!E124</f>
        <v>320.74</v>
      </c>
      <c r="F124">
        <f t="shared" si="2"/>
        <v>2.0139999999999758</v>
      </c>
      <c r="G124" s="22">
        <f>monthly_summary!L124*12</f>
        <v>1.9967999999999999</v>
      </c>
      <c r="H124" s="22">
        <f>monthly_summary!P124*12</f>
        <v>1.806</v>
      </c>
      <c r="I124" s="22">
        <f t="shared" si="3"/>
        <v>9.5399999999999929E-2</v>
      </c>
      <c r="J124" s="26">
        <f>'FF CO2 GCB2020'!D124*$K$5</f>
        <v>3.0628000000000002</v>
      </c>
      <c r="K124" s="23">
        <f>'FF CO2 GCB2020'!D124*(1-$K$5)</f>
        <v>0.16120000000000015</v>
      </c>
      <c r="L124" s="23">
        <f t="shared" ref="L124" si="10">$L$5*(J124-K124)</f>
        <v>4.0622400000000001</v>
      </c>
      <c r="N124" s="11">
        <f t="shared" si="4"/>
        <v>1.9014</v>
      </c>
      <c r="O124" s="2">
        <f t="shared" si="5"/>
        <v>3.9668400000000004</v>
      </c>
      <c r="P124" s="11">
        <f t="shared" si="6"/>
        <v>4.2447714285714113</v>
      </c>
      <c r="S124" s="11">
        <f t="shared" ref="S124:S187" si="11">D124-E124</f>
        <v>0.94999999999998863</v>
      </c>
      <c r="T124" s="11">
        <f t="shared" si="8"/>
        <v>0.61333333333332973</v>
      </c>
      <c r="U124">
        <f t="shared" si="7"/>
        <v>1.9161509433962263</v>
      </c>
    </row>
    <row r="125" spans="1:21" x14ac:dyDescent="0.2">
      <c r="A125">
        <v>1966</v>
      </c>
      <c r="B125">
        <v>8</v>
      </c>
      <c r="C125">
        <v>1966.6219000000001</v>
      </c>
      <c r="D125">
        <f>monthly_summary!D125</f>
        <v>321.66000000000003</v>
      </c>
      <c r="E125">
        <f>monthly_summary!E125</f>
        <v>320.70999999999998</v>
      </c>
      <c r="F125">
        <f t="shared" ref="F125:F188" si="12">(D125-E125)*2.12</f>
        <v>2.0140000000000966</v>
      </c>
      <c r="G125" s="22">
        <f>monthly_summary!L125*12</f>
        <v>2.0171999999999999</v>
      </c>
      <c r="H125" s="22">
        <f>monthly_summary!P125*12</f>
        <v>1.8012000000000001</v>
      </c>
      <c r="I125" s="22">
        <f t="shared" ref="I125:I188" si="13">(G125-H125)/2</f>
        <v>0.10799999999999987</v>
      </c>
      <c r="J125" s="26">
        <f>'FF CO2 GCB2020'!D125*$K$5</f>
        <v>3.0704000000000002</v>
      </c>
      <c r="K125" s="23">
        <f>'FF CO2 GCB2020'!D125*(1-$K$5)</f>
        <v>0.16160000000000016</v>
      </c>
      <c r="L125" s="23">
        <f t="shared" ref="L125:L188" si="14">$L$5*(J125-K125)</f>
        <v>4.0723200000000004</v>
      </c>
      <c r="N125" s="11">
        <f t="shared" ref="N125:N188" si="15">AVERAGE(G125:H125)</f>
        <v>1.9092</v>
      </c>
      <c r="O125" s="2">
        <f t="shared" ref="O125:O188" si="16">L125-I125</f>
        <v>3.9643200000000007</v>
      </c>
      <c r="P125" s="11">
        <f t="shared" ref="P125:P188" si="17">F125/$L$5+(J125-K125)-I125</f>
        <v>4.2393714285714985</v>
      </c>
      <c r="S125" s="11">
        <f t="shared" si="11"/>
        <v>0.95000000000004547</v>
      </c>
      <c r="T125" s="11">
        <f t="shared" si="8"/>
        <v>0.69916666666666083</v>
      </c>
      <c r="U125">
        <f t="shared" ref="U125:U188" si="18">L125/2.12</f>
        <v>1.9209056603773587</v>
      </c>
    </row>
    <row r="126" spans="1:21" x14ac:dyDescent="0.2">
      <c r="A126">
        <v>1966</v>
      </c>
      <c r="B126">
        <v>9</v>
      </c>
      <c r="C126">
        <v>1966.7067999999999</v>
      </c>
      <c r="D126">
        <f>monthly_summary!D126</f>
        <v>321.60000000000002</v>
      </c>
      <c r="E126">
        <f>monthly_summary!E126</f>
        <v>320.82</v>
      </c>
      <c r="F126">
        <f t="shared" si="12"/>
        <v>1.6536000000000628</v>
      </c>
      <c r="G126" s="22">
        <f>monthly_summary!L126*12</f>
        <v>2.0376000000000003</v>
      </c>
      <c r="H126" s="22">
        <f>monthly_summary!P126*12</f>
        <v>1.7952000000000001</v>
      </c>
      <c r="I126" s="22">
        <f t="shared" si="13"/>
        <v>0.12120000000000009</v>
      </c>
      <c r="J126" s="26">
        <f>'FF CO2 GCB2020'!D126*$K$5</f>
        <v>3.0789499999999999</v>
      </c>
      <c r="K126" s="23">
        <f>'FF CO2 GCB2020'!D126*(1-$K$5)</f>
        <v>0.16205000000000014</v>
      </c>
      <c r="L126" s="23">
        <f t="shared" si="14"/>
        <v>4.0836599999999992</v>
      </c>
      <c r="N126" s="11">
        <f t="shared" si="15"/>
        <v>1.9164000000000003</v>
      </c>
      <c r="O126" s="2">
        <f t="shared" si="16"/>
        <v>3.9624599999999992</v>
      </c>
      <c r="P126" s="11">
        <f t="shared" si="17"/>
        <v>3.976842857142902</v>
      </c>
      <c r="S126" s="11">
        <f t="shared" si="11"/>
        <v>0.78000000000002956</v>
      </c>
      <c r="T126" s="11">
        <f t="shared" si="8"/>
        <v>0.69333333333332803</v>
      </c>
      <c r="U126">
        <f t="shared" si="18"/>
        <v>1.9262547169811315</v>
      </c>
    </row>
    <row r="127" spans="1:21" x14ac:dyDescent="0.2">
      <c r="A127">
        <v>1966</v>
      </c>
      <c r="B127">
        <v>10</v>
      </c>
      <c r="C127">
        <v>1966.789</v>
      </c>
      <c r="D127">
        <f>monthly_summary!D127</f>
        <v>321.17</v>
      </c>
      <c r="E127">
        <f>monthly_summary!E127</f>
        <v>320.97000000000003</v>
      </c>
      <c r="F127">
        <f t="shared" si="12"/>
        <v>0.4239999999999759</v>
      </c>
      <c r="G127" s="22">
        <f>monthly_summary!L127*12</f>
        <v>2.0580000000000003</v>
      </c>
      <c r="H127" s="22">
        <f>monthly_summary!P127*12</f>
        <v>1.7904</v>
      </c>
      <c r="I127" s="22">
        <f t="shared" si="13"/>
        <v>0.13380000000000014</v>
      </c>
      <c r="J127" s="26">
        <f>'FF CO2 GCB2020'!D127*$K$5</f>
        <v>3.0865499999999999</v>
      </c>
      <c r="K127" s="23">
        <f>'FF CO2 GCB2020'!D127*(1-$K$5)</f>
        <v>0.16245000000000015</v>
      </c>
      <c r="L127" s="23">
        <f t="shared" si="14"/>
        <v>4.0937399999999995</v>
      </c>
      <c r="N127" s="11">
        <f t="shared" si="15"/>
        <v>1.9242000000000001</v>
      </c>
      <c r="O127" s="2">
        <f t="shared" si="16"/>
        <v>3.9599399999999996</v>
      </c>
      <c r="P127" s="11">
        <f t="shared" si="17"/>
        <v>3.093157142857125</v>
      </c>
      <c r="S127" s="11">
        <f t="shared" si="11"/>
        <v>0.19999999999998863</v>
      </c>
      <c r="T127" s="11">
        <f t="shared" si="8"/>
        <v>0.69416666666666538</v>
      </c>
      <c r="U127">
        <f t="shared" si="18"/>
        <v>1.9310094339622639</v>
      </c>
    </row>
    <row r="128" spans="1:21" x14ac:dyDescent="0.2">
      <c r="A128">
        <v>1966</v>
      </c>
      <c r="B128">
        <v>11</v>
      </c>
      <c r="C128">
        <v>1966.874</v>
      </c>
      <c r="D128">
        <f>monthly_summary!D128</f>
        <v>321.7</v>
      </c>
      <c r="E128">
        <f>monthly_summary!E128</f>
        <v>321.20999999999998</v>
      </c>
      <c r="F128">
        <f t="shared" si="12"/>
        <v>1.0388000000000193</v>
      </c>
      <c r="G128" s="22">
        <f>monthly_summary!L128*12</f>
        <v>2.0783999999999998</v>
      </c>
      <c r="H128" s="22">
        <f>monthly_summary!P128*12</f>
        <v>1.7867999999999999</v>
      </c>
      <c r="I128" s="22">
        <f t="shared" si="13"/>
        <v>0.14579999999999993</v>
      </c>
      <c r="J128" s="26">
        <f>'FF CO2 GCB2020'!D128*$K$5</f>
        <v>3.09415</v>
      </c>
      <c r="K128" s="23">
        <f>'FF CO2 GCB2020'!D128*(1-$K$5)</f>
        <v>0.16285000000000016</v>
      </c>
      <c r="L128" s="23">
        <f t="shared" si="14"/>
        <v>4.1038199999999998</v>
      </c>
      <c r="N128" s="11">
        <f t="shared" si="15"/>
        <v>1.9325999999999999</v>
      </c>
      <c r="O128" s="2">
        <f t="shared" si="16"/>
        <v>3.9580199999999999</v>
      </c>
      <c r="P128" s="11">
        <f t="shared" si="17"/>
        <v>3.5275000000000136</v>
      </c>
      <c r="S128" s="11">
        <f t="shared" si="11"/>
        <v>0.49000000000000909</v>
      </c>
      <c r="T128" s="11">
        <f t="shared" si="8"/>
        <v>0.70666666666666822</v>
      </c>
      <c r="U128">
        <f t="shared" si="18"/>
        <v>1.935764150943396</v>
      </c>
    </row>
    <row r="129" spans="1:21" x14ac:dyDescent="0.2">
      <c r="A129">
        <v>1966</v>
      </c>
      <c r="B129">
        <v>12</v>
      </c>
      <c r="C129">
        <v>1966.9562000000001</v>
      </c>
      <c r="D129">
        <f>monthly_summary!D129</f>
        <v>321.81</v>
      </c>
      <c r="E129">
        <f>monthly_summary!E129</f>
        <v>320.92</v>
      </c>
      <c r="F129">
        <f t="shared" si="12"/>
        <v>1.8867999999999712</v>
      </c>
      <c r="G129" s="22">
        <f>monthly_summary!L129*12</f>
        <v>2.0975999999999999</v>
      </c>
      <c r="H129" s="22">
        <f>monthly_summary!P129*12</f>
        <v>1.782</v>
      </c>
      <c r="I129" s="22">
        <f t="shared" si="13"/>
        <v>0.15779999999999994</v>
      </c>
      <c r="J129" s="26">
        <f>'FF CO2 GCB2020'!D129*$K$5</f>
        <v>3.1027</v>
      </c>
      <c r="K129" s="23">
        <f>'FF CO2 GCB2020'!D129*(1-$K$5)</f>
        <v>0.16330000000000014</v>
      </c>
      <c r="L129" s="23">
        <f t="shared" si="14"/>
        <v>4.1151599999999995</v>
      </c>
      <c r="N129" s="11">
        <f t="shared" si="15"/>
        <v>1.9398</v>
      </c>
      <c r="O129" s="2">
        <f t="shared" si="16"/>
        <v>3.9573599999999995</v>
      </c>
      <c r="P129" s="11">
        <f t="shared" si="17"/>
        <v>4.1293142857142655</v>
      </c>
      <c r="S129" s="11">
        <f t="shared" si="11"/>
        <v>0.88999999999998636</v>
      </c>
      <c r="T129" s="11">
        <f t="shared" si="8"/>
        <v>0.73583333333333678</v>
      </c>
      <c r="U129">
        <f t="shared" si="18"/>
        <v>1.9411132075471695</v>
      </c>
    </row>
    <row r="130" spans="1:21" x14ac:dyDescent="0.2">
      <c r="A130">
        <v>1967</v>
      </c>
      <c r="B130">
        <v>1</v>
      </c>
      <c r="C130">
        <v>1967.0410999999999</v>
      </c>
      <c r="D130">
        <f>monthly_summary!D130</f>
        <v>322.27999999999997</v>
      </c>
      <c r="E130">
        <f>monthly_summary!E130</f>
        <v>321.10000000000002</v>
      </c>
      <c r="F130">
        <f t="shared" si="12"/>
        <v>2.5015999999998941</v>
      </c>
      <c r="G130" s="22">
        <f>monthly_summary!L130*12</f>
        <v>2.1179999999999999</v>
      </c>
      <c r="H130" s="22">
        <f>monthly_summary!P130*12</f>
        <v>1.7772000000000001</v>
      </c>
      <c r="I130" s="22">
        <f t="shared" si="13"/>
        <v>0.17039999999999988</v>
      </c>
      <c r="J130" s="26">
        <f>'FF CO2 GCB2020'!D130*$K$5</f>
        <v>3.1103000000000001</v>
      </c>
      <c r="K130" s="23">
        <f>'FF CO2 GCB2020'!D130*(1-$K$5)</f>
        <v>0.16370000000000015</v>
      </c>
      <c r="L130" s="23">
        <f t="shared" si="14"/>
        <v>4.1252399999999998</v>
      </c>
      <c r="N130" s="11">
        <f t="shared" si="15"/>
        <v>1.9476</v>
      </c>
      <c r="O130" s="2">
        <f t="shared" si="16"/>
        <v>3.9548399999999999</v>
      </c>
      <c r="P130" s="11">
        <f t="shared" si="17"/>
        <v>4.5630571428570681</v>
      </c>
      <c r="S130" s="11">
        <f t="shared" si="11"/>
        <v>1.17999999999995</v>
      </c>
      <c r="T130" s="11">
        <f t="shared" si="8"/>
        <v>0.72250000000000603</v>
      </c>
      <c r="U130">
        <f t="shared" si="18"/>
        <v>1.9458679245283017</v>
      </c>
    </row>
    <row r="131" spans="1:21" x14ac:dyDescent="0.2">
      <c r="A131">
        <v>1967</v>
      </c>
      <c r="B131">
        <v>2</v>
      </c>
      <c r="C131">
        <v>1967.126</v>
      </c>
      <c r="D131">
        <f>monthly_summary!D131</f>
        <v>321.85000000000002</v>
      </c>
      <c r="E131">
        <f>monthly_summary!E131</f>
        <v>321.35000000000002</v>
      </c>
      <c r="F131">
        <f t="shared" si="12"/>
        <v>1.06</v>
      </c>
      <c r="G131" s="22">
        <f>monthly_summary!L131*12</f>
        <v>2.1372</v>
      </c>
      <c r="H131" s="22">
        <f>monthly_summary!P131*12</f>
        <v>1.7747999999999999</v>
      </c>
      <c r="I131" s="22">
        <f t="shared" si="13"/>
        <v>0.18120000000000003</v>
      </c>
      <c r="J131" s="26">
        <f>'FF CO2 GCB2020'!D131*$K$5</f>
        <v>3.1178999999999997</v>
      </c>
      <c r="K131" s="23">
        <f>'FF CO2 GCB2020'!D131*(1-$K$5)</f>
        <v>0.16410000000000013</v>
      </c>
      <c r="L131" s="23">
        <f t="shared" si="14"/>
        <v>4.1353199999999992</v>
      </c>
      <c r="N131" s="11">
        <f t="shared" si="15"/>
        <v>1.956</v>
      </c>
      <c r="O131" s="2">
        <f t="shared" si="16"/>
        <v>3.9541199999999992</v>
      </c>
      <c r="P131" s="11">
        <f t="shared" si="17"/>
        <v>3.5297428571428564</v>
      </c>
      <c r="S131" s="11">
        <f t="shared" si="11"/>
        <v>0.5</v>
      </c>
      <c r="T131" s="11">
        <f t="shared" ref="T131:T194" si="19">AVERAGE(S125:S136)</f>
        <v>0.71250000000001046</v>
      </c>
      <c r="U131">
        <f t="shared" si="18"/>
        <v>1.9506226415094334</v>
      </c>
    </row>
    <row r="132" spans="1:21" x14ac:dyDescent="0.2">
      <c r="A132">
        <v>1967</v>
      </c>
      <c r="B132">
        <v>3</v>
      </c>
      <c r="C132">
        <v>1967.2027</v>
      </c>
      <c r="D132">
        <f>monthly_summary!D132</f>
        <v>321.73</v>
      </c>
      <c r="E132">
        <f>monthly_summary!E132</f>
        <v>321.18</v>
      </c>
      <c r="F132">
        <f t="shared" si="12"/>
        <v>1.1660000000000241</v>
      </c>
      <c r="G132" s="22">
        <f>monthly_summary!L132*12</f>
        <v>2.1576</v>
      </c>
      <c r="H132" s="22">
        <f>monthly_summary!P132*12</f>
        <v>1.7712000000000001</v>
      </c>
      <c r="I132" s="22">
        <f t="shared" si="13"/>
        <v>0.19319999999999993</v>
      </c>
      <c r="J132" s="26">
        <f>'FF CO2 GCB2020'!D132*$K$5</f>
        <v>3.1264499999999997</v>
      </c>
      <c r="K132" s="23">
        <f>'FF CO2 GCB2020'!D132*(1-$K$5)</f>
        <v>0.16455000000000014</v>
      </c>
      <c r="L132" s="23">
        <f t="shared" si="14"/>
        <v>4.1466599999999989</v>
      </c>
      <c r="N132" s="11">
        <f t="shared" si="15"/>
        <v>1.9643999999999999</v>
      </c>
      <c r="O132" s="2">
        <f t="shared" si="16"/>
        <v>3.9534599999999989</v>
      </c>
      <c r="P132" s="11">
        <f t="shared" si="17"/>
        <v>3.6015571428571596</v>
      </c>
      <c r="S132" s="11">
        <f t="shared" si="11"/>
        <v>0.55000000000001137</v>
      </c>
      <c r="T132" s="11">
        <f t="shared" si="19"/>
        <v>0.69333333333334224</v>
      </c>
      <c r="U132">
        <f t="shared" si="18"/>
        <v>1.9559716981132069</v>
      </c>
    </row>
    <row r="133" spans="1:21" x14ac:dyDescent="0.2">
      <c r="A133">
        <v>1967</v>
      </c>
      <c r="B133">
        <v>4</v>
      </c>
      <c r="C133">
        <v>1967.2877000000001</v>
      </c>
      <c r="D133">
        <f>monthly_summary!D133</f>
        <v>322.04000000000002</v>
      </c>
      <c r="E133">
        <f>monthly_summary!E133</f>
        <v>321.32</v>
      </c>
      <c r="F133">
        <f t="shared" si="12"/>
        <v>1.5264000000000579</v>
      </c>
      <c r="G133" s="22">
        <f>monthly_summary!L133*12</f>
        <v>2.1768000000000001</v>
      </c>
      <c r="H133" s="22">
        <f>monthly_summary!P133*12</f>
        <v>1.77</v>
      </c>
      <c r="I133" s="22">
        <f t="shared" si="13"/>
        <v>0.20340000000000003</v>
      </c>
      <c r="J133" s="26">
        <f>'FF CO2 GCB2020'!D133*$K$5</f>
        <v>3.1340499999999998</v>
      </c>
      <c r="K133" s="23">
        <f>'FF CO2 GCB2020'!D133*(1-$K$5)</f>
        <v>0.16495000000000015</v>
      </c>
      <c r="L133" s="23">
        <f t="shared" si="14"/>
        <v>4.1567399999999992</v>
      </c>
      <c r="N133" s="11">
        <f t="shared" si="15"/>
        <v>1.9734</v>
      </c>
      <c r="O133" s="2">
        <f t="shared" si="16"/>
        <v>3.953339999999999</v>
      </c>
      <c r="P133" s="11">
        <f t="shared" si="17"/>
        <v>3.8559857142857554</v>
      </c>
      <c r="S133" s="11">
        <f t="shared" si="11"/>
        <v>0.72000000000002728</v>
      </c>
      <c r="T133" s="11">
        <f t="shared" si="19"/>
        <v>0.68416666666667447</v>
      </c>
      <c r="U133">
        <f t="shared" si="18"/>
        <v>1.9607264150943391</v>
      </c>
    </row>
    <row r="134" spans="1:21" x14ac:dyDescent="0.2">
      <c r="A134">
        <v>1967</v>
      </c>
      <c r="B134">
        <v>5</v>
      </c>
      <c r="C134">
        <v>1967.3698999999999</v>
      </c>
      <c r="D134">
        <f>monthly_summary!D134</f>
        <v>322.11</v>
      </c>
      <c r="E134">
        <f>monthly_summary!E134</f>
        <v>321.37</v>
      </c>
      <c r="F134">
        <f t="shared" si="12"/>
        <v>1.5688000000000193</v>
      </c>
      <c r="G134" s="22">
        <f>monthly_summary!L134*12</f>
        <v>2.1947999999999999</v>
      </c>
      <c r="H134" s="22">
        <f>monthly_summary!P134*12</f>
        <v>1.7688000000000001</v>
      </c>
      <c r="I134" s="22">
        <f t="shared" si="13"/>
        <v>0.21299999999999986</v>
      </c>
      <c r="J134" s="26">
        <f>'FF CO2 GCB2020'!D134*$K$5</f>
        <v>3.1416499999999998</v>
      </c>
      <c r="K134" s="23">
        <f>'FF CO2 GCB2020'!D134*(1-$K$5)</f>
        <v>0.16535000000000014</v>
      </c>
      <c r="L134" s="23">
        <f t="shared" si="14"/>
        <v>4.1668199999999995</v>
      </c>
      <c r="N134" s="11">
        <f t="shared" si="15"/>
        <v>1.9818</v>
      </c>
      <c r="O134" s="2">
        <f t="shared" si="16"/>
        <v>3.9538199999999994</v>
      </c>
      <c r="P134" s="11">
        <f t="shared" si="17"/>
        <v>3.8838714285714415</v>
      </c>
      <c r="S134" s="11">
        <f t="shared" si="11"/>
        <v>0.74000000000000909</v>
      </c>
      <c r="T134" s="11">
        <f t="shared" si="19"/>
        <v>0.76500000000001001</v>
      </c>
      <c r="U134">
        <f t="shared" si="18"/>
        <v>1.9654811320754715</v>
      </c>
    </row>
    <row r="135" spans="1:21" x14ac:dyDescent="0.2">
      <c r="A135">
        <v>1967</v>
      </c>
      <c r="B135">
        <v>6</v>
      </c>
      <c r="C135">
        <v>1967.4548</v>
      </c>
      <c r="D135">
        <f>monthly_summary!D135</f>
        <v>321.91000000000003</v>
      </c>
      <c r="E135">
        <f>monthly_summary!E135</f>
        <v>321.19</v>
      </c>
      <c r="F135">
        <f t="shared" si="12"/>
        <v>1.5264000000000579</v>
      </c>
      <c r="G135" s="22">
        <f>monthly_summary!L135*12</f>
        <v>2.2115999999999998</v>
      </c>
      <c r="H135" s="22">
        <f>monthly_summary!P135*12</f>
        <v>1.77</v>
      </c>
      <c r="I135" s="22">
        <f t="shared" si="13"/>
        <v>0.22079999999999989</v>
      </c>
      <c r="J135" s="26">
        <f>'FF CO2 GCB2020'!D135*$K$5</f>
        <v>3.1501999999999999</v>
      </c>
      <c r="K135" s="23">
        <f>'FF CO2 GCB2020'!D135*(1-$K$5)</f>
        <v>0.16580000000000014</v>
      </c>
      <c r="L135" s="23">
        <f t="shared" si="14"/>
        <v>4.1781600000000001</v>
      </c>
      <c r="N135" s="11">
        <f t="shared" si="15"/>
        <v>1.9907999999999999</v>
      </c>
      <c r="O135" s="2">
        <f t="shared" si="16"/>
        <v>3.9573600000000004</v>
      </c>
      <c r="P135" s="11">
        <f t="shared" si="17"/>
        <v>3.8538857142857559</v>
      </c>
      <c r="S135" s="11">
        <f t="shared" si="11"/>
        <v>0.72000000000002728</v>
      </c>
      <c r="T135" s="11">
        <f t="shared" si="19"/>
        <v>0.82166666666667254</v>
      </c>
      <c r="U135">
        <f t="shared" si="18"/>
        <v>1.9708301886792452</v>
      </c>
    </row>
    <row r="136" spans="1:21" x14ac:dyDescent="0.2">
      <c r="A136">
        <v>1967</v>
      </c>
      <c r="B136">
        <v>7</v>
      </c>
      <c r="C136">
        <v>1967.537</v>
      </c>
      <c r="D136">
        <f>monthly_summary!D136</f>
        <v>321.85000000000002</v>
      </c>
      <c r="E136">
        <f>monthly_summary!E136</f>
        <v>321.02</v>
      </c>
      <c r="F136">
        <f t="shared" si="12"/>
        <v>1.7596000000000869</v>
      </c>
      <c r="G136" s="22">
        <f>monthly_summary!L136*12</f>
        <v>2.2296</v>
      </c>
      <c r="H136" s="22">
        <f>monthly_summary!P136*12</f>
        <v>1.7724</v>
      </c>
      <c r="I136" s="22">
        <f t="shared" si="13"/>
        <v>0.22860000000000003</v>
      </c>
      <c r="J136" s="26">
        <f>'FF CO2 GCB2020'!D136*$K$5</f>
        <v>3.16065</v>
      </c>
      <c r="K136" s="23">
        <f>'FF CO2 GCB2020'!D136*(1-$K$5)</f>
        <v>0.16635000000000014</v>
      </c>
      <c r="L136" s="23">
        <f t="shared" si="14"/>
        <v>4.1920199999999994</v>
      </c>
      <c r="N136" s="11">
        <f t="shared" si="15"/>
        <v>2.0009999999999999</v>
      </c>
      <c r="O136" s="2">
        <f t="shared" si="16"/>
        <v>3.9634199999999993</v>
      </c>
      <c r="P136" s="11">
        <f t="shared" si="17"/>
        <v>4.0225571428572051</v>
      </c>
      <c r="S136" s="11">
        <f t="shared" si="11"/>
        <v>0.83000000000004093</v>
      </c>
      <c r="T136" s="11">
        <f t="shared" si="19"/>
        <v>0.84083333333334076</v>
      </c>
      <c r="U136">
        <f t="shared" si="18"/>
        <v>1.9773679245283016</v>
      </c>
    </row>
    <row r="137" spans="1:21" x14ac:dyDescent="0.2">
      <c r="A137">
        <v>1967</v>
      </c>
      <c r="B137">
        <v>8</v>
      </c>
      <c r="C137">
        <v>1967.6219000000001</v>
      </c>
      <c r="D137">
        <f>monthly_summary!D137</f>
        <v>322.22000000000003</v>
      </c>
      <c r="E137">
        <f>monthly_summary!E137</f>
        <v>321.5</v>
      </c>
      <c r="F137">
        <f t="shared" si="12"/>
        <v>1.5264000000000579</v>
      </c>
      <c r="G137" s="22">
        <f>monthly_summary!L137*12</f>
        <v>2.2464</v>
      </c>
      <c r="H137" s="22">
        <f>monthly_summary!P137*12</f>
        <v>1.7759999999999998</v>
      </c>
      <c r="I137" s="22">
        <f t="shared" si="13"/>
        <v>0.23520000000000008</v>
      </c>
      <c r="J137" s="26">
        <f>'FF CO2 GCB2020'!D137*$K$5</f>
        <v>3.1749000000000001</v>
      </c>
      <c r="K137" s="23">
        <f>'FF CO2 GCB2020'!D137*(1-$K$5)</f>
        <v>0.16710000000000017</v>
      </c>
      <c r="L137" s="23">
        <f t="shared" si="14"/>
        <v>4.2109199999999998</v>
      </c>
      <c r="N137" s="11">
        <f t="shared" si="15"/>
        <v>2.0111999999999997</v>
      </c>
      <c r="O137" s="2">
        <f t="shared" si="16"/>
        <v>3.9757199999999999</v>
      </c>
      <c r="P137" s="11">
        <f t="shared" si="17"/>
        <v>3.8628857142857562</v>
      </c>
      <c r="S137" s="11">
        <f t="shared" si="11"/>
        <v>0.72000000000002728</v>
      </c>
      <c r="T137" s="11">
        <f t="shared" si="19"/>
        <v>0.81916666666667481</v>
      </c>
      <c r="U137">
        <f t="shared" si="18"/>
        <v>1.9862830188679244</v>
      </c>
    </row>
    <row r="138" spans="1:21" x14ac:dyDescent="0.2">
      <c r="A138">
        <v>1967</v>
      </c>
      <c r="B138">
        <v>9</v>
      </c>
      <c r="C138">
        <v>1967.7067999999999</v>
      </c>
      <c r="D138">
        <f>monthly_summary!D138</f>
        <v>322.23</v>
      </c>
      <c r="E138">
        <f>monthly_summary!E138</f>
        <v>321.56</v>
      </c>
      <c r="F138">
        <f t="shared" si="12"/>
        <v>1.4204000000000339</v>
      </c>
      <c r="G138" s="22">
        <f>monthly_summary!L138*12</f>
        <v>2.262</v>
      </c>
      <c r="H138" s="22">
        <f>monthly_summary!P138*12</f>
        <v>1.782</v>
      </c>
      <c r="I138" s="22">
        <f t="shared" si="13"/>
        <v>0.24</v>
      </c>
      <c r="J138" s="26">
        <f>'FF CO2 GCB2020'!D138*$K$5</f>
        <v>3.1891500000000002</v>
      </c>
      <c r="K138" s="23">
        <f>'FF CO2 GCB2020'!D138*(1-$K$5)</f>
        <v>0.16785000000000017</v>
      </c>
      <c r="L138" s="23">
        <f t="shared" si="14"/>
        <v>4.2298200000000001</v>
      </c>
      <c r="N138" s="11">
        <f t="shared" si="15"/>
        <v>2.0220000000000002</v>
      </c>
      <c r="O138" s="2">
        <f t="shared" si="16"/>
        <v>3.9898199999999999</v>
      </c>
      <c r="P138" s="11">
        <f t="shared" si="17"/>
        <v>3.795871428571453</v>
      </c>
      <c r="S138" s="11">
        <f t="shared" si="11"/>
        <v>0.67000000000001592</v>
      </c>
      <c r="T138" s="11">
        <f t="shared" si="19"/>
        <v>0.8450000000000083</v>
      </c>
      <c r="U138">
        <f t="shared" si="18"/>
        <v>1.9951981132075471</v>
      </c>
    </row>
    <row r="139" spans="1:21" x14ac:dyDescent="0.2">
      <c r="A139">
        <v>1967</v>
      </c>
      <c r="B139">
        <v>10</v>
      </c>
      <c r="C139">
        <v>1967.789</v>
      </c>
      <c r="D139">
        <f>monthly_summary!D139</f>
        <v>322.47000000000003</v>
      </c>
      <c r="E139">
        <f>monthly_summary!E139</f>
        <v>321.3</v>
      </c>
      <c r="F139">
        <f t="shared" si="12"/>
        <v>2.4804000000000337</v>
      </c>
      <c r="G139" s="22">
        <f>monthly_summary!L139*12</f>
        <v>2.2764000000000002</v>
      </c>
      <c r="H139" s="22">
        <f>monthly_summary!P139*12</f>
        <v>1.7904</v>
      </c>
      <c r="I139" s="22">
        <f t="shared" si="13"/>
        <v>0.2430000000000001</v>
      </c>
      <c r="J139" s="26">
        <f>'FF CO2 GCB2020'!D139*$K$5</f>
        <v>3.2033999999999998</v>
      </c>
      <c r="K139" s="23">
        <f>'FF CO2 GCB2020'!D139*(1-$K$5)</f>
        <v>0.16860000000000014</v>
      </c>
      <c r="L139" s="23">
        <f t="shared" si="14"/>
        <v>4.2487199999999996</v>
      </c>
      <c r="N139" s="11">
        <f t="shared" si="15"/>
        <v>2.0334000000000003</v>
      </c>
      <c r="O139" s="2">
        <f t="shared" si="16"/>
        <v>4.0057199999999993</v>
      </c>
      <c r="P139" s="11">
        <f t="shared" si="17"/>
        <v>4.5635142857143096</v>
      </c>
      <c r="S139" s="11">
        <f t="shared" si="11"/>
        <v>1.1700000000000159</v>
      </c>
      <c r="T139" s="11">
        <f t="shared" si="19"/>
        <v>0.86583333333334167</v>
      </c>
      <c r="U139">
        <f t="shared" si="18"/>
        <v>2.0041132075471695</v>
      </c>
    </row>
    <row r="140" spans="1:21" x14ac:dyDescent="0.2">
      <c r="A140">
        <v>1967</v>
      </c>
      <c r="B140">
        <v>11</v>
      </c>
      <c r="C140">
        <v>1967.874</v>
      </c>
      <c r="D140">
        <f>monthly_summary!D140</f>
        <v>322.64999999999998</v>
      </c>
      <c r="E140">
        <f>monthly_summary!E140</f>
        <v>321.48</v>
      </c>
      <c r="F140">
        <f t="shared" si="12"/>
        <v>2.4803999999999133</v>
      </c>
      <c r="G140" s="22">
        <f>monthly_summary!L140*12</f>
        <v>2.2907999999999999</v>
      </c>
      <c r="H140" s="22">
        <f>monthly_summary!P140*12</f>
        <v>1.7999999999999998</v>
      </c>
      <c r="I140" s="22">
        <f t="shared" si="13"/>
        <v>0.24540000000000006</v>
      </c>
      <c r="J140" s="26">
        <f>'FF CO2 GCB2020'!D140*$K$5</f>
        <v>3.2176499999999999</v>
      </c>
      <c r="K140" s="23">
        <f>'FF CO2 GCB2020'!D140*(1-$K$5)</f>
        <v>0.16935000000000014</v>
      </c>
      <c r="L140" s="23">
        <f t="shared" si="14"/>
        <v>4.2676199999999991</v>
      </c>
      <c r="N140" s="11">
        <f t="shared" si="15"/>
        <v>2.0453999999999999</v>
      </c>
      <c r="O140" s="2">
        <f t="shared" si="16"/>
        <v>4.022219999999999</v>
      </c>
      <c r="P140" s="11">
        <f t="shared" si="17"/>
        <v>4.5746142857142233</v>
      </c>
      <c r="S140" s="11">
        <f t="shared" si="11"/>
        <v>1.1699999999999591</v>
      </c>
      <c r="T140" s="11">
        <f t="shared" si="19"/>
        <v>0.8508333333333411</v>
      </c>
      <c r="U140">
        <f t="shared" si="18"/>
        <v>2.0130283018867918</v>
      </c>
    </row>
    <row r="141" spans="1:21" x14ac:dyDescent="0.2">
      <c r="A141">
        <v>1967</v>
      </c>
      <c r="B141">
        <v>12</v>
      </c>
      <c r="C141">
        <v>1967.9562000000001</v>
      </c>
      <c r="D141">
        <f>monthly_summary!D141</f>
        <v>322.74</v>
      </c>
      <c r="E141">
        <f>monthly_summary!E141</f>
        <v>321.62</v>
      </c>
      <c r="F141">
        <f t="shared" si="12"/>
        <v>2.3744000000000098</v>
      </c>
      <c r="G141" s="22">
        <f>monthly_summary!L141*12</f>
        <v>2.3028</v>
      </c>
      <c r="H141" s="22">
        <f>monthly_summary!P141*12</f>
        <v>1.8119999999999998</v>
      </c>
      <c r="I141" s="22">
        <f t="shared" si="13"/>
        <v>0.24540000000000006</v>
      </c>
      <c r="J141" s="26">
        <f>'FF CO2 GCB2020'!D141*$K$5</f>
        <v>3.2319</v>
      </c>
      <c r="K141" s="23">
        <f>'FF CO2 GCB2020'!D141*(1-$K$5)</f>
        <v>0.17010000000000017</v>
      </c>
      <c r="L141" s="23">
        <f t="shared" si="14"/>
        <v>4.2865199999999994</v>
      </c>
      <c r="N141" s="11">
        <f t="shared" si="15"/>
        <v>2.0573999999999999</v>
      </c>
      <c r="O141" s="2">
        <f t="shared" si="16"/>
        <v>4.0411199999999994</v>
      </c>
      <c r="P141" s="11">
        <f t="shared" si="17"/>
        <v>4.5124000000000066</v>
      </c>
      <c r="S141" s="11">
        <f t="shared" si="11"/>
        <v>1.1200000000000045</v>
      </c>
      <c r="T141" s="11">
        <f t="shared" si="19"/>
        <v>0.85916666666667629</v>
      </c>
      <c r="U141">
        <f t="shared" si="18"/>
        <v>2.0219433962264146</v>
      </c>
    </row>
    <row r="142" spans="1:21" x14ac:dyDescent="0.2">
      <c r="A142">
        <v>1968</v>
      </c>
      <c r="B142">
        <v>1</v>
      </c>
      <c r="C142">
        <v>1968.0409999999999</v>
      </c>
      <c r="D142">
        <f>monthly_summary!D142</f>
        <v>322.52999999999997</v>
      </c>
      <c r="E142">
        <f>monthly_summary!E142</f>
        <v>321.61</v>
      </c>
      <c r="F142">
        <f t="shared" si="12"/>
        <v>1.9503999999999133</v>
      </c>
      <c r="G142" s="22">
        <f>monthly_summary!L142*12</f>
        <v>2.3159999999999998</v>
      </c>
      <c r="H142" s="22">
        <f>monthly_summary!P142*12</f>
        <v>1.8252000000000002</v>
      </c>
      <c r="I142" s="22">
        <f t="shared" si="13"/>
        <v>0.24539999999999984</v>
      </c>
      <c r="J142" s="26">
        <f>'FF CO2 GCB2020'!D142*$K$5</f>
        <v>3.2461499999999996</v>
      </c>
      <c r="K142" s="23">
        <f>'FF CO2 GCB2020'!D142*(1-$K$5)</f>
        <v>0.17085000000000014</v>
      </c>
      <c r="L142" s="23">
        <f t="shared" si="14"/>
        <v>4.3054199999999989</v>
      </c>
      <c r="N142" s="11">
        <f t="shared" si="15"/>
        <v>2.0705999999999998</v>
      </c>
      <c r="O142" s="2">
        <f t="shared" si="16"/>
        <v>4.0600199999999989</v>
      </c>
      <c r="P142" s="11">
        <f t="shared" si="17"/>
        <v>4.2230428571427945</v>
      </c>
      <c r="S142" s="11">
        <f t="shared" si="11"/>
        <v>0.91999999999995907</v>
      </c>
      <c r="T142" s="11">
        <f t="shared" si="19"/>
        <v>0.92666666666667175</v>
      </c>
      <c r="U142">
        <f t="shared" si="18"/>
        <v>2.030858490566037</v>
      </c>
    </row>
    <row r="143" spans="1:21" x14ac:dyDescent="0.2">
      <c r="A143">
        <v>1968</v>
      </c>
      <c r="B143">
        <v>2</v>
      </c>
      <c r="C143">
        <v>1968.1257000000001</v>
      </c>
      <c r="D143">
        <f>monthly_summary!D143</f>
        <v>322.5</v>
      </c>
      <c r="E143">
        <f>monthly_summary!E143</f>
        <v>321.69</v>
      </c>
      <c r="F143">
        <f t="shared" si="12"/>
        <v>1.7172000000000049</v>
      </c>
      <c r="G143" s="22">
        <f>monthly_summary!L143*12</f>
        <v>2.3280000000000003</v>
      </c>
      <c r="H143" s="22">
        <f>monthly_summary!P143*12</f>
        <v>1.8408000000000002</v>
      </c>
      <c r="I143" s="22">
        <f t="shared" si="13"/>
        <v>0.24360000000000004</v>
      </c>
      <c r="J143" s="26">
        <f>'FF CO2 GCB2020'!D143*$K$5</f>
        <v>3.2603999999999997</v>
      </c>
      <c r="K143" s="23">
        <f>'FF CO2 GCB2020'!D143*(1-$K$5)</f>
        <v>0.17160000000000014</v>
      </c>
      <c r="L143" s="23">
        <f t="shared" si="14"/>
        <v>4.3243199999999993</v>
      </c>
      <c r="N143" s="11">
        <f t="shared" si="15"/>
        <v>2.0844000000000005</v>
      </c>
      <c r="O143" s="2">
        <f t="shared" si="16"/>
        <v>4.0807199999999995</v>
      </c>
      <c r="P143" s="11">
        <f t="shared" si="17"/>
        <v>4.0717714285714317</v>
      </c>
      <c r="S143" s="11">
        <f t="shared" si="11"/>
        <v>0.81000000000000227</v>
      </c>
      <c r="T143" s="11">
        <f t="shared" si="19"/>
        <v>0.97750000000000625</v>
      </c>
      <c r="U143">
        <f t="shared" si="18"/>
        <v>2.0397735849056597</v>
      </c>
    </row>
    <row r="144" spans="1:21" x14ac:dyDescent="0.2">
      <c r="A144">
        <v>1968</v>
      </c>
      <c r="B144">
        <v>3</v>
      </c>
      <c r="C144">
        <v>1968.2049</v>
      </c>
      <c r="D144">
        <f>monthly_summary!D144</f>
        <v>322.55</v>
      </c>
      <c r="E144">
        <f>monthly_summary!E144</f>
        <v>321.75</v>
      </c>
      <c r="F144">
        <f t="shared" si="12"/>
        <v>1.6960000000000242</v>
      </c>
      <c r="G144" s="22">
        <f>monthly_summary!L144*12</f>
        <v>2.3376000000000001</v>
      </c>
      <c r="H144" s="22">
        <f>monthly_summary!P144*12</f>
        <v>1.8564000000000001</v>
      </c>
      <c r="I144" s="22">
        <f t="shared" si="13"/>
        <v>0.24060000000000004</v>
      </c>
      <c r="J144" s="26">
        <f>'FF CO2 GCB2020'!D144*$K$5</f>
        <v>3.2746499999999998</v>
      </c>
      <c r="K144" s="23">
        <f>'FF CO2 GCB2020'!D144*(1-$K$5)</f>
        <v>0.17235000000000017</v>
      </c>
      <c r="L144" s="23">
        <f t="shared" si="14"/>
        <v>4.3432199999999987</v>
      </c>
      <c r="N144" s="11">
        <f t="shared" si="15"/>
        <v>2.097</v>
      </c>
      <c r="O144" s="2">
        <f t="shared" si="16"/>
        <v>4.102619999999999</v>
      </c>
      <c r="P144" s="11">
        <f t="shared" si="17"/>
        <v>4.0731285714285885</v>
      </c>
      <c r="S144" s="11">
        <f t="shared" si="11"/>
        <v>0.80000000000001137</v>
      </c>
      <c r="T144" s="11">
        <f t="shared" si="19"/>
        <v>1.028333333333336</v>
      </c>
      <c r="U144">
        <f t="shared" si="18"/>
        <v>2.0486886792452825</v>
      </c>
    </row>
    <row r="145" spans="1:21" x14ac:dyDescent="0.2">
      <c r="A145">
        <v>1968</v>
      </c>
      <c r="B145">
        <v>4</v>
      </c>
      <c r="C145">
        <v>1968.2896000000001</v>
      </c>
      <c r="D145">
        <f>monthly_summary!D145</f>
        <v>322.62</v>
      </c>
      <c r="E145">
        <f>monthly_summary!E145</f>
        <v>322.08</v>
      </c>
      <c r="F145">
        <f t="shared" si="12"/>
        <v>1.1448000000000433</v>
      </c>
      <c r="G145" s="22">
        <f>monthly_summary!L145*12</f>
        <v>2.3460000000000001</v>
      </c>
      <c r="H145" s="22">
        <f>monthly_summary!P145*12</f>
        <v>1.8744000000000001</v>
      </c>
      <c r="I145" s="22">
        <f t="shared" si="13"/>
        <v>0.23580000000000001</v>
      </c>
      <c r="J145" s="26">
        <f>'FF CO2 GCB2020'!D145*$K$5</f>
        <v>3.2888999999999999</v>
      </c>
      <c r="K145" s="23">
        <f>'FF CO2 GCB2020'!D145*(1-$K$5)</f>
        <v>0.17310000000000017</v>
      </c>
      <c r="L145" s="23">
        <f t="shared" si="14"/>
        <v>4.3621199999999991</v>
      </c>
      <c r="N145" s="11">
        <f t="shared" si="15"/>
        <v>2.1101999999999999</v>
      </c>
      <c r="O145" s="2">
        <f t="shared" si="16"/>
        <v>4.1263199999999989</v>
      </c>
      <c r="P145" s="11">
        <f t="shared" si="17"/>
        <v>3.6977142857143166</v>
      </c>
      <c r="S145" s="11">
        <f t="shared" si="11"/>
        <v>0.54000000000002046</v>
      </c>
      <c r="T145" s="11">
        <f t="shared" si="19"/>
        <v>1.0666666666666675</v>
      </c>
      <c r="U145">
        <f t="shared" si="18"/>
        <v>2.0576037735849053</v>
      </c>
    </row>
    <row r="146" spans="1:21" x14ac:dyDescent="0.2">
      <c r="A146">
        <v>1968</v>
      </c>
      <c r="B146">
        <v>5</v>
      </c>
      <c r="C146">
        <v>1968.3715999999999</v>
      </c>
      <c r="D146">
        <f>monthly_summary!D146</f>
        <v>322.67</v>
      </c>
      <c r="E146">
        <f>monthly_summary!E146</f>
        <v>321.83</v>
      </c>
      <c r="F146">
        <f t="shared" si="12"/>
        <v>1.7808000000000677</v>
      </c>
      <c r="G146" s="22">
        <f>monthly_summary!L146*12</f>
        <v>2.3532000000000002</v>
      </c>
      <c r="H146" s="22">
        <f>monthly_summary!P146*12</f>
        <v>1.8935999999999999</v>
      </c>
      <c r="I146" s="22">
        <f t="shared" si="13"/>
        <v>0.22980000000000012</v>
      </c>
      <c r="J146" s="26">
        <f>'FF CO2 GCB2020'!D146*$K$5</f>
        <v>3.3031499999999996</v>
      </c>
      <c r="K146" s="23">
        <f>'FF CO2 GCB2020'!D146*(1-$K$5)</f>
        <v>0.17385000000000014</v>
      </c>
      <c r="L146" s="23">
        <f t="shared" si="14"/>
        <v>4.3810199999999986</v>
      </c>
      <c r="N146" s="11">
        <f t="shared" si="15"/>
        <v>2.1234000000000002</v>
      </c>
      <c r="O146" s="2">
        <f t="shared" si="16"/>
        <v>4.1512199999999986</v>
      </c>
      <c r="P146" s="11">
        <f t="shared" si="17"/>
        <v>4.1715000000000479</v>
      </c>
      <c r="S146" s="11">
        <f t="shared" si="11"/>
        <v>0.84000000000003183</v>
      </c>
      <c r="T146" s="11">
        <f t="shared" si="19"/>
        <v>1.0566666666666673</v>
      </c>
      <c r="U146">
        <f t="shared" si="18"/>
        <v>2.0665188679245277</v>
      </c>
    </row>
    <row r="147" spans="1:21" x14ac:dyDescent="0.2">
      <c r="A147">
        <v>1968</v>
      </c>
      <c r="B147">
        <v>6</v>
      </c>
      <c r="C147">
        <v>1968.4563000000001</v>
      </c>
      <c r="D147">
        <f>monthly_summary!D147</f>
        <v>323.19</v>
      </c>
      <c r="E147">
        <f>monthly_summary!E147</f>
        <v>321.66000000000003</v>
      </c>
      <c r="F147">
        <f t="shared" si="12"/>
        <v>3.2435999999999425</v>
      </c>
      <c r="G147" s="22">
        <f>monthly_summary!L147*12</f>
        <v>2.3604000000000003</v>
      </c>
      <c r="H147" s="22">
        <f>monthly_summary!P147*12</f>
        <v>1.9127999999999998</v>
      </c>
      <c r="I147" s="22">
        <f t="shared" si="13"/>
        <v>0.22380000000000022</v>
      </c>
      <c r="J147" s="26">
        <f>'FF CO2 GCB2020'!D147*$K$5</f>
        <v>3.3173999999999997</v>
      </c>
      <c r="K147" s="23">
        <f>'FF CO2 GCB2020'!D147*(1-$K$5)</f>
        <v>0.17460000000000014</v>
      </c>
      <c r="L147" s="23">
        <f t="shared" si="14"/>
        <v>4.3999199999999989</v>
      </c>
      <c r="N147" s="11">
        <f t="shared" si="15"/>
        <v>2.1366000000000001</v>
      </c>
      <c r="O147" s="2">
        <f t="shared" si="16"/>
        <v>4.1761199999999992</v>
      </c>
      <c r="P147" s="11">
        <f t="shared" si="17"/>
        <v>5.2358571428571015</v>
      </c>
      <c r="S147" s="11">
        <f t="shared" si="11"/>
        <v>1.5299999999999727</v>
      </c>
      <c r="T147" s="11">
        <f t="shared" si="19"/>
        <v>1.0325000000000035</v>
      </c>
      <c r="U147">
        <f t="shared" si="18"/>
        <v>2.0754339622641504</v>
      </c>
    </row>
    <row r="148" spans="1:21" x14ac:dyDescent="0.2">
      <c r="A148">
        <v>1968</v>
      </c>
      <c r="B148">
        <v>7</v>
      </c>
      <c r="C148">
        <v>1968.5382999999999</v>
      </c>
      <c r="D148">
        <f>monthly_summary!D148</f>
        <v>323.47000000000003</v>
      </c>
      <c r="E148">
        <f>monthly_summary!E148</f>
        <v>322.02999999999997</v>
      </c>
      <c r="F148">
        <f t="shared" si="12"/>
        <v>3.0528000000001159</v>
      </c>
      <c r="G148" s="22">
        <f>monthly_summary!L148*12</f>
        <v>2.3687999999999998</v>
      </c>
      <c r="H148" s="22">
        <f>monthly_summary!P148*12</f>
        <v>1.9331999999999998</v>
      </c>
      <c r="I148" s="22">
        <f t="shared" si="13"/>
        <v>0.21779999999999999</v>
      </c>
      <c r="J148" s="26">
        <f>'FF CO2 GCB2020'!D148*$K$5</f>
        <v>3.3344999999999998</v>
      </c>
      <c r="K148" s="23">
        <f>'FF CO2 GCB2020'!D148*(1-$K$5)</f>
        <v>0.17550000000000016</v>
      </c>
      <c r="L148" s="23">
        <f t="shared" si="14"/>
        <v>4.4225999999999992</v>
      </c>
      <c r="N148" s="11">
        <f t="shared" si="15"/>
        <v>2.1509999999999998</v>
      </c>
      <c r="O148" s="2">
        <f t="shared" si="16"/>
        <v>4.2047999999999988</v>
      </c>
      <c r="P148" s="11">
        <f t="shared" si="17"/>
        <v>5.1217714285715115</v>
      </c>
      <c r="S148" s="11">
        <f t="shared" si="11"/>
        <v>1.4400000000000546</v>
      </c>
      <c r="T148" s="11">
        <f t="shared" si="19"/>
        <v>1.0375000000000039</v>
      </c>
      <c r="U148">
        <f t="shared" si="18"/>
        <v>2.0861320754716974</v>
      </c>
    </row>
    <row r="149" spans="1:21" x14ac:dyDescent="0.2">
      <c r="A149">
        <v>1968</v>
      </c>
      <c r="B149">
        <v>8</v>
      </c>
      <c r="C149">
        <v>1968.623</v>
      </c>
      <c r="D149">
        <f>monthly_summary!D149</f>
        <v>323.44</v>
      </c>
      <c r="E149">
        <f>monthly_summary!E149</f>
        <v>322.11</v>
      </c>
      <c r="F149">
        <f t="shared" si="12"/>
        <v>2.8195999999999666</v>
      </c>
      <c r="G149" s="22">
        <f>monthly_summary!L149*12</f>
        <v>2.3760000000000003</v>
      </c>
      <c r="H149" s="22">
        <f>monthly_summary!P149*12</f>
        <v>1.9547999999999999</v>
      </c>
      <c r="I149" s="22">
        <f t="shared" si="13"/>
        <v>0.21060000000000023</v>
      </c>
      <c r="J149" s="26">
        <f>'FF CO2 GCB2020'!D149*$K$5</f>
        <v>3.3534999999999995</v>
      </c>
      <c r="K149" s="23">
        <f>'FF CO2 GCB2020'!D149*(1-$K$5)</f>
        <v>0.17650000000000016</v>
      </c>
      <c r="L149" s="23">
        <f t="shared" si="14"/>
        <v>4.4477999999999982</v>
      </c>
      <c r="N149" s="11">
        <f t="shared" si="15"/>
        <v>2.1654</v>
      </c>
      <c r="O149" s="2">
        <f t="shared" si="16"/>
        <v>4.2371999999999979</v>
      </c>
      <c r="P149" s="11">
        <f t="shared" si="17"/>
        <v>4.9803999999999755</v>
      </c>
      <c r="S149" s="11">
        <f t="shared" si="11"/>
        <v>1.3299999999999841</v>
      </c>
      <c r="T149" s="11">
        <f t="shared" si="19"/>
        <v>1.0875000000000057</v>
      </c>
      <c r="U149">
        <f t="shared" si="18"/>
        <v>2.0980188679245275</v>
      </c>
    </row>
    <row r="150" spans="1:21" x14ac:dyDescent="0.2">
      <c r="A150">
        <v>1968</v>
      </c>
      <c r="B150">
        <v>9</v>
      </c>
      <c r="C150">
        <v>1968.7076999999999</v>
      </c>
      <c r="D150">
        <f>monthly_summary!D150</f>
        <v>323.32</v>
      </c>
      <c r="E150">
        <f>monthly_summary!E150</f>
        <v>322.19</v>
      </c>
      <c r="F150">
        <f t="shared" si="12"/>
        <v>2.3955999999999906</v>
      </c>
      <c r="G150" s="22">
        <f>monthly_summary!L150*12</f>
        <v>2.3820000000000001</v>
      </c>
      <c r="H150" s="22">
        <f>monthly_summary!P150*12</f>
        <v>1.9764000000000002</v>
      </c>
      <c r="I150" s="22">
        <f t="shared" si="13"/>
        <v>0.20279999999999998</v>
      </c>
      <c r="J150" s="26">
        <f>'FF CO2 GCB2020'!D150*$K$5</f>
        <v>3.3724999999999996</v>
      </c>
      <c r="K150" s="23">
        <f>'FF CO2 GCB2020'!D150*(1-$K$5)</f>
        <v>0.17750000000000016</v>
      </c>
      <c r="L150" s="23">
        <f t="shared" si="14"/>
        <v>4.472999999999999</v>
      </c>
      <c r="N150" s="11">
        <f t="shared" si="15"/>
        <v>2.1792000000000002</v>
      </c>
      <c r="O150" s="2">
        <f t="shared" si="16"/>
        <v>4.2701999999999991</v>
      </c>
      <c r="P150" s="11">
        <f t="shared" si="17"/>
        <v>4.7033428571428502</v>
      </c>
      <c r="S150" s="11">
        <f t="shared" si="11"/>
        <v>1.1299999999999955</v>
      </c>
      <c r="T150" s="11">
        <f t="shared" si="19"/>
        <v>1.1116666666666692</v>
      </c>
      <c r="U150">
        <f t="shared" si="18"/>
        <v>2.109905660377358</v>
      </c>
    </row>
    <row r="151" spans="1:21" x14ac:dyDescent="0.2">
      <c r="A151">
        <v>1968</v>
      </c>
      <c r="B151">
        <v>10</v>
      </c>
      <c r="C151">
        <v>1968.7896000000001</v>
      </c>
      <c r="D151">
        <f>monthly_summary!D151</f>
        <v>323.33</v>
      </c>
      <c r="E151">
        <f>monthly_summary!E151</f>
        <v>322.27999999999997</v>
      </c>
      <c r="F151">
        <f t="shared" si="12"/>
        <v>2.2260000000000244</v>
      </c>
      <c r="G151" s="22">
        <f>monthly_summary!L151*12</f>
        <v>2.3856000000000002</v>
      </c>
      <c r="H151" s="22">
        <f>monthly_summary!P151*12</f>
        <v>1.9992000000000001</v>
      </c>
      <c r="I151" s="22">
        <f t="shared" si="13"/>
        <v>0.19320000000000004</v>
      </c>
      <c r="J151" s="26">
        <f>'FF CO2 GCB2020'!D151*$K$5</f>
        <v>3.3914999999999997</v>
      </c>
      <c r="K151" s="23">
        <f>'FF CO2 GCB2020'!D151*(1-$K$5)</f>
        <v>0.17850000000000016</v>
      </c>
      <c r="L151" s="23">
        <f t="shared" si="14"/>
        <v>4.4981999999999989</v>
      </c>
      <c r="N151" s="11">
        <f t="shared" si="15"/>
        <v>2.1924000000000001</v>
      </c>
      <c r="O151" s="2">
        <f t="shared" si="16"/>
        <v>4.3049999999999988</v>
      </c>
      <c r="P151" s="11">
        <f t="shared" si="17"/>
        <v>4.6098000000000168</v>
      </c>
      <c r="S151" s="11">
        <f t="shared" si="11"/>
        <v>1.0500000000000114</v>
      </c>
      <c r="T151" s="11">
        <f t="shared" si="19"/>
        <v>1.1750000000000018</v>
      </c>
      <c r="U151">
        <f t="shared" si="18"/>
        <v>2.1217924528301881</v>
      </c>
    </row>
    <row r="152" spans="1:21" x14ac:dyDescent="0.2">
      <c r="A152">
        <v>1968</v>
      </c>
      <c r="B152">
        <v>11</v>
      </c>
      <c r="C152">
        <v>1968.8742999999999</v>
      </c>
      <c r="D152">
        <f>monthly_summary!D152</f>
        <v>323.25</v>
      </c>
      <c r="E152">
        <f>monthly_summary!E152</f>
        <v>322.37</v>
      </c>
      <c r="F152">
        <f t="shared" si="12"/>
        <v>1.8655999999999904</v>
      </c>
      <c r="G152" s="22">
        <f>monthly_summary!L152*12</f>
        <v>2.3879999999999999</v>
      </c>
      <c r="H152" s="22">
        <f>monthly_summary!P152*12</f>
        <v>2.0207999999999999</v>
      </c>
      <c r="I152" s="22">
        <f t="shared" si="13"/>
        <v>0.18359999999999999</v>
      </c>
      <c r="J152" s="26">
        <f>'FF CO2 GCB2020'!D152*$K$5</f>
        <v>3.4104999999999999</v>
      </c>
      <c r="K152" s="23">
        <f>'FF CO2 GCB2020'!D152*(1-$K$5)</f>
        <v>0.17950000000000016</v>
      </c>
      <c r="L152" s="23">
        <f t="shared" si="14"/>
        <v>4.5233999999999996</v>
      </c>
      <c r="N152" s="11">
        <f t="shared" si="15"/>
        <v>2.2043999999999997</v>
      </c>
      <c r="O152" s="2">
        <f t="shared" si="16"/>
        <v>4.3397999999999994</v>
      </c>
      <c r="P152" s="11">
        <f t="shared" si="17"/>
        <v>4.3799714285714213</v>
      </c>
      <c r="S152" s="11">
        <f t="shared" si="11"/>
        <v>0.87999999999999545</v>
      </c>
      <c r="T152" s="11">
        <f t="shared" si="19"/>
        <v>1.2566666666666653</v>
      </c>
      <c r="U152">
        <f t="shared" si="18"/>
        <v>2.1336792452830187</v>
      </c>
    </row>
    <row r="153" spans="1:21" x14ac:dyDescent="0.2">
      <c r="A153">
        <v>1968</v>
      </c>
      <c r="B153">
        <v>12</v>
      </c>
      <c r="C153">
        <v>1968.9563000000001</v>
      </c>
      <c r="D153">
        <f>monthly_summary!D153</f>
        <v>323.68</v>
      </c>
      <c r="E153">
        <f>monthly_summary!E153</f>
        <v>322.5</v>
      </c>
      <c r="F153">
        <f t="shared" si="12"/>
        <v>2.5016000000000145</v>
      </c>
      <c r="G153" s="22">
        <f>monthly_summary!L153*12</f>
        <v>2.3879999999999999</v>
      </c>
      <c r="H153" s="22">
        <f>monthly_summary!P153*12</f>
        <v>2.0411999999999999</v>
      </c>
      <c r="I153" s="22">
        <f t="shared" si="13"/>
        <v>0.1734</v>
      </c>
      <c r="J153" s="26">
        <f>'FF CO2 GCB2020'!D153*$K$5</f>
        <v>3.4294999999999995</v>
      </c>
      <c r="K153" s="23">
        <f>'FF CO2 GCB2020'!D153*(1-$K$5)</f>
        <v>0.18050000000000016</v>
      </c>
      <c r="L153" s="23">
        <f t="shared" si="14"/>
        <v>4.5485999999999986</v>
      </c>
      <c r="N153" s="11">
        <f t="shared" si="15"/>
        <v>2.2145999999999999</v>
      </c>
      <c r="O153" s="2">
        <f t="shared" si="16"/>
        <v>4.3751999999999986</v>
      </c>
      <c r="P153" s="11">
        <f t="shared" si="17"/>
        <v>4.8624571428571528</v>
      </c>
      <c r="S153" s="11">
        <f t="shared" si="11"/>
        <v>1.1800000000000068</v>
      </c>
      <c r="T153" s="11">
        <f t="shared" si="19"/>
        <v>1.3125</v>
      </c>
      <c r="U153">
        <f t="shared" si="18"/>
        <v>2.1455660377358483</v>
      </c>
    </row>
    <row r="154" spans="1:21" x14ac:dyDescent="0.2">
      <c r="A154">
        <v>1969</v>
      </c>
      <c r="B154">
        <v>1</v>
      </c>
      <c r="C154">
        <v>1969.0410999999999</v>
      </c>
      <c r="D154">
        <f>monthly_summary!D154</f>
        <v>323.95999999999998</v>
      </c>
      <c r="E154">
        <f>monthly_summary!E154</f>
        <v>322.44</v>
      </c>
      <c r="F154">
        <f t="shared" si="12"/>
        <v>3.2223999999999617</v>
      </c>
      <c r="G154" s="22">
        <f>monthly_summary!L154*12</f>
        <v>2.3868</v>
      </c>
      <c r="H154" s="22">
        <f>monthly_summary!P154*12</f>
        <v>2.0616000000000003</v>
      </c>
      <c r="I154" s="22">
        <f t="shared" si="13"/>
        <v>0.16259999999999986</v>
      </c>
      <c r="J154" s="26">
        <f>'FF CO2 GCB2020'!D154*$K$5</f>
        <v>3.4484999999999997</v>
      </c>
      <c r="K154" s="23">
        <f>'FF CO2 GCB2020'!D154*(1-$K$5)</f>
        <v>0.18150000000000016</v>
      </c>
      <c r="L154" s="23">
        <f t="shared" si="14"/>
        <v>4.5737999999999985</v>
      </c>
      <c r="N154" s="11">
        <f t="shared" si="15"/>
        <v>2.2242000000000002</v>
      </c>
      <c r="O154" s="2">
        <f t="shared" si="16"/>
        <v>4.4111999999999991</v>
      </c>
      <c r="P154" s="11">
        <f t="shared" si="17"/>
        <v>5.4061142857142581</v>
      </c>
      <c r="S154" s="11">
        <f t="shared" si="11"/>
        <v>1.5199999999999818</v>
      </c>
      <c r="T154" s="11">
        <f t="shared" si="19"/>
        <v>1.3108333333333348</v>
      </c>
      <c r="U154">
        <f t="shared" si="18"/>
        <v>2.1574528301886784</v>
      </c>
    </row>
    <row r="155" spans="1:21" x14ac:dyDescent="0.2">
      <c r="A155">
        <v>1969</v>
      </c>
      <c r="B155">
        <v>2</v>
      </c>
      <c r="C155">
        <v>1969.126</v>
      </c>
      <c r="D155">
        <f>monthly_summary!D155</f>
        <v>323.76</v>
      </c>
      <c r="E155">
        <f>monthly_summary!E155</f>
        <v>322.66000000000003</v>
      </c>
      <c r="F155">
        <f t="shared" si="12"/>
        <v>2.3319999999999279</v>
      </c>
      <c r="G155" s="22">
        <f>monthly_summary!L155*12</f>
        <v>2.3843999999999999</v>
      </c>
      <c r="H155" s="22">
        <f>monthly_summary!P155*12</f>
        <v>2.0796000000000001</v>
      </c>
      <c r="I155" s="22">
        <f t="shared" si="13"/>
        <v>0.15239999999999987</v>
      </c>
      <c r="J155" s="26">
        <f>'FF CO2 GCB2020'!D155*$K$5</f>
        <v>3.4674999999999998</v>
      </c>
      <c r="K155" s="23">
        <f>'FF CO2 GCB2020'!D155*(1-$K$5)</f>
        <v>0.18250000000000016</v>
      </c>
      <c r="L155" s="23">
        <f t="shared" si="14"/>
        <v>4.5989999999999993</v>
      </c>
      <c r="N155" s="11">
        <f t="shared" si="15"/>
        <v>2.2320000000000002</v>
      </c>
      <c r="O155" s="2">
        <f t="shared" si="16"/>
        <v>4.4465999999999992</v>
      </c>
      <c r="P155" s="11">
        <f t="shared" si="17"/>
        <v>4.798314285714234</v>
      </c>
      <c r="S155" s="11">
        <f t="shared" si="11"/>
        <v>1.0999999999999659</v>
      </c>
      <c r="T155" s="11">
        <f t="shared" si="19"/>
        <v>1.3566666666666645</v>
      </c>
      <c r="U155">
        <f t="shared" si="18"/>
        <v>2.1693396226415089</v>
      </c>
    </row>
    <row r="156" spans="1:21" x14ac:dyDescent="0.2">
      <c r="A156">
        <v>1969</v>
      </c>
      <c r="B156">
        <v>3</v>
      </c>
      <c r="C156">
        <v>1969.2027</v>
      </c>
      <c r="D156">
        <f>monthly_summary!D156</f>
        <v>324.31</v>
      </c>
      <c r="E156">
        <f>monthly_summary!E156</f>
        <v>322.75</v>
      </c>
      <c r="F156">
        <f t="shared" si="12"/>
        <v>3.3072000000000048</v>
      </c>
      <c r="G156" s="22">
        <f>monthly_summary!L156*12</f>
        <v>2.3784000000000001</v>
      </c>
      <c r="H156" s="22">
        <f>monthly_summary!P156*12</f>
        <v>2.0964</v>
      </c>
      <c r="I156" s="22">
        <f t="shared" si="13"/>
        <v>0.14100000000000001</v>
      </c>
      <c r="J156" s="26">
        <f>'FF CO2 GCB2020'!D156*$K$5</f>
        <v>3.4864999999999999</v>
      </c>
      <c r="K156" s="23">
        <f>'FF CO2 GCB2020'!D156*(1-$K$5)</f>
        <v>0.18350000000000016</v>
      </c>
      <c r="L156" s="23">
        <f t="shared" si="14"/>
        <v>4.6241999999999992</v>
      </c>
      <c r="N156" s="11">
        <f t="shared" si="15"/>
        <v>2.2374000000000001</v>
      </c>
      <c r="O156" s="2">
        <f t="shared" si="16"/>
        <v>4.4831999999999992</v>
      </c>
      <c r="P156" s="11">
        <f t="shared" si="17"/>
        <v>5.5242857142857176</v>
      </c>
      <c r="S156" s="11">
        <f t="shared" si="11"/>
        <v>1.5600000000000023</v>
      </c>
      <c r="T156" s="11">
        <f t="shared" si="19"/>
        <v>1.3916666666666657</v>
      </c>
      <c r="U156">
        <f t="shared" si="18"/>
        <v>2.181226415094339</v>
      </c>
    </row>
    <row r="157" spans="1:21" x14ac:dyDescent="0.2">
      <c r="A157">
        <v>1969</v>
      </c>
      <c r="B157">
        <v>4</v>
      </c>
      <c r="C157">
        <v>1969.2877000000001</v>
      </c>
      <c r="D157">
        <f>monthly_summary!D157</f>
        <v>324.27</v>
      </c>
      <c r="E157">
        <f>monthly_summary!E157</f>
        <v>322.75</v>
      </c>
      <c r="F157">
        <f t="shared" si="12"/>
        <v>3.2223999999999617</v>
      </c>
      <c r="G157" s="22">
        <f>monthly_summary!L157*12</f>
        <v>2.3723999999999998</v>
      </c>
      <c r="H157" s="22">
        <f>monthly_summary!P157*12</f>
        <v>2.1108000000000002</v>
      </c>
      <c r="I157" s="22">
        <f t="shared" si="13"/>
        <v>0.13079999999999981</v>
      </c>
      <c r="J157" s="26">
        <f>'FF CO2 GCB2020'!D157*$K$5</f>
        <v>3.5054999999999996</v>
      </c>
      <c r="K157" s="23">
        <f>'FF CO2 GCB2020'!D157*(1-$K$5)</f>
        <v>0.18450000000000016</v>
      </c>
      <c r="L157" s="23">
        <f t="shared" si="14"/>
        <v>4.6493999999999991</v>
      </c>
      <c r="N157" s="11">
        <f t="shared" si="15"/>
        <v>2.2416</v>
      </c>
      <c r="O157" s="2">
        <f t="shared" si="16"/>
        <v>4.5185999999999993</v>
      </c>
      <c r="P157" s="11">
        <f t="shared" si="17"/>
        <v>5.491914285714258</v>
      </c>
      <c r="S157" s="11">
        <f t="shared" si="11"/>
        <v>1.5199999999999818</v>
      </c>
      <c r="T157" s="11">
        <f t="shared" si="19"/>
        <v>1.4416666666666675</v>
      </c>
      <c r="U157">
        <f t="shared" si="18"/>
        <v>2.1931132075471691</v>
      </c>
    </row>
    <row r="158" spans="1:21" x14ac:dyDescent="0.2">
      <c r="A158">
        <v>1969</v>
      </c>
      <c r="B158">
        <v>5</v>
      </c>
      <c r="C158">
        <v>1969.3698999999999</v>
      </c>
      <c r="D158">
        <f>monthly_summary!D158</f>
        <v>324.47000000000003</v>
      </c>
      <c r="E158">
        <f>monthly_summary!E158</f>
        <v>322.95999999999998</v>
      </c>
      <c r="F158">
        <f t="shared" si="12"/>
        <v>3.2012000000001013</v>
      </c>
      <c r="G158" s="22">
        <f>monthly_summary!L158*12</f>
        <v>2.3628</v>
      </c>
      <c r="H158" s="22">
        <f>monthly_summary!P158*12</f>
        <v>2.1215999999999999</v>
      </c>
      <c r="I158" s="22">
        <f t="shared" si="13"/>
        <v>0.12060000000000004</v>
      </c>
      <c r="J158" s="26">
        <f>'FF CO2 GCB2020'!D158*$K$5</f>
        <v>3.5244999999999997</v>
      </c>
      <c r="K158" s="23">
        <f>'FF CO2 GCB2020'!D158*(1-$K$5)</f>
        <v>0.18550000000000016</v>
      </c>
      <c r="L158" s="23">
        <f t="shared" si="14"/>
        <v>4.674599999999999</v>
      </c>
      <c r="N158" s="11">
        <f t="shared" si="15"/>
        <v>2.2422</v>
      </c>
      <c r="O158" s="2">
        <f t="shared" si="16"/>
        <v>4.5539999999999985</v>
      </c>
      <c r="P158" s="11">
        <f t="shared" si="17"/>
        <v>5.5049714285715012</v>
      </c>
      <c r="S158" s="11">
        <f t="shared" si="11"/>
        <v>1.5100000000000477</v>
      </c>
      <c r="T158" s="11">
        <f t="shared" si="19"/>
        <v>1.4741666666666664</v>
      </c>
      <c r="U158">
        <f t="shared" si="18"/>
        <v>2.2049999999999996</v>
      </c>
    </row>
    <row r="159" spans="1:21" x14ac:dyDescent="0.2">
      <c r="A159">
        <v>1969</v>
      </c>
      <c r="B159">
        <v>6</v>
      </c>
      <c r="C159">
        <v>1969.4548</v>
      </c>
      <c r="D159">
        <f>monthly_summary!D159</f>
        <v>324.51</v>
      </c>
      <c r="E159">
        <f>monthly_summary!E159</f>
        <v>323</v>
      </c>
      <c r="F159">
        <f t="shared" si="12"/>
        <v>3.2011999999999809</v>
      </c>
      <c r="G159" s="22">
        <f>monthly_summary!L159*12</f>
        <v>2.3508</v>
      </c>
      <c r="H159" s="22">
        <f>monthly_summary!P159*12</f>
        <v>2.1312000000000002</v>
      </c>
      <c r="I159" s="22">
        <f t="shared" si="13"/>
        <v>0.1097999999999999</v>
      </c>
      <c r="J159" s="26">
        <f>'FF CO2 GCB2020'!D159*$K$5</f>
        <v>3.5434999999999999</v>
      </c>
      <c r="K159" s="23">
        <f>'FF CO2 GCB2020'!D159*(1-$K$5)</f>
        <v>0.18650000000000017</v>
      </c>
      <c r="L159" s="23">
        <f t="shared" si="14"/>
        <v>4.6997999999999998</v>
      </c>
      <c r="N159" s="11">
        <f t="shared" si="15"/>
        <v>2.2410000000000001</v>
      </c>
      <c r="O159" s="2">
        <f t="shared" si="16"/>
        <v>4.59</v>
      </c>
      <c r="P159" s="11">
        <f t="shared" si="17"/>
        <v>5.5337714285714146</v>
      </c>
      <c r="S159" s="11">
        <f t="shared" si="11"/>
        <v>1.5099999999999909</v>
      </c>
      <c r="T159" s="11">
        <f t="shared" si="19"/>
        <v>1.4983333333333348</v>
      </c>
      <c r="U159">
        <f t="shared" si="18"/>
        <v>2.2168867924528302</v>
      </c>
    </row>
    <row r="160" spans="1:21" x14ac:dyDescent="0.2">
      <c r="A160">
        <v>1969</v>
      </c>
      <c r="B160">
        <v>7</v>
      </c>
      <c r="C160">
        <v>1969.537</v>
      </c>
      <c r="D160">
        <f>monthly_summary!D160</f>
        <v>325.19</v>
      </c>
      <c r="E160">
        <f>monthly_summary!E160</f>
        <v>323.2</v>
      </c>
      <c r="F160">
        <f t="shared" si="12"/>
        <v>4.2188000000000194</v>
      </c>
      <c r="G160" s="22">
        <f>monthly_summary!L160*12</f>
        <v>2.3364000000000003</v>
      </c>
      <c r="H160" s="22">
        <f>monthly_summary!P160*12</f>
        <v>2.1395999999999997</v>
      </c>
      <c r="I160" s="22">
        <f t="shared" si="13"/>
        <v>9.8400000000000265E-2</v>
      </c>
      <c r="J160" s="26">
        <f>'FF CO2 GCB2020'!D160*$K$5</f>
        <v>3.56535</v>
      </c>
      <c r="K160" s="23">
        <f>'FF CO2 GCB2020'!D160*(1-$K$5)</f>
        <v>0.18765000000000018</v>
      </c>
      <c r="L160" s="23">
        <f t="shared" si="14"/>
        <v>4.7287799999999995</v>
      </c>
      <c r="N160" s="11">
        <f t="shared" si="15"/>
        <v>2.238</v>
      </c>
      <c r="O160" s="2">
        <f t="shared" si="16"/>
        <v>4.6303799999999988</v>
      </c>
      <c r="P160" s="11">
        <f t="shared" si="17"/>
        <v>6.2927285714285848</v>
      </c>
      <c r="S160" s="11">
        <f t="shared" si="11"/>
        <v>1.9900000000000091</v>
      </c>
      <c r="T160" s="11">
        <f t="shared" si="19"/>
        <v>1.5008333333333372</v>
      </c>
      <c r="U160">
        <f t="shared" si="18"/>
        <v>2.2305566037735844</v>
      </c>
    </row>
    <row r="161" spans="1:21" x14ac:dyDescent="0.2">
      <c r="A161">
        <v>1969</v>
      </c>
      <c r="B161">
        <v>8</v>
      </c>
      <c r="C161">
        <v>1969.6219000000001</v>
      </c>
      <c r="D161">
        <f>monthly_summary!D161</f>
        <v>324.98</v>
      </c>
      <c r="E161">
        <f>monthly_summary!E161</f>
        <v>323.23</v>
      </c>
      <c r="F161">
        <f t="shared" si="12"/>
        <v>3.71</v>
      </c>
      <c r="G161" s="22">
        <f>monthly_summary!L161*12</f>
        <v>2.3220000000000001</v>
      </c>
      <c r="H161" s="22">
        <f>monthly_summary!P161*12</f>
        <v>2.1456</v>
      </c>
      <c r="I161" s="22">
        <f t="shared" si="13"/>
        <v>8.8200000000000056E-2</v>
      </c>
      <c r="J161" s="26">
        <f>'FF CO2 GCB2020'!D161*$K$5</f>
        <v>3.5900499999999997</v>
      </c>
      <c r="K161" s="23">
        <f>'FF CO2 GCB2020'!D161*(1-$K$5)</f>
        <v>0.18895000000000017</v>
      </c>
      <c r="L161" s="23">
        <f t="shared" si="14"/>
        <v>4.7615399999999992</v>
      </c>
      <c r="N161" s="11">
        <f t="shared" si="15"/>
        <v>2.2338</v>
      </c>
      <c r="O161" s="2">
        <f t="shared" si="16"/>
        <v>4.6733399999999996</v>
      </c>
      <c r="P161" s="11">
        <f t="shared" si="17"/>
        <v>5.9628999999999994</v>
      </c>
      <c r="S161" s="11">
        <f t="shared" si="11"/>
        <v>1.75</v>
      </c>
      <c r="T161" s="11">
        <f t="shared" si="19"/>
        <v>1.4783333333333388</v>
      </c>
      <c r="U161">
        <f t="shared" si="18"/>
        <v>2.2460094339622638</v>
      </c>
    </row>
    <row r="162" spans="1:21" x14ac:dyDescent="0.2">
      <c r="A162">
        <v>1969</v>
      </c>
      <c r="B162">
        <v>9</v>
      </c>
      <c r="C162">
        <v>1969.7067999999999</v>
      </c>
      <c r="D162">
        <f>monthly_summary!D162</f>
        <v>325.37</v>
      </c>
      <c r="E162">
        <f>monthly_summary!E162</f>
        <v>323.64</v>
      </c>
      <c r="F162">
        <f t="shared" si="12"/>
        <v>3.6676000000000388</v>
      </c>
      <c r="G162" s="22">
        <f>monthly_summary!L162*12</f>
        <v>2.3052000000000001</v>
      </c>
      <c r="H162" s="22">
        <f>monthly_summary!P162*12</f>
        <v>2.1503999999999999</v>
      </c>
      <c r="I162" s="22">
        <f t="shared" si="13"/>
        <v>7.7400000000000135E-2</v>
      </c>
      <c r="J162" s="26">
        <f>'FF CO2 GCB2020'!D162*$K$5</f>
        <v>3.6147499999999999</v>
      </c>
      <c r="K162" s="23">
        <f>'FF CO2 GCB2020'!D162*(1-$K$5)</f>
        <v>0.19025000000000017</v>
      </c>
      <c r="L162" s="23">
        <f t="shared" si="14"/>
        <v>4.7942999999999989</v>
      </c>
      <c r="N162" s="11">
        <f t="shared" si="15"/>
        <v>2.2278000000000002</v>
      </c>
      <c r="O162" s="2">
        <f t="shared" si="16"/>
        <v>4.716899999999999</v>
      </c>
      <c r="P162" s="11">
        <f t="shared" si="17"/>
        <v>5.9668142857143129</v>
      </c>
      <c r="S162" s="11">
        <f t="shared" si="11"/>
        <v>1.7300000000000182</v>
      </c>
      <c r="T162" s="11">
        <f t="shared" si="19"/>
        <v>1.5075000000000074</v>
      </c>
      <c r="U162">
        <f t="shared" si="18"/>
        <v>2.2614622641509428</v>
      </c>
    </row>
    <row r="163" spans="1:21" x14ac:dyDescent="0.2">
      <c r="A163">
        <v>1969</v>
      </c>
      <c r="B163">
        <v>10</v>
      </c>
      <c r="C163">
        <v>1969.789</v>
      </c>
      <c r="D163">
        <f>monthly_summary!D163</f>
        <v>324.88</v>
      </c>
      <c r="E163">
        <f>monthly_summary!E163</f>
        <v>323.44</v>
      </c>
      <c r="F163">
        <f t="shared" si="12"/>
        <v>3.0527999999999955</v>
      </c>
      <c r="G163" s="22">
        <f>monthly_summary!L163*12</f>
        <v>2.2896000000000001</v>
      </c>
      <c r="H163" s="22">
        <f>monthly_summary!P163*12</f>
        <v>2.1528</v>
      </c>
      <c r="I163" s="22">
        <f t="shared" si="13"/>
        <v>6.8400000000000016E-2</v>
      </c>
      <c r="J163" s="26">
        <f>'FF CO2 GCB2020'!D163*$K$5</f>
        <v>3.6385000000000001</v>
      </c>
      <c r="K163" s="23">
        <f>'FF CO2 GCB2020'!D163*(1-$K$5)</f>
        <v>0.19150000000000017</v>
      </c>
      <c r="L163" s="23">
        <f t="shared" si="14"/>
        <v>4.8258000000000001</v>
      </c>
      <c r="N163" s="11">
        <f t="shared" si="15"/>
        <v>2.2212000000000001</v>
      </c>
      <c r="O163" s="2">
        <f t="shared" si="16"/>
        <v>4.7574000000000005</v>
      </c>
      <c r="P163" s="11">
        <f t="shared" si="17"/>
        <v>5.5591714285714247</v>
      </c>
      <c r="S163" s="11">
        <f t="shared" si="11"/>
        <v>1.4399999999999977</v>
      </c>
      <c r="T163" s="11">
        <f t="shared" si="19"/>
        <v>1.5183333333333404</v>
      </c>
      <c r="U163">
        <f t="shared" si="18"/>
        <v>2.276320754716981</v>
      </c>
    </row>
    <row r="164" spans="1:21" x14ac:dyDescent="0.2">
      <c r="A164">
        <v>1969</v>
      </c>
      <c r="B164">
        <v>11</v>
      </c>
      <c r="C164">
        <v>1969.874</v>
      </c>
      <c r="D164">
        <f>monthly_summary!D164</f>
        <v>324.79000000000002</v>
      </c>
      <c r="E164">
        <f>monthly_summary!E164</f>
        <v>323.62</v>
      </c>
      <c r="F164">
        <f t="shared" si="12"/>
        <v>2.4804000000000337</v>
      </c>
      <c r="G164" s="22">
        <f>monthly_summary!L164*12</f>
        <v>2.274</v>
      </c>
      <c r="H164" s="22">
        <f>monthly_summary!P164*12</f>
        <v>2.1539999999999999</v>
      </c>
      <c r="I164" s="22">
        <f t="shared" si="13"/>
        <v>6.0000000000000053E-2</v>
      </c>
      <c r="J164" s="26">
        <f>'FF CO2 GCB2020'!D164*$K$5</f>
        <v>3.6631999999999998</v>
      </c>
      <c r="K164" s="23">
        <f>'FF CO2 GCB2020'!D164*(1-$K$5)</f>
        <v>0.19280000000000017</v>
      </c>
      <c r="L164" s="23">
        <f t="shared" si="14"/>
        <v>4.8585599999999989</v>
      </c>
      <c r="N164" s="11">
        <f t="shared" si="15"/>
        <v>2.214</v>
      </c>
      <c r="O164" s="2">
        <f t="shared" si="16"/>
        <v>4.7985599999999984</v>
      </c>
      <c r="P164" s="11">
        <f t="shared" si="17"/>
        <v>5.1821142857143094</v>
      </c>
      <c r="S164" s="11">
        <f t="shared" si="11"/>
        <v>1.1700000000000159</v>
      </c>
      <c r="T164" s="11">
        <f t="shared" si="19"/>
        <v>1.5250000000000103</v>
      </c>
      <c r="U164">
        <f t="shared" si="18"/>
        <v>2.2917735849056595</v>
      </c>
    </row>
    <row r="165" spans="1:21" x14ac:dyDescent="0.2">
      <c r="A165">
        <v>1969</v>
      </c>
      <c r="B165">
        <v>12</v>
      </c>
      <c r="C165">
        <v>1969.9562000000001</v>
      </c>
      <c r="D165">
        <f>monthly_summary!D165</f>
        <v>324.91000000000003</v>
      </c>
      <c r="E165">
        <f>monthly_summary!E165</f>
        <v>323.7</v>
      </c>
      <c r="F165">
        <f t="shared" si="12"/>
        <v>2.5652000000000772</v>
      </c>
      <c r="G165" s="22">
        <f>monthly_summary!L165*12</f>
        <v>2.2595999999999998</v>
      </c>
      <c r="H165" s="22">
        <f>monthly_summary!P165*12</f>
        <v>2.1539999999999999</v>
      </c>
      <c r="I165" s="22">
        <f t="shared" si="13"/>
        <v>5.2799999999999958E-2</v>
      </c>
      <c r="J165" s="26">
        <f>'FF CO2 GCB2020'!D165*$K$5</f>
        <v>3.6879</v>
      </c>
      <c r="K165" s="23">
        <f>'FF CO2 GCB2020'!D165*(1-$K$5)</f>
        <v>0.19410000000000019</v>
      </c>
      <c r="L165" s="23">
        <f t="shared" si="14"/>
        <v>4.8913199999999994</v>
      </c>
      <c r="N165" s="11">
        <f t="shared" si="15"/>
        <v>2.2067999999999999</v>
      </c>
      <c r="O165" s="2">
        <f t="shared" si="16"/>
        <v>4.838519999999999</v>
      </c>
      <c r="P165" s="11">
        <f t="shared" si="17"/>
        <v>5.2732857142857696</v>
      </c>
      <c r="S165" s="11">
        <f t="shared" si="11"/>
        <v>1.2100000000000364</v>
      </c>
      <c r="T165" s="11">
        <f t="shared" si="19"/>
        <v>1.485000000000009</v>
      </c>
      <c r="U165">
        <f t="shared" si="18"/>
        <v>2.3072264150943393</v>
      </c>
    </row>
    <row r="166" spans="1:21" x14ac:dyDescent="0.2">
      <c r="A166">
        <v>1970</v>
      </c>
      <c r="B166">
        <v>1</v>
      </c>
      <c r="C166">
        <v>1970.0410999999999</v>
      </c>
      <c r="D166">
        <f>monthly_summary!D166</f>
        <v>325.02</v>
      </c>
      <c r="E166">
        <f>monthly_summary!E166</f>
        <v>323.77</v>
      </c>
      <c r="F166">
        <f t="shared" si="12"/>
        <v>2.6500000000000004</v>
      </c>
      <c r="G166" s="22">
        <f>monthly_summary!L166*12</f>
        <v>2.2464</v>
      </c>
      <c r="H166" s="22">
        <f>monthly_summary!P166*12</f>
        <v>2.1528</v>
      </c>
      <c r="I166" s="22">
        <f t="shared" si="13"/>
        <v>4.6799999999999953E-2</v>
      </c>
      <c r="J166" s="26">
        <f>'FF CO2 GCB2020'!D166*$K$5</f>
        <v>3.7125999999999997</v>
      </c>
      <c r="K166" s="23">
        <f>'FF CO2 GCB2020'!D166*(1-$K$5)</f>
        <v>0.19540000000000016</v>
      </c>
      <c r="L166" s="23">
        <f t="shared" si="14"/>
        <v>4.9240799999999991</v>
      </c>
      <c r="N166" s="11">
        <f t="shared" si="15"/>
        <v>2.1996000000000002</v>
      </c>
      <c r="O166" s="2">
        <f t="shared" si="16"/>
        <v>4.8772799999999989</v>
      </c>
      <c r="P166" s="11">
        <f t="shared" si="17"/>
        <v>5.3632571428571429</v>
      </c>
      <c r="S166" s="11">
        <f t="shared" si="11"/>
        <v>1.25</v>
      </c>
      <c r="T166" s="11">
        <f t="shared" si="19"/>
        <v>1.4466666666666725</v>
      </c>
      <c r="U166">
        <f t="shared" si="18"/>
        <v>2.3226792452830183</v>
      </c>
    </row>
    <row r="167" spans="1:21" x14ac:dyDescent="0.2">
      <c r="A167">
        <v>1970</v>
      </c>
      <c r="B167">
        <v>2</v>
      </c>
      <c r="C167">
        <v>1970.126</v>
      </c>
      <c r="D167">
        <f>monthly_summary!D167</f>
        <v>325.33</v>
      </c>
      <c r="E167">
        <f>monthly_summary!E167</f>
        <v>323.88</v>
      </c>
      <c r="F167">
        <f t="shared" si="12"/>
        <v>3.0739999999999759</v>
      </c>
      <c r="G167" s="22">
        <f>monthly_summary!L167*12</f>
        <v>2.2343999999999999</v>
      </c>
      <c r="H167" s="22">
        <f>monthly_summary!P167*12</f>
        <v>2.1503999999999999</v>
      </c>
      <c r="I167" s="22">
        <f t="shared" si="13"/>
        <v>4.2000000000000037E-2</v>
      </c>
      <c r="J167" s="26">
        <f>'FF CO2 GCB2020'!D167*$K$5</f>
        <v>3.7372999999999998</v>
      </c>
      <c r="K167" s="23">
        <f>'FF CO2 GCB2020'!D167*(1-$K$5)</f>
        <v>0.19670000000000018</v>
      </c>
      <c r="L167" s="23">
        <f t="shared" si="14"/>
        <v>4.9568399999999988</v>
      </c>
      <c r="N167" s="11">
        <f t="shared" si="15"/>
        <v>2.1924000000000001</v>
      </c>
      <c r="O167" s="2">
        <f t="shared" si="16"/>
        <v>4.914839999999999</v>
      </c>
      <c r="P167" s="11">
        <f t="shared" si="17"/>
        <v>5.6943142857142686</v>
      </c>
      <c r="S167" s="11">
        <f t="shared" si="11"/>
        <v>1.4499999999999886</v>
      </c>
      <c r="T167" s="11">
        <f t="shared" si="19"/>
        <v>1.3833333333333353</v>
      </c>
      <c r="U167">
        <f t="shared" si="18"/>
        <v>2.3381320754716972</v>
      </c>
    </row>
    <row r="168" spans="1:21" x14ac:dyDescent="0.2">
      <c r="A168">
        <v>1970</v>
      </c>
      <c r="B168">
        <v>3</v>
      </c>
      <c r="C168">
        <v>1970.2027</v>
      </c>
      <c r="D168">
        <f>monthly_summary!D168</f>
        <v>325.61</v>
      </c>
      <c r="E168">
        <f>monthly_summary!E168</f>
        <v>323.92</v>
      </c>
      <c r="F168">
        <f t="shared" si="12"/>
        <v>3.5827999999999953</v>
      </c>
      <c r="G168" s="22">
        <f>monthly_summary!L168*12</f>
        <v>2.2223999999999999</v>
      </c>
      <c r="H168" s="22">
        <f>monthly_summary!P168*12</f>
        <v>2.1467999999999998</v>
      </c>
      <c r="I168" s="22">
        <f t="shared" si="13"/>
        <v>3.7800000000000056E-2</v>
      </c>
      <c r="J168" s="26">
        <f>'FF CO2 GCB2020'!D168*$K$5</f>
        <v>3.762</v>
      </c>
      <c r="K168" s="23">
        <f>'FF CO2 GCB2020'!D168*(1-$K$5)</f>
        <v>0.19800000000000018</v>
      </c>
      <c r="L168" s="23">
        <f t="shared" si="14"/>
        <v>4.9895999999999994</v>
      </c>
      <c r="N168" s="11">
        <f t="shared" si="15"/>
        <v>2.1845999999999997</v>
      </c>
      <c r="O168" s="2">
        <f t="shared" si="16"/>
        <v>4.9517999999999995</v>
      </c>
      <c r="P168" s="11">
        <f t="shared" si="17"/>
        <v>6.0853428571428543</v>
      </c>
      <c r="S168" s="11">
        <f t="shared" si="11"/>
        <v>1.6899999999999977</v>
      </c>
      <c r="T168" s="11">
        <f t="shared" si="19"/>
        <v>1.3775000000000024</v>
      </c>
      <c r="U168">
        <f t="shared" si="18"/>
        <v>2.353584905660377</v>
      </c>
    </row>
    <row r="169" spans="1:21" x14ac:dyDescent="0.2">
      <c r="A169">
        <v>1970</v>
      </c>
      <c r="B169">
        <v>4</v>
      </c>
      <c r="C169">
        <v>1970.2877000000001</v>
      </c>
      <c r="D169">
        <f>monthly_summary!D169</f>
        <v>325.74</v>
      </c>
      <c r="E169">
        <f>monthly_summary!E169</f>
        <v>324.14</v>
      </c>
      <c r="F169">
        <f t="shared" si="12"/>
        <v>3.3920000000000483</v>
      </c>
      <c r="G169" s="22">
        <f>monthly_summary!L169*12</f>
        <v>2.214</v>
      </c>
      <c r="H169" s="22">
        <f>monthly_summary!P169*12</f>
        <v>2.1419999999999999</v>
      </c>
      <c r="I169" s="22">
        <f t="shared" si="13"/>
        <v>3.6000000000000032E-2</v>
      </c>
      <c r="J169" s="26">
        <f>'FF CO2 GCB2020'!D169*$K$5</f>
        <v>3.7857499999999997</v>
      </c>
      <c r="K169" s="23">
        <f>'FF CO2 GCB2020'!D169*(1-$K$5)</f>
        <v>0.19925000000000018</v>
      </c>
      <c r="L169" s="23">
        <f t="shared" si="14"/>
        <v>5.0210999999999988</v>
      </c>
      <c r="N169" s="11">
        <f t="shared" si="15"/>
        <v>2.1779999999999999</v>
      </c>
      <c r="O169" s="2">
        <f t="shared" si="16"/>
        <v>4.9850999999999992</v>
      </c>
      <c r="P169" s="11">
        <f t="shared" si="17"/>
        <v>5.9733571428571768</v>
      </c>
      <c r="S169" s="11">
        <f t="shared" si="11"/>
        <v>1.6000000000000227</v>
      </c>
      <c r="T169" s="11">
        <f t="shared" si="19"/>
        <v>1.3541666666666714</v>
      </c>
      <c r="U169">
        <f t="shared" si="18"/>
        <v>2.3684433962264144</v>
      </c>
    </row>
    <row r="170" spans="1:21" x14ac:dyDescent="0.2">
      <c r="A170">
        <v>1970</v>
      </c>
      <c r="B170">
        <v>5</v>
      </c>
      <c r="C170">
        <v>1970.3698999999999</v>
      </c>
      <c r="D170">
        <f>monthly_summary!D170</f>
        <v>325.16000000000003</v>
      </c>
      <c r="E170">
        <f>monthly_summary!E170</f>
        <v>324.13</v>
      </c>
      <c r="F170">
        <f t="shared" si="12"/>
        <v>2.1836000000000628</v>
      </c>
      <c r="G170" s="22">
        <f>monthly_summary!L170*12</f>
        <v>2.2080000000000002</v>
      </c>
      <c r="H170" s="22">
        <f>monthly_summary!P170*12</f>
        <v>2.1383999999999999</v>
      </c>
      <c r="I170" s="22">
        <f t="shared" si="13"/>
        <v>3.4800000000000164E-2</v>
      </c>
      <c r="J170" s="26">
        <f>'FF CO2 GCB2020'!D170*$K$5</f>
        <v>3.8104499999999999</v>
      </c>
      <c r="K170" s="23">
        <f>'FF CO2 GCB2020'!D170*(1-$K$5)</f>
        <v>0.20055000000000017</v>
      </c>
      <c r="L170" s="23">
        <f t="shared" si="14"/>
        <v>5.0538599999999994</v>
      </c>
      <c r="N170" s="11">
        <f t="shared" si="15"/>
        <v>2.1732</v>
      </c>
      <c r="O170" s="2">
        <f t="shared" si="16"/>
        <v>5.0190599999999996</v>
      </c>
      <c r="P170" s="11">
        <f t="shared" si="17"/>
        <v>5.1348142857143309</v>
      </c>
      <c r="S170" s="11">
        <f t="shared" si="11"/>
        <v>1.0300000000000296</v>
      </c>
      <c r="T170" s="11">
        <f t="shared" si="19"/>
        <v>1.3583333333333389</v>
      </c>
      <c r="U170">
        <f t="shared" si="18"/>
        <v>2.3838962264150938</v>
      </c>
    </row>
    <row r="171" spans="1:21" x14ac:dyDescent="0.2">
      <c r="A171">
        <v>1970</v>
      </c>
      <c r="B171">
        <v>6</v>
      </c>
      <c r="C171">
        <v>1970.4548</v>
      </c>
      <c r="D171">
        <f>monthly_summary!D171</f>
        <v>325.45999999999998</v>
      </c>
      <c r="E171">
        <f>monthly_summary!E171</f>
        <v>324.41000000000003</v>
      </c>
      <c r="F171">
        <f t="shared" si="12"/>
        <v>2.2259999999999036</v>
      </c>
      <c r="G171" s="22">
        <f>monthly_summary!L171*12</f>
        <v>2.2068000000000003</v>
      </c>
      <c r="H171" s="22">
        <f>monthly_summary!P171*12</f>
        <v>2.1348000000000003</v>
      </c>
      <c r="I171" s="22">
        <f t="shared" si="13"/>
        <v>3.6000000000000032E-2</v>
      </c>
      <c r="J171" s="26">
        <f>'FF CO2 GCB2020'!D171*$K$5</f>
        <v>3.8351499999999996</v>
      </c>
      <c r="K171" s="23">
        <f>'FF CO2 GCB2020'!D171*(1-$K$5)</f>
        <v>0.20185000000000017</v>
      </c>
      <c r="L171" s="23">
        <f t="shared" si="14"/>
        <v>5.086619999999999</v>
      </c>
      <c r="N171" s="11">
        <f t="shared" si="15"/>
        <v>2.1708000000000003</v>
      </c>
      <c r="O171" s="2">
        <f t="shared" si="16"/>
        <v>5.0506199999999986</v>
      </c>
      <c r="P171" s="11">
        <f t="shared" si="17"/>
        <v>5.1872999999999312</v>
      </c>
      <c r="S171" s="11">
        <f t="shared" si="11"/>
        <v>1.0499999999999545</v>
      </c>
      <c r="T171" s="11">
        <f t="shared" si="19"/>
        <v>1.3491666666666713</v>
      </c>
      <c r="U171">
        <f t="shared" si="18"/>
        <v>2.3993490566037732</v>
      </c>
    </row>
    <row r="172" spans="1:21" x14ac:dyDescent="0.2">
      <c r="A172">
        <v>1970</v>
      </c>
      <c r="B172">
        <v>7</v>
      </c>
      <c r="C172">
        <v>1970.537</v>
      </c>
      <c r="D172">
        <f>monthly_summary!D172</f>
        <v>325.64999999999998</v>
      </c>
      <c r="E172">
        <f>monthly_summary!E172</f>
        <v>324.42</v>
      </c>
      <c r="F172">
        <f t="shared" si="12"/>
        <v>2.607599999999918</v>
      </c>
      <c r="G172" s="22">
        <f>monthly_summary!L172*12</f>
        <v>2.2103999999999999</v>
      </c>
      <c r="H172" s="22">
        <f>monthly_summary!P172*12</f>
        <v>2.1324000000000001</v>
      </c>
      <c r="I172" s="22">
        <f t="shared" si="13"/>
        <v>3.8999999999999924E-2</v>
      </c>
      <c r="J172" s="26">
        <f>'FF CO2 GCB2020'!D172*$K$5</f>
        <v>3.8541500000000002</v>
      </c>
      <c r="K172" s="23">
        <f>'FF CO2 GCB2020'!D172*(1-$K$5)</f>
        <v>0.2028500000000002</v>
      </c>
      <c r="L172" s="23">
        <f t="shared" si="14"/>
        <v>5.1118199999999998</v>
      </c>
      <c r="N172" s="11">
        <f t="shared" si="15"/>
        <v>2.1714000000000002</v>
      </c>
      <c r="O172" s="2">
        <f t="shared" si="16"/>
        <v>5.0728200000000001</v>
      </c>
      <c r="P172" s="11">
        <f t="shared" si="17"/>
        <v>5.4748714285713707</v>
      </c>
      <c r="S172" s="11">
        <f t="shared" si="11"/>
        <v>1.2299999999999613</v>
      </c>
      <c r="T172" s="11">
        <f t="shared" si="19"/>
        <v>1.3475000000000013</v>
      </c>
      <c r="U172">
        <f t="shared" si="18"/>
        <v>2.4112358490566037</v>
      </c>
    </row>
    <row r="173" spans="1:21" x14ac:dyDescent="0.2">
      <c r="A173">
        <v>1970</v>
      </c>
      <c r="B173">
        <v>8</v>
      </c>
      <c r="C173">
        <v>1970.6219000000001</v>
      </c>
      <c r="D173">
        <f>monthly_summary!D173</f>
        <v>326</v>
      </c>
      <c r="E173">
        <f>monthly_summary!E173</f>
        <v>324.32</v>
      </c>
      <c r="F173">
        <f t="shared" si="12"/>
        <v>3.5616000000000145</v>
      </c>
      <c r="G173" s="22">
        <f>monthly_summary!L173*12</f>
        <v>2.2187999999999999</v>
      </c>
      <c r="H173" s="22">
        <f>monthly_summary!P173*12</f>
        <v>2.1312000000000002</v>
      </c>
      <c r="I173" s="22">
        <f t="shared" si="13"/>
        <v>4.3799999999999839E-2</v>
      </c>
      <c r="J173" s="26">
        <f>'FF CO2 GCB2020'!D173*$K$5</f>
        <v>3.8665000000000003</v>
      </c>
      <c r="K173" s="23">
        <f>'FF CO2 GCB2020'!D173*(1-$K$5)</f>
        <v>0.20350000000000021</v>
      </c>
      <c r="L173" s="23">
        <f t="shared" si="14"/>
        <v>5.1281999999999996</v>
      </c>
      <c r="N173" s="11">
        <f t="shared" si="15"/>
        <v>2.1749999999999998</v>
      </c>
      <c r="O173" s="2">
        <f t="shared" si="16"/>
        <v>5.0843999999999996</v>
      </c>
      <c r="P173" s="11">
        <f t="shared" si="17"/>
        <v>6.1632000000000113</v>
      </c>
      <c r="S173" s="11">
        <f t="shared" si="11"/>
        <v>1.6800000000000068</v>
      </c>
      <c r="T173" s="11">
        <f t="shared" si="19"/>
        <v>1.3475000000000013</v>
      </c>
      <c r="U173">
        <f t="shared" si="18"/>
        <v>2.418962264150943</v>
      </c>
    </row>
    <row r="174" spans="1:21" x14ac:dyDescent="0.2">
      <c r="A174">
        <v>1970</v>
      </c>
      <c r="B174">
        <v>9</v>
      </c>
      <c r="C174">
        <v>1970.7067999999999</v>
      </c>
      <c r="D174">
        <f>monthly_summary!D174</f>
        <v>326.10000000000002</v>
      </c>
      <c r="E174">
        <f>monthly_summary!E174</f>
        <v>324.64999999999998</v>
      </c>
      <c r="F174">
        <f t="shared" si="12"/>
        <v>3.0740000000000967</v>
      </c>
      <c r="G174" s="22">
        <f>monthly_summary!L174*12</f>
        <v>2.2332000000000001</v>
      </c>
      <c r="H174" s="22">
        <f>monthly_summary!P174*12</f>
        <v>2.1324000000000001</v>
      </c>
      <c r="I174" s="22">
        <f t="shared" si="13"/>
        <v>5.04E-2</v>
      </c>
      <c r="J174" s="26">
        <f>'FF CO2 GCB2020'!D174*$K$5</f>
        <v>3.8788499999999999</v>
      </c>
      <c r="K174" s="23">
        <f>'FF CO2 GCB2020'!D174*(1-$K$5)</f>
        <v>0.20415000000000019</v>
      </c>
      <c r="L174" s="23">
        <f t="shared" si="14"/>
        <v>5.1445799999999995</v>
      </c>
      <c r="N174" s="11">
        <f t="shared" si="15"/>
        <v>2.1828000000000003</v>
      </c>
      <c r="O174" s="2">
        <f t="shared" si="16"/>
        <v>5.0941799999999997</v>
      </c>
      <c r="P174" s="11">
        <f t="shared" si="17"/>
        <v>5.8200142857143549</v>
      </c>
      <c r="S174" s="11">
        <f t="shared" si="11"/>
        <v>1.4500000000000455</v>
      </c>
      <c r="T174" s="11">
        <f t="shared" si="19"/>
        <v>1.3166666666666675</v>
      </c>
      <c r="U174">
        <f t="shared" si="18"/>
        <v>2.4266886792452826</v>
      </c>
    </row>
    <row r="175" spans="1:21" x14ac:dyDescent="0.2">
      <c r="A175">
        <v>1970</v>
      </c>
      <c r="B175">
        <v>10</v>
      </c>
      <c r="C175">
        <v>1970.789</v>
      </c>
      <c r="D175">
        <f>monthly_summary!D175</f>
        <v>326.18</v>
      </c>
      <c r="E175">
        <f>monthly_summary!E175</f>
        <v>324.69</v>
      </c>
      <c r="F175">
        <f t="shared" si="12"/>
        <v>3.1588000000000194</v>
      </c>
      <c r="G175" s="22">
        <f>monthly_summary!L175*12</f>
        <v>2.25</v>
      </c>
      <c r="H175" s="22">
        <f>monthly_summary!P175*12</f>
        <v>2.1348000000000003</v>
      </c>
      <c r="I175" s="22">
        <f t="shared" si="13"/>
        <v>5.7599999999999874E-2</v>
      </c>
      <c r="J175" s="26">
        <f>'FF CO2 GCB2020'!D175*$K$5</f>
        <v>3.89215</v>
      </c>
      <c r="K175" s="23">
        <f>'FF CO2 GCB2020'!D175*(1-$K$5)</f>
        <v>0.2048500000000002</v>
      </c>
      <c r="L175" s="23">
        <f t="shared" si="14"/>
        <v>5.1622199999999987</v>
      </c>
      <c r="N175" s="11">
        <f t="shared" si="15"/>
        <v>2.1924000000000001</v>
      </c>
      <c r="O175" s="2">
        <f t="shared" si="16"/>
        <v>5.1046199999999988</v>
      </c>
      <c r="P175" s="11">
        <f t="shared" si="17"/>
        <v>5.8859857142857281</v>
      </c>
      <c r="S175" s="11">
        <f t="shared" si="11"/>
        <v>1.4900000000000091</v>
      </c>
      <c r="T175" s="11">
        <f t="shared" si="19"/>
        <v>1.2616666666666703</v>
      </c>
      <c r="U175">
        <f t="shared" si="18"/>
        <v>2.4350094339622634</v>
      </c>
    </row>
    <row r="176" spans="1:21" x14ac:dyDescent="0.2">
      <c r="A176">
        <v>1970</v>
      </c>
      <c r="B176">
        <v>11</v>
      </c>
      <c r="C176">
        <v>1970.874</v>
      </c>
      <c r="D176">
        <f>monthly_summary!D176</f>
        <v>325.95</v>
      </c>
      <c r="E176">
        <f>monthly_summary!E176</f>
        <v>324.89</v>
      </c>
      <c r="F176">
        <f t="shared" si="12"/>
        <v>2.2472000000000047</v>
      </c>
      <c r="G176" s="22">
        <f>monthly_summary!L176*12</f>
        <v>2.2704</v>
      </c>
      <c r="H176" s="22">
        <f>monthly_summary!P176*12</f>
        <v>2.1383999999999999</v>
      </c>
      <c r="I176" s="22">
        <f t="shared" si="13"/>
        <v>6.6000000000000059E-2</v>
      </c>
      <c r="J176" s="26">
        <f>'FF CO2 GCB2020'!D176*$K$5</f>
        <v>3.9045000000000001</v>
      </c>
      <c r="K176" s="23">
        <f>'FF CO2 GCB2020'!D176*(1-$K$5)</f>
        <v>0.20550000000000021</v>
      </c>
      <c r="L176" s="23">
        <f t="shared" si="14"/>
        <v>5.1785999999999994</v>
      </c>
      <c r="N176" s="11">
        <f t="shared" si="15"/>
        <v>2.2043999999999997</v>
      </c>
      <c r="O176" s="2">
        <f t="shared" si="16"/>
        <v>5.1125999999999996</v>
      </c>
      <c r="P176" s="11">
        <f t="shared" si="17"/>
        <v>5.2381428571428605</v>
      </c>
      <c r="S176" s="11">
        <f t="shared" si="11"/>
        <v>1.0600000000000023</v>
      </c>
      <c r="T176" s="11">
        <f t="shared" si="19"/>
        <v>1.1650000000000016</v>
      </c>
      <c r="U176">
        <f t="shared" si="18"/>
        <v>2.4427358490566036</v>
      </c>
    </row>
    <row r="177" spans="1:21" x14ac:dyDescent="0.2">
      <c r="A177">
        <v>1970</v>
      </c>
      <c r="B177">
        <v>12</v>
      </c>
      <c r="C177">
        <v>1970.9562000000001</v>
      </c>
      <c r="D177">
        <f>monthly_summary!D177</f>
        <v>325.93</v>
      </c>
      <c r="E177">
        <f>monthly_summary!E177</f>
        <v>324.74</v>
      </c>
      <c r="F177">
        <f t="shared" si="12"/>
        <v>2.5227999999999953</v>
      </c>
      <c r="G177" s="22">
        <f>monthly_summary!L177*12</f>
        <v>2.2896000000000001</v>
      </c>
      <c r="H177" s="22">
        <f>monthly_summary!P177*12</f>
        <v>2.1444000000000001</v>
      </c>
      <c r="I177" s="22">
        <f t="shared" si="13"/>
        <v>7.2599999999999998E-2</v>
      </c>
      <c r="J177" s="26">
        <f>'FF CO2 GCB2020'!D177*$K$5</f>
        <v>3.9168500000000002</v>
      </c>
      <c r="K177" s="23">
        <f>'FF CO2 GCB2020'!D177*(1-$K$5)</f>
        <v>0.20615000000000019</v>
      </c>
      <c r="L177" s="23">
        <f t="shared" si="14"/>
        <v>5.1949800000000002</v>
      </c>
      <c r="N177" s="11">
        <f t="shared" si="15"/>
        <v>2.2170000000000001</v>
      </c>
      <c r="O177" s="2">
        <f t="shared" si="16"/>
        <v>5.1223799999999997</v>
      </c>
      <c r="P177" s="11">
        <f t="shared" si="17"/>
        <v>5.4400999999999975</v>
      </c>
      <c r="S177" s="11">
        <f t="shared" si="11"/>
        <v>1.1899999999999977</v>
      </c>
      <c r="T177" s="11">
        <f t="shared" si="19"/>
        <v>1.159166666666664</v>
      </c>
      <c r="U177">
        <f t="shared" si="18"/>
        <v>2.4504622641509433</v>
      </c>
    </row>
    <row r="178" spans="1:21" x14ac:dyDescent="0.2">
      <c r="A178">
        <v>1971</v>
      </c>
      <c r="B178">
        <v>1</v>
      </c>
      <c r="C178">
        <v>1971.0410999999999</v>
      </c>
      <c r="D178">
        <f>monthly_summary!D178</f>
        <v>326.13</v>
      </c>
      <c r="E178">
        <f>monthly_summary!E178</f>
        <v>324.88</v>
      </c>
      <c r="F178">
        <f t="shared" si="12"/>
        <v>2.6500000000000004</v>
      </c>
      <c r="G178" s="22">
        <f>monthly_summary!L178*12</f>
        <v>2.3111999999999999</v>
      </c>
      <c r="H178" s="22">
        <f>monthly_summary!P178*12</f>
        <v>2.1515999999999997</v>
      </c>
      <c r="I178" s="22">
        <f t="shared" si="13"/>
        <v>7.9800000000000093E-2</v>
      </c>
      <c r="J178" s="26">
        <f>'FF CO2 GCB2020'!D178*$K$5</f>
        <v>3.9301499999999994</v>
      </c>
      <c r="K178" s="23">
        <f>'FF CO2 GCB2020'!D178*(1-$K$5)</f>
        <v>0.20685000000000017</v>
      </c>
      <c r="L178" s="23">
        <f t="shared" si="14"/>
        <v>5.2126199999999985</v>
      </c>
      <c r="N178" s="11">
        <f t="shared" si="15"/>
        <v>2.2313999999999998</v>
      </c>
      <c r="O178" s="2">
        <f t="shared" si="16"/>
        <v>5.1328199999999988</v>
      </c>
      <c r="P178" s="11">
        <f t="shared" si="17"/>
        <v>5.5363571428571419</v>
      </c>
      <c r="S178" s="11">
        <f t="shared" si="11"/>
        <v>1.25</v>
      </c>
      <c r="T178" s="11">
        <f t="shared" si="19"/>
        <v>1.1733333333333367</v>
      </c>
      <c r="U178">
        <f t="shared" si="18"/>
        <v>2.4587830188679236</v>
      </c>
    </row>
    <row r="179" spans="1:21" x14ac:dyDescent="0.2">
      <c r="A179">
        <v>1971</v>
      </c>
      <c r="B179">
        <v>2</v>
      </c>
      <c r="C179">
        <v>1971.126</v>
      </c>
      <c r="D179">
        <f>monthly_summary!D179</f>
        <v>326.02999999999997</v>
      </c>
      <c r="E179">
        <f>monthly_summary!E179</f>
        <v>324.95</v>
      </c>
      <c r="F179">
        <f t="shared" si="12"/>
        <v>2.2895999999999663</v>
      </c>
      <c r="G179" s="22">
        <f>monthly_summary!L179*12</f>
        <v>2.3340000000000001</v>
      </c>
      <c r="H179" s="22">
        <f>monthly_summary!P179*12</f>
        <v>2.1612</v>
      </c>
      <c r="I179" s="22">
        <f t="shared" si="13"/>
        <v>8.6400000000000032E-2</v>
      </c>
      <c r="J179" s="26">
        <f>'FF CO2 GCB2020'!D179*$K$5</f>
        <v>3.9425000000000003</v>
      </c>
      <c r="K179" s="23">
        <f>'FF CO2 GCB2020'!D179*(1-$K$5)</f>
        <v>0.20750000000000021</v>
      </c>
      <c r="L179" s="23">
        <f t="shared" si="14"/>
        <v>5.2290000000000001</v>
      </c>
      <c r="N179" s="11">
        <f t="shared" si="15"/>
        <v>2.2476000000000003</v>
      </c>
      <c r="O179" s="2">
        <f t="shared" si="16"/>
        <v>5.1425999999999998</v>
      </c>
      <c r="P179" s="11">
        <f t="shared" si="17"/>
        <v>5.2840285714285473</v>
      </c>
      <c r="S179" s="11">
        <f t="shared" si="11"/>
        <v>1.0799999999999841</v>
      </c>
      <c r="T179" s="11">
        <f t="shared" si="19"/>
        <v>1.2008333333333401</v>
      </c>
      <c r="U179">
        <f t="shared" si="18"/>
        <v>2.4665094339622642</v>
      </c>
    </row>
    <row r="180" spans="1:21" x14ac:dyDescent="0.2">
      <c r="A180">
        <v>1971</v>
      </c>
      <c r="B180">
        <v>3</v>
      </c>
      <c r="C180">
        <v>1971.2027</v>
      </c>
      <c r="D180">
        <f>monthly_summary!D180</f>
        <v>325.85000000000002</v>
      </c>
      <c r="E180">
        <f>monthly_summary!E180</f>
        <v>324.82</v>
      </c>
      <c r="F180">
        <f t="shared" si="12"/>
        <v>2.1836000000000628</v>
      </c>
      <c r="G180" s="22">
        <f>monthly_summary!L180*12</f>
        <v>2.3592</v>
      </c>
      <c r="H180" s="22">
        <f>monthly_summary!P180*12</f>
        <v>2.1707999999999998</v>
      </c>
      <c r="I180" s="22">
        <f t="shared" si="13"/>
        <v>9.4200000000000061E-2</v>
      </c>
      <c r="J180" s="26">
        <f>'FF CO2 GCB2020'!D180*$K$5</f>
        <v>3.95485</v>
      </c>
      <c r="K180" s="23">
        <f>'FF CO2 GCB2020'!D180*(1-$K$5)</f>
        <v>0.2081500000000002</v>
      </c>
      <c r="L180" s="23">
        <f t="shared" si="14"/>
        <v>5.245379999999999</v>
      </c>
      <c r="N180" s="11">
        <f t="shared" si="15"/>
        <v>2.2649999999999997</v>
      </c>
      <c r="O180" s="2">
        <f t="shared" si="16"/>
        <v>5.1511799999999992</v>
      </c>
      <c r="P180" s="11">
        <f t="shared" si="17"/>
        <v>5.2122142857143308</v>
      </c>
      <c r="S180" s="11">
        <f t="shared" si="11"/>
        <v>1.0300000000000296</v>
      </c>
      <c r="T180" s="11">
        <f t="shared" si="19"/>
        <v>1.1900000000000073</v>
      </c>
      <c r="U180">
        <f t="shared" si="18"/>
        <v>2.474235849056603</v>
      </c>
    </row>
    <row r="181" spans="1:21" x14ac:dyDescent="0.2">
      <c r="A181">
        <v>1971</v>
      </c>
      <c r="B181">
        <v>4</v>
      </c>
      <c r="C181">
        <v>1971.2877000000001</v>
      </c>
      <c r="D181">
        <f>monthly_summary!D181</f>
        <v>325.38</v>
      </c>
      <c r="E181">
        <f>monthly_summary!E181</f>
        <v>324.94</v>
      </c>
      <c r="F181">
        <f t="shared" si="12"/>
        <v>0.93279999999999519</v>
      </c>
      <c r="G181" s="22">
        <f>monthly_summary!L181*12</f>
        <v>2.3856000000000002</v>
      </c>
      <c r="H181" s="22">
        <f>monthly_summary!P181*12</f>
        <v>2.1828000000000003</v>
      </c>
      <c r="I181" s="22">
        <f t="shared" si="13"/>
        <v>0.10139999999999993</v>
      </c>
      <c r="J181" s="26">
        <f>'FF CO2 GCB2020'!D181*$K$5</f>
        <v>3.9681499999999996</v>
      </c>
      <c r="K181" s="23">
        <f>'FF CO2 GCB2020'!D181*(1-$K$5)</f>
        <v>0.20885000000000017</v>
      </c>
      <c r="L181" s="23">
        <f t="shared" si="14"/>
        <v>5.2630199999999991</v>
      </c>
      <c r="N181" s="11">
        <f t="shared" si="15"/>
        <v>2.2842000000000002</v>
      </c>
      <c r="O181" s="2">
        <f t="shared" si="16"/>
        <v>5.1616199999999992</v>
      </c>
      <c r="P181" s="11">
        <f t="shared" si="17"/>
        <v>4.3241857142857105</v>
      </c>
      <c r="S181" s="11">
        <f t="shared" si="11"/>
        <v>0.43999999999999773</v>
      </c>
      <c r="T181" s="11">
        <f t="shared" si="19"/>
        <v>1.1625000000000039</v>
      </c>
      <c r="U181">
        <f t="shared" si="18"/>
        <v>2.4825566037735842</v>
      </c>
    </row>
    <row r="182" spans="1:21" x14ac:dyDescent="0.2">
      <c r="A182">
        <v>1971</v>
      </c>
      <c r="B182">
        <v>5</v>
      </c>
      <c r="C182">
        <v>1971.3698999999999</v>
      </c>
      <c r="D182">
        <f>monthly_summary!D182</f>
        <v>326</v>
      </c>
      <c r="E182">
        <f>monthly_summary!E182</f>
        <v>325.04000000000002</v>
      </c>
      <c r="F182">
        <f t="shared" si="12"/>
        <v>2.0351999999999566</v>
      </c>
      <c r="G182" s="22">
        <f>monthly_summary!L182*12</f>
        <v>2.4143999999999997</v>
      </c>
      <c r="H182" s="22">
        <f>monthly_summary!P182*12</f>
        <v>2.1936</v>
      </c>
      <c r="I182" s="22">
        <f t="shared" si="13"/>
        <v>0.11039999999999983</v>
      </c>
      <c r="J182" s="26">
        <f>'FF CO2 GCB2020'!D182*$K$5</f>
        <v>3.9805000000000001</v>
      </c>
      <c r="K182" s="23">
        <f>'FF CO2 GCB2020'!D182*(1-$K$5)</f>
        <v>0.20950000000000021</v>
      </c>
      <c r="L182" s="23">
        <f t="shared" si="14"/>
        <v>5.2793999999999999</v>
      </c>
      <c r="N182" s="11">
        <f t="shared" si="15"/>
        <v>2.3039999999999998</v>
      </c>
      <c r="O182" s="2">
        <f t="shared" si="16"/>
        <v>5.1690000000000005</v>
      </c>
      <c r="P182" s="11">
        <f t="shared" si="17"/>
        <v>5.1143142857142543</v>
      </c>
      <c r="S182" s="11">
        <f t="shared" si="11"/>
        <v>0.95999999999997954</v>
      </c>
      <c r="T182" s="11">
        <f t="shared" si="19"/>
        <v>1.1525000000000034</v>
      </c>
      <c r="U182">
        <f t="shared" si="18"/>
        <v>2.4902830188679244</v>
      </c>
    </row>
    <row r="183" spans="1:21" x14ac:dyDescent="0.2">
      <c r="A183">
        <v>1971</v>
      </c>
      <c r="B183">
        <v>6</v>
      </c>
      <c r="C183">
        <v>1971.4548</v>
      </c>
      <c r="D183">
        <f>monthly_summary!D183</f>
        <v>326.36</v>
      </c>
      <c r="E183">
        <f>monthly_summary!E183</f>
        <v>325.14</v>
      </c>
      <c r="F183">
        <f t="shared" si="12"/>
        <v>2.586400000000058</v>
      </c>
      <c r="G183" s="22">
        <f>monthly_summary!L183*12</f>
        <v>2.4443999999999999</v>
      </c>
      <c r="H183" s="22">
        <f>monthly_summary!P183*12</f>
        <v>2.2044000000000001</v>
      </c>
      <c r="I183" s="22">
        <f t="shared" si="13"/>
        <v>0.11999999999999988</v>
      </c>
      <c r="J183" s="26">
        <f>'FF CO2 GCB2020'!D183*$K$5</f>
        <v>3.9928500000000002</v>
      </c>
      <c r="K183" s="23">
        <f>'FF CO2 GCB2020'!D183*(1-$K$5)</f>
        <v>0.2101500000000002</v>
      </c>
      <c r="L183" s="23">
        <f t="shared" si="14"/>
        <v>5.2957799999999997</v>
      </c>
      <c r="N183" s="11">
        <f t="shared" si="15"/>
        <v>2.3243999999999998</v>
      </c>
      <c r="O183" s="2">
        <f t="shared" si="16"/>
        <v>5.1757799999999996</v>
      </c>
      <c r="P183" s="11">
        <f t="shared" si="17"/>
        <v>5.5101285714286128</v>
      </c>
      <c r="S183" s="11">
        <f t="shared" si="11"/>
        <v>1.2200000000000273</v>
      </c>
      <c r="T183" s="11">
        <f t="shared" si="19"/>
        <v>1.1775000000000044</v>
      </c>
      <c r="U183">
        <f t="shared" si="18"/>
        <v>2.498009433962264</v>
      </c>
    </row>
    <row r="184" spans="1:21" x14ac:dyDescent="0.2">
      <c r="A184">
        <v>1971</v>
      </c>
      <c r="B184">
        <v>7</v>
      </c>
      <c r="C184">
        <v>1971.537</v>
      </c>
      <c r="D184">
        <f>monthly_summary!D184</f>
        <v>326.66000000000003</v>
      </c>
      <c r="E184">
        <f>monthly_summary!E184</f>
        <v>325.10000000000002</v>
      </c>
      <c r="F184">
        <f t="shared" si="12"/>
        <v>3.3072000000000048</v>
      </c>
      <c r="G184" s="22">
        <f>monthly_summary!L184*12</f>
        <v>2.4756</v>
      </c>
      <c r="H184" s="22">
        <f>monthly_summary!P184*12</f>
        <v>2.2164000000000001</v>
      </c>
      <c r="I184" s="22">
        <f t="shared" si="13"/>
        <v>0.12959999999999994</v>
      </c>
      <c r="J184" s="26">
        <f>'FF CO2 GCB2020'!D184*$K$5</f>
        <v>4.0070999999999994</v>
      </c>
      <c r="K184" s="23">
        <f>'FF CO2 GCB2020'!D184*(1-$K$5)</f>
        <v>0.2109000000000002</v>
      </c>
      <c r="L184" s="23">
        <f t="shared" si="14"/>
        <v>5.3146799999999992</v>
      </c>
      <c r="N184" s="11">
        <f t="shared" si="15"/>
        <v>2.3460000000000001</v>
      </c>
      <c r="O184" s="2">
        <f t="shared" si="16"/>
        <v>5.1850799999999992</v>
      </c>
      <c r="P184" s="11">
        <f t="shared" si="17"/>
        <v>6.0288857142857175</v>
      </c>
      <c r="S184" s="11">
        <f t="shared" si="11"/>
        <v>1.5600000000000023</v>
      </c>
      <c r="T184" s="11">
        <f t="shared" si="19"/>
        <v>1.192500000000005</v>
      </c>
      <c r="U184">
        <f t="shared" si="18"/>
        <v>2.5069245283018864</v>
      </c>
    </row>
    <row r="185" spans="1:21" x14ac:dyDescent="0.2">
      <c r="A185">
        <v>1971</v>
      </c>
      <c r="B185">
        <v>8</v>
      </c>
      <c r="C185">
        <v>1971.6219000000001</v>
      </c>
      <c r="D185">
        <f>monthly_summary!D185</f>
        <v>326.75</v>
      </c>
      <c r="E185">
        <f>monthly_summary!E185</f>
        <v>325.2</v>
      </c>
      <c r="F185">
        <f t="shared" si="12"/>
        <v>3.2860000000000245</v>
      </c>
      <c r="G185" s="22">
        <f>monthly_summary!L185*12</f>
        <v>2.5068000000000001</v>
      </c>
      <c r="H185" s="22">
        <f>monthly_summary!P185*12</f>
        <v>2.2284000000000002</v>
      </c>
      <c r="I185" s="22">
        <f t="shared" si="13"/>
        <v>0.13919999999999999</v>
      </c>
      <c r="J185" s="26">
        <f>'FF CO2 GCB2020'!D185*$K$5</f>
        <v>4.02325</v>
      </c>
      <c r="K185" s="23">
        <f>'FF CO2 GCB2020'!D185*(1-$K$5)</f>
        <v>0.21175000000000022</v>
      </c>
      <c r="L185" s="23">
        <f t="shared" si="14"/>
        <v>5.3360999999999992</v>
      </c>
      <c r="N185" s="11">
        <f t="shared" si="15"/>
        <v>2.3676000000000004</v>
      </c>
      <c r="O185" s="2">
        <f t="shared" si="16"/>
        <v>5.1968999999999994</v>
      </c>
      <c r="P185" s="11">
        <f t="shared" si="17"/>
        <v>6.0194428571428746</v>
      </c>
      <c r="S185" s="11">
        <f t="shared" si="11"/>
        <v>1.5500000000000114</v>
      </c>
      <c r="T185" s="11">
        <f t="shared" si="19"/>
        <v>1.1891666666666747</v>
      </c>
      <c r="U185">
        <f t="shared" si="18"/>
        <v>2.5170283018867918</v>
      </c>
    </row>
    <row r="186" spans="1:21" x14ac:dyDescent="0.2">
      <c r="A186">
        <v>1971</v>
      </c>
      <c r="B186">
        <v>9</v>
      </c>
      <c r="C186">
        <v>1971.7067999999999</v>
      </c>
      <c r="D186">
        <f>monthly_summary!D186</f>
        <v>326.37</v>
      </c>
      <c r="E186">
        <f>monthly_summary!E186</f>
        <v>325.25</v>
      </c>
      <c r="F186">
        <f t="shared" si="12"/>
        <v>2.3744000000000098</v>
      </c>
      <c r="G186" s="22">
        <f>monthly_summary!L186*12</f>
        <v>2.5367999999999999</v>
      </c>
      <c r="H186" s="22">
        <f>monthly_summary!P186*12</f>
        <v>2.2391999999999999</v>
      </c>
      <c r="I186" s="22">
        <f t="shared" si="13"/>
        <v>0.14880000000000004</v>
      </c>
      <c r="J186" s="26">
        <f>'FF CO2 GCB2020'!D186*$K$5</f>
        <v>4.0393999999999997</v>
      </c>
      <c r="K186" s="23">
        <f>'FF CO2 GCB2020'!D186*(1-$K$5)</f>
        <v>0.21260000000000018</v>
      </c>
      <c r="L186" s="23">
        <f t="shared" si="14"/>
        <v>5.3575199999999992</v>
      </c>
      <c r="N186" s="11">
        <f t="shared" si="15"/>
        <v>2.3879999999999999</v>
      </c>
      <c r="O186" s="2">
        <f t="shared" si="16"/>
        <v>5.2087199999999996</v>
      </c>
      <c r="P186" s="11">
        <f t="shared" si="17"/>
        <v>5.3740000000000059</v>
      </c>
      <c r="S186" s="11">
        <f t="shared" si="11"/>
        <v>1.1200000000000045</v>
      </c>
      <c r="T186" s="11">
        <f t="shared" si="19"/>
        <v>1.215000000000013</v>
      </c>
      <c r="U186">
        <f t="shared" si="18"/>
        <v>2.5271320754716977</v>
      </c>
    </row>
    <row r="187" spans="1:21" x14ac:dyDescent="0.2">
      <c r="A187">
        <v>1971</v>
      </c>
      <c r="B187">
        <v>10</v>
      </c>
      <c r="C187">
        <v>1971.789</v>
      </c>
      <c r="D187">
        <f>monthly_summary!D187</f>
        <v>326.68</v>
      </c>
      <c r="E187">
        <f>monthly_summary!E187</f>
        <v>325.31</v>
      </c>
      <c r="F187">
        <f t="shared" si="12"/>
        <v>2.9044000000000096</v>
      </c>
      <c r="G187" s="22">
        <f>monthly_summary!L187*12</f>
        <v>2.5668000000000002</v>
      </c>
      <c r="H187" s="22">
        <f>monthly_summary!P187*12</f>
        <v>2.2511999999999999</v>
      </c>
      <c r="I187" s="22">
        <f t="shared" si="13"/>
        <v>0.15780000000000016</v>
      </c>
      <c r="J187" s="26">
        <f>'FF CO2 GCB2020'!D187*$K$5</f>
        <v>4.0545999999999998</v>
      </c>
      <c r="K187" s="23">
        <f>'FF CO2 GCB2020'!D187*(1-$K$5)</f>
        <v>0.21340000000000017</v>
      </c>
      <c r="L187" s="23">
        <f t="shared" si="14"/>
        <v>5.3776799999999989</v>
      </c>
      <c r="N187" s="11">
        <f t="shared" si="15"/>
        <v>2.4089999999999998</v>
      </c>
      <c r="O187" s="2">
        <f t="shared" si="16"/>
        <v>5.219879999999999</v>
      </c>
      <c r="P187" s="11">
        <f t="shared" si="17"/>
        <v>5.7579714285714356</v>
      </c>
      <c r="S187" s="11">
        <f t="shared" si="11"/>
        <v>1.3700000000000045</v>
      </c>
      <c r="T187" s="11">
        <f t="shared" si="19"/>
        <v>1.2000000000000075</v>
      </c>
      <c r="U187">
        <f t="shared" si="18"/>
        <v>2.5366415094339616</v>
      </c>
    </row>
    <row r="188" spans="1:21" x14ac:dyDescent="0.2">
      <c r="A188">
        <v>1971</v>
      </c>
      <c r="B188">
        <v>11</v>
      </c>
      <c r="C188">
        <v>1971.874</v>
      </c>
      <c r="D188">
        <f>monthly_summary!D188</f>
        <v>326.75</v>
      </c>
      <c r="E188">
        <f>monthly_summary!E188</f>
        <v>325.39</v>
      </c>
      <c r="F188">
        <f t="shared" si="12"/>
        <v>2.8832000000000289</v>
      </c>
      <c r="G188" s="22">
        <f>monthly_summary!L188*12</f>
        <v>2.5956000000000001</v>
      </c>
      <c r="H188" s="22">
        <f>monthly_summary!P188*12</f>
        <v>2.2631999999999999</v>
      </c>
      <c r="I188" s="22">
        <f t="shared" si="13"/>
        <v>0.16620000000000013</v>
      </c>
      <c r="J188" s="26">
        <f>'FF CO2 GCB2020'!D188*$K$5</f>
        <v>4.0707500000000003</v>
      </c>
      <c r="K188" s="23">
        <f>'FF CO2 GCB2020'!D188*(1-$K$5)</f>
        <v>0.21425000000000019</v>
      </c>
      <c r="L188" s="23">
        <f t="shared" si="14"/>
        <v>5.3990999999999998</v>
      </c>
      <c r="N188" s="11">
        <f t="shared" si="15"/>
        <v>2.4294000000000002</v>
      </c>
      <c r="O188" s="2">
        <f t="shared" si="16"/>
        <v>5.2328999999999999</v>
      </c>
      <c r="P188" s="11">
        <f t="shared" si="17"/>
        <v>5.7497285714285926</v>
      </c>
      <c r="S188" s="11">
        <f t="shared" ref="S188:S251" si="20">D188-E188</f>
        <v>1.3600000000000136</v>
      </c>
      <c r="T188" s="11">
        <f t="shared" si="19"/>
        <v>1.3008333333333439</v>
      </c>
      <c r="U188">
        <f t="shared" si="18"/>
        <v>2.5467452830188675</v>
      </c>
    </row>
    <row r="189" spans="1:21" x14ac:dyDescent="0.2">
      <c r="A189">
        <v>1971</v>
      </c>
      <c r="B189">
        <v>12</v>
      </c>
      <c r="C189">
        <v>1971.9562000000001</v>
      </c>
      <c r="D189">
        <f>monthly_summary!D189</f>
        <v>326.81</v>
      </c>
      <c r="E189">
        <f>monthly_summary!E189</f>
        <v>325.44</v>
      </c>
      <c r="F189">
        <f t="shared" ref="F189:F252" si="21">(D189-E189)*2.12</f>
        <v>2.9044000000000096</v>
      </c>
      <c r="G189" s="22">
        <f>monthly_summary!L189*12</f>
        <v>2.6231999999999998</v>
      </c>
      <c r="H189" s="22">
        <f>monthly_summary!P189*12</f>
        <v>2.274</v>
      </c>
      <c r="I189" s="22">
        <f t="shared" ref="I189:I252" si="22">(G189-H189)/2</f>
        <v>0.17459999999999987</v>
      </c>
      <c r="J189" s="26">
        <f>'FF CO2 GCB2020'!D189*$K$5</f>
        <v>4.0868999999999991</v>
      </c>
      <c r="K189" s="23">
        <f>'FF CO2 GCB2020'!D189*(1-$K$5)</f>
        <v>0.21510000000000018</v>
      </c>
      <c r="L189" s="23">
        <f t="shared" ref="L189:L252" si="23">$L$5*(J189-K189)</f>
        <v>5.420519999999998</v>
      </c>
      <c r="N189" s="11">
        <f t="shared" ref="N189:N252" si="24">AVERAGE(G189:H189)</f>
        <v>2.4485999999999999</v>
      </c>
      <c r="O189" s="2">
        <f t="shared" ref="O189:O252" si="25">L189-I189</f>
        <v>5.2459199999999981</v>
      </c>
      <c r="P189" s="11">
        <f t="shared" ref="P189:P252" si="26">F189/$L$5+(J189-K189)-I189</f>
        <v>5.7717714285714345</v>
      </c>
      <c r="S189" s="11">
        <f t="shared" si="20"/>
        <v>1.3700000000000045</v>
      </c>
      <c r="T189" s="11">
        <f t="shared" si="19"/>
        <v>1.3416666666666781</v>
      </c>
      <c r="U189">
        <f t="shared" ref="U189:U252" si="27">L189/2.12</f>
        <v>2.5568490566037725</v>
      </c>
    </row>
    <row r="190" spans="1:21" x14ac:dyDescent="0.2">
      <c r="A190">
        <v>1972</v>
      </c>
      <c r="B190">
        <v>1</v>
      </c>
      <c r="C190">
        <v>1972.0409999999999</v>
      </c>
      <c r="D190">
        <f>monthly_summary!D190</f>
        <v>326.73</v>
      </c>
      <c r="E190">
        <f>monthly_summary!E190</f>
        <v>325.52</v>
      </c>
      <c r="F190">
        <f t="shared" si="21"/>
        <v>2.5652000000000772</v>
      </c>
      <c r="G190" s="22">
        <f>monthly_summary!L190*12</f>
        <v>2.6508000000000003</v>
      </c>
      <c r="H190" s="22">
        <f>monthly_summary!P190*12</f>
        <v>2.286</v>
      </c>
      <c r="I190" s="22">
        <f t="shared" si="22"/>
        <v>0.18240000000000012</v>
      </c>
      <c r="J190" s="26">
        <f>'FF CO2 GCB2020'!D190*$K$5</f>
        <v>4.1020999999999992</v>
      </c>
      <c r="K190" s="23">
        <f>'FF CO2 GCB2020'!D190*(1-$K$5)</f>
        <v>0.21590000000000018</v>
      </c>
      <c r="L190" s="23">
        <f t="shared" si="23"/>
        <v>5.4406799999999986</v>
      </c>
      <c r="N190" s="11">
        <f t="shared" si="24"/>
        <v>2.4683999999999999</v>
      </c>
      <c r="O190" s="2">
        <f t="shared" si="25"/>
        <v>5.2582799999999983</v>
      </c>
      <c r="P190" s="11">
        <f t="shared" si="26"/>
        <v>5.5360857142857682</v>
      </c>
      <c r="S190" s="11">
        <f t="shared" si="20"/>
        <v>1.2100000000000364</v>
      </c>
      <c r="T190" s="11">
        <f t="shared" si="19"/>
        <v>1.3100000000000069</v>
      </c>
      <c r="U190">
        <f t="shared" si="27"/>
        <v>2.5663584905660368</v>
      </c>
    </row>
    <row r="191" spans="1:21" x14ac:dyDescent="0.2">
      <c r="A191">
        <v>1972</v>
      </c>
      <c r="B191">
        <v>2</v>
      </c>
      <c r="C191">
        <v>1972.1257000000001</v>
      </c>
      <c r="D191">
        <f>monthly_summary!D191</f>
        <v>326.98</v>
      </c>
      <c r="E191">
        <f>monthly_summary!E191</f>
        <v>325.58999999999997</v>
      </c>
      <c r="F191">
        <f t="shared" si="21"/>
        <v>2.9468000000000916</v>
      </c>
      <c r="G191" s="22">
        <f>monthly_summary!L191*12</f>
        <v>2.6747999999999998</v>
      </c>
      <c r="H191" s="22">
        <f>monthly_summary!P191*12</f>
        <v>2.298</v>
      </c>
      <c r="I191" s="22">
        <f t="shared" si="22"/>
        <v>0.1883999999999999</v>
      </c>
      <c r="J191" s="26">
        <f>'FF CO2 GCB2020'!D191*$K$5</f>
        <v>4.1182499999999997</v>
      </c>
      <c r="K191" s="23">
        <f>'FF CO2 GCB2020'!D191*(1-$K$5)</f>
        <v>0.21675000000000019</v>
      </c>
      <c r="L191" s="23">
        <f t="shared" si="23"/>
        <v>5.4620999999999986</v>
      </c>
      <c r="N191" s="11">
        <f t="shared" si="24"/>
        <v>2.4863999999999997</v>
      </c>
      <c r="O191" s="2">
        <f t="shared" si="25"/>
        <v>5.2736999999999989</v>
      </c>
      <c r="P191" s="11">
        <f t="shared" si="26"/>
        <v>5.8179571428572086</v>
      </c>
      <c r="S191" s="11">
        <f t="shared" si="20"/>
        <v>1.3900000000000432</v>
      </c>
      <c r="T191" s="11">
        <f t="shared" si="19"/>
        <v>1.2875000000000085</v>
      </c>
      <c r="U191">
        <f t="shared" si="27"/>
        <v>2.5764622641509427</v>
      </c>
    </row>
    <row r="192" spans="1:21" x14ac:dyDescent="0.2">
      <c r="A192">
        <v>1972</v>
      </c>
      <c r="B192">
        <v>3</v>
      </c>
      <c r="C192">
        <v>1972.2049</v>
      </c>
      <c r="D192">
        <f>monthly_summary!D192</f>
        <v>326.39</v>
      </c>
      <c r="E192">
        <f>monthly_summary!E192</f>
        <v>325.54000000000002</v>
      </c>
      <c r="F192">
        <f t="shared" si="21"/>
        <v>1.8019999999999279</v>
      </c>
      <c r="G192" s="22">
        <f>monthly_summary!L192*12</f>
        <v>2.6976</v>
      </c>
      <c r="H192" s="22">
        <f>monthly_summary!P192*12</f>
        <v>2.3111999999999999</v>
      </c>
      <c r="I192" s="22">
        <f t="shared" si="22"/>
        <v>0.19320000000000004</v>
      </c>
      <c r="J192" s="26">
        <f>'FF CO2 GCB2020'!D192*$K$5</f>
        <v>4.1344000000000003</v>
      </c>
      <c r="K192" s="23">
        <f>'FF CO2 GCB2020'!D192*(1-$K$5)</f>
        <v>0.21760000000000021</v>
      </c>
      <c r="L192" s="23">
        <f t="shared" si="23"/>
        <v>5.4835200000000004</v>
      </c>
      <c r="N192" s="11">
        <f t="shared" si="24"/>
        <v>2.5044</v>
      </c>
      <c r="O192" s="2">
        <f t="shared" si="25"/>
        <v>5.2903200000000004</v>
      </c>
      <c r="P192" s="11">
        <f t="shared" si="26"/>
        <v>5.0107428571428061</v>
      </c>
      <c r="S192" s="11">
        <f t="shared" si="20"/>
        <v>0.84999999999996589</v>
      </c>
      <c r="T192" s="11">
        <f t="shared" si="19"/>
        <v>1.2575000000000074</v>
      </c>
      <c r="U192">
        <f t="shared" si="27"/>
        <v>2.586566037735849</v>
      </c>
    </row>
    <row r="193" spans="1:21" x14ac:dyDescent="0.2">
      <c r="A193">
        <v>1972</v>
      </c>
      <c r="B193">
        <v>4</v>
      </c>
      <c r="C193">
        <v>1972.2896000000001</v>
      </c>
      <c r="D193">
        <f>monthly_summary!D193</f>
        <v>327.29000000000002</v>
      </c>
      <c r="E193">
        <f>monthly_summary!E193</f>
        <v>325.64</v>
      </c>
      <c r="F193">
        <f t="shared" si="21"/>
        <v>3.4980000000000726</v>
      </c>
      <c r="G193" s="22">
        <f>monthly_summary!L193*12</f>
        <v>2.7168000000000001</v>
      </c>
      <c r="H193" s="22">
        <f>monthly_summary!P193*12</f>
        <v>2.3231999999999999</v>
      </c>
      <c r="I193" s="22">
        <f t="shared" si="22"/>
        <v>0.19680000000000009</v>
      </c>
      <c r="J193" s="26">
        <f>'FF CO2 GCB2020'!D193*$K$5</f>
        <v>4.1496000000000004</v>
      </c>
      <c r="K193" s="23">
        <f>'FF CO2 GCB2020'!D193*(1-$K$5)</f>
        <v>0.21840000000000021</v>
      </c>
      <c r="L193" s="23">
        <f t="shared" si="23"/>
        <v>5.5036800000000001</v>
      </c>
      <c r="N193" s="11">
        <f t="shared" si="24"/>
        <v>2.52</v>
      </c>
      <c r="O193" s="2">
        <f t="shared" si="25"/>
        <v>5.3068799999999996</v>
      </c>
      <c r="P193" s="11">
        <f t="shared" si="26"/>
        <v>6.2329714285714815</v>
      </c>
      <c r="S193" s="11">
        <f t="shared" si="20"/>
        <v>1.6500000000000341</v>
      </c>
      <c r="T193" s="11">
        <f t="shared" si="19"/>
        <v>1.3191666666666748</v>
      </c>
      <c r="U193">
        <f t="shared" si="27"/>
        <v>2.5960754716981129</v>
      </c>
    </row>
    <row r="194" spans="1:21" x14ac:dyDescent="0.2">
      <c r="A194">
        <v>1972</v>
      </c>
      <c r="B194">
        <v>5</v>
      </c>
      <c r="C194">
        <v>1972.3715999999999</v>
      </c>
      <c r="D194">
        <f>monthly_summary!D194</f>
        <v>327.13</v>
      </c>
      <c r="E194">
        <f>monthly_summary!E194</f>
        <v>325.68</v>
      </c>
      <c r="F194">
        <f t="shared" si="21"/>
        <v>3.0739999999999759</v>
      </c>
      <c r="G194" s="22">
        <f>monthly_summary!L194*12</f>
        <v>2.7347999999999999</v>
      </c>
      <c r="H194" s="22">
        <f>monthly_summary!P194*12</f>
        <v>2.3351999999999999</v>
      </c>
      <c r="I194" s="22">
        <f t="shared" si="22"/>
        <v>0.19979999999999998</v>
      </c>
      <c r="J194" s="26">
        <f>'FF CO2 GCB2020'!D194*$K$5</f>
        <v>4.1657499999999992</v>
      </c>
      <c r="K194" s="23">
        <f>'FF CO2 GCB2020'!D194*(1-$K$5)</f>
        <v>0.21925000000000019</v>
      </c>
      <c r="L194" s="23">
        <f t="shared" si="23"/>
        <v>5.5250999999999983</v>
      </c>
      <c r="N194" s="11">
        <f t="shared" si="24"/>
        <v>2.5350000000000001</v>
      </c>
      <c r="O194" s="2">
        <f t="shared" si="25"/>
        <v>5.3252999999999986</v>
      </c>
      <c r="P194" s="11">
        <f t="shared" si="26"/>
        <v>5.9424142857142677</v>
      </c>
      <c r="S194" s="11">
        <f t="shared" si="20"/>
        <v>1.4499999999999886</v>
      </c>
      <c r="T194" s="11">
        <f t="shared" si="19"/>
        <v>1.3766666666666747</v>
      </c>
      <c r="U194">
        <f t="shared" si="27"/>
        <v>2.6061792452830179</v>
      </c>
    </row>
    <row r="195" spans="1:21" x14ac:dyDescent="0.2">
      <c r="A195">
        <v>1972</v>
      </c>
      <c r="B195">
        <v>6</v>
      </c>
      <c r="C195">
        <v>1972.4563000000001</v>
      </c>
      <c r="D195">
        <f>monthly_summary!D195</f>
        <v>326.89</v>
      </c>
      <c r="E195">
        <f>monthly_summary!E195</f>
        <v>326.05</v>
      </c>
      <c r="F195">
        <f t="shared" si="21"/>
        <v>1.7807999999999471</v>
      </c>
      <c r="G195" s="22">
        <f>monthly_summary!L195*12</f>
        <v>2.7492000000000001</v>
      </c>
      <c r="H195" s="22">
        <f>monthly_summary!P195*12</f>
        <v>2.3460000000000001</v>
      </c>
      <c r="I195" s="22">
        <f t="shared" si="22"/>
        <v>0.2016</v>
      </c>
      <c r="J195" s="26">
        <f>'FF CO2 GCB2020'!D195*$K$5</f>
        <v>4.1818999999999997</v>
      </c>
      <c r="K195" s="23">
        <f>'FF CO2 GCB2020'!D195*(1-$K$5)</f>
        <v>0.22010000000000021</v>
      </c>
      <c r="L195" s="23">
        <f t="shared" si="23"/>
        <v>5.5465199999999983</v>
      </c>
      <c r="N195" s="11">
        <f t="shared" si="24"/>
        <v>2.5476000000000001</v>
      </c>
      <c r="O195" s="2">
        <f t="shared" si="25"/>
        <v>5.3449199999999983</v>
      </c>
      <c r="P195" s="11">
        <f t="shared" si="26"/>
        <v>5.0321999999999614</v>
      </c>
      <c r="S195" s="11">
        <f t="shared" si="20"/>
        <v>0.83999999999997499</v>
      </c>
      <c r="T195" s="11">
        <f t="shared" ref="T195:T258" si="28">AVERAGE(S189:S200)</f>
        <v>1.4108333333333387</v>
      </c>
      <c r="U195">
        <f t="shared" si="27"/>
        <v>2.6162830188679238</v>
      </c>
    </row>
    <row r="196" spans="1:21" x14ac:dyDescent="0.2">
      <c r="A196">
        <v>1972</v>
      </c>
      <c r="B196">
        <v>7</v>
      </c>
      <c r="C196">
        <v>1972.5382999999999</v>
      </c>
      <c r="D196">
        <f>monthly_summary!D196</f>
        <v>327.37</v>
      </c>
      <c r="E196">
        <f>monthly_summary!E196</f>
        <v>326.08</v>
      </c>
      <c r="F196">
        <f t="shared" si="21"/>
        <v>2.7348000000000434</v>
      </c>
      <c r="G196" s="22">
        <f>monthly_summary!L196*12</f>
        <v>2.7612000000000001</v>
      </c>
      <c r="H196" s="22">
        <f>monthly_summary!P196*12</f>
        <v>2.3555999999999999</v>
      </c>
      <c r="I196" s="22">
        <f t="shared" si="22"/>
        <v>0.20280000000000009</v>
      </c>
      <c r="J196" s="26">
        <f>'FF CO2 GCB2020'!D196*$K$5</f>
        <v>4.1989999999999998</v>
      </c>
      <c r="K196" s="23">
        <f>'FF CO2 GCB2020'!D196*(1-$K$5)</f>
        <v>0.2210000000000002</v>
      </c>
      <c r="L196" s="23">
        <f t="shared" si="23"/>
        <v>5.5691999999999995</v>
      </c>
      <c r="N196" s="11">
        <f t="shared" si="24"/>
        <v>2.5583999999999998</v>
      </c>
      <c r="O196" s="2">
        <f t="shared" si="25"/>
        <v>5.3663999999999996</v>
      </c>
      <c r="P196" s="11">
        <f t="shared" si="26"/>
        <v>5.7286285714286027</v>
      </c>
      <c r="S196" s="11">
        <f t="shared" si="20"/>
        <v>1.2900000000000205</v>
      </c>
      <c r="T196" s="11">
        <f t="shared" si="28"/>
        <v>1.4375000000000047</v>
      </c>
      <c r="U196">
        <f t="shared" si="27"/>
        <v>2.6269811320754712</v>
      </c>
    </row>
    <row r="197" spans="1:21" x14ac:dyDescent="0.2">
      <c r="A197">
        <v>1972</v>
      </c>
      <c r="B197">
        <v>8</v>
      </c>
      <c r="C197">
        <v>1972.623</v>
      </c>
      <c r="D197">
        <f>monthly_summary!D197</f>
        <v>327.67</v>
      </c>
      <c r="E197">
        <f>monthly_summary!E197</f>
        <v>326.48</v>
      </c>
      <c r="F197">
        <f t="shared" si="21"/>
        <v>2.5227999999999953</v>
      </c>
      <c r="G197" s="22">
        <f>monthly_summary!L197*12</f>
        <v>2.7696000000000001</v>
      </c>
      <c r="H197" s="22">
        <f>monthly_summary!P197*12</f>
        <v>2.3651999999999997</v>
      </c>
      <c r="I197" s="22">
        <f t="shared" si="22"/>
        <v>0.20220000000000016</v>
      </c>
      <c r="J197" s="26">
        <f>'FF CO2 GCB2020'!D197*$K$5</f>
        <v>4.2170499999999995</v>
      </c>
      <c r="K197" s="23">
        <f>'FF CO2 GCB2020'!D197*(1-$K$5)</f>
        <v>0.2219500000000002</v>
      </c>
      <c r="L197" s="23">
        <f t="shared" si="23"/>
        <v>5.5931399999999991</v>
      </c>
      <c r="N197" s="11">
        <f t="shared" si="24"/>
        <v>2.5674000000000001</v>
      </c>
      <c r="O197" s="2">
        <f t="shared" si="25"/>
        <v>5.3909399999999987</v>
      </c>
      <c r="P197" s="11">
        <f t="shared" si="26"/>
        <v>5.5948999999999955</v>
      </c>
      <c r="S197" s="11">
        <f t="shared" si="20"/>
        <v>1.1899999999999977</v>
      </c>
      <c r="T197" s="11">
        <f t="shared" si="28"/>
        <v>1.476666666666669</v>
      </c>
      <c r="U197">
        <f t="shared" si="27"/>
        <v>2.6382735849056598</v>
      </c>
    </row>
    <row r="198" spans="1:21" x14ac:dyDescent="0.2">
      <c r="A198">
        <v>1972</v>
      </c>
      <c r="B198">
        <v>9</v>
      </c>
      <c r="C198">
        <v>1972.7076999999999</v>
      </c>
      <c r="D198">
        <f>monthly_summary!D198</f>
        <v>327.87</v>
      </c>
      <c r="E198">
        <f>monthly_summary!E198</f>
        <v>326.01</v>
      </c>
      <c r="F198">
        <f t="shared" si="21"/>
        <v>3.9432000000000289</v>
      </c>
      <c r="G198" s="22">
        <f>monthly_summary!L198*12</f>
        <v>2.7744</v>
      </c>
      <c r="H198" s="22">
        <f>monthly_summary!P198*12</f>
        <v>2.3736000000000002</v>
      </c>
      <c r="I198" s="22">
        <f t="shared" si="22"/>
        <v>0.20039999999999991</v>
      </c>
      <c r="J198" s="26">
        <f>'FF CO2 GCB2020'!D198*$K$5</f>
        <v>4.2351000000000001</v>
      </c>
      <c r="K198" s="23">
        <f>'FF CO2 GCB2020'!D198*(1-$K$5)</f>
        <v>0.22290000000000021</v>
      </c>
      <c r="L198" s="23">
        <f t="shared" si="23"/>
        <v>5.6170799999999996</v>
      </c>
      <c r="N198" s="11">
        <f t="shared" si="24"/>
        <v>2.5739999999999998</v>
      </c>
      <c r="O198" s="2">
        <f t="shared" si="25"/>
        <v>5.4166799999999995</v>
      </c>
      <c r="P198" s="11">
        <f t="shared" si="26"/>
        <v>6.6283714285714499</v>
      </c>
      <c r="S198" s="11">
        <f t="shared" si="20"/>
        <v>1.8600000000000136</v>
      </c>
      <c r="T198" s="11">
        <f t="shared" si="28"/>
        <v>1.544999999999997</v>
      </c>
      <c r="U198">
        <f t="shared" si="27"/>
        <v>2.6495660377358488</v>
      </c>
    </row>
    <row r="199" spans="1:21" x14ac:dyDescent="0.2">
      <c r="A199">
        <v>1972</v>
      </c>
      <c r="B199">
        <v>10</v>
      </c>
      <c r="C199">
        <v>1972.7896000000001</v>
      </c>
      <c r="D199">
        <f>monthly_summary!D199</f>
        <v>328.33</v>
      </c>
      <c r="E199">
        <f>monthly_summary!E199</f>
        <v>326.27</v>
      </c>
      <c r="F199">
        <f t="shared" si="21"/>
        <v>4.3672000000000049</v>
      </c>
      <c r="G199" s="22">
        <f>monthly_summary!L199*12</f>
        <v>2.7744</v>
      </c>
      <c r="H199" s="22">
        <f>monthly_summary!P199*12</f>
        <v>2.3807999999999998</v>
      </c>
      <c r="I199" s="22">
        <f t="shared" si="22"/>
        <v>0.19680000000000009</v>
      </c>
      <c r="J199" s="26">
        <f>'FF CO2 GCB2020'!D199*$K$5</f>
        <v>4.2531499999999998</v>
      </c>
      <c r="K199" s="23">
        <f>'FF CO2 GCB2020'!D199*(1-$K$5)</f>
        <v>0.22385000000000022</v>
      </c>
      <c r="L199" s="23">
        <f t="shared" si="23"/>
        <v>5.6410199999999984</v>
      </c>
      <c r="N199" s="11">
        <f t="shared" si="24"/>
        <v>2.5775999999999999</v>
      </c>
      <c r="O199" s="2">
        <f t="shared" si="25"/>
        <v>5.4442199999999978</v>
      </c>
      <c r="P199" s="11">
        <f t="shared" si="26"/>
        <v>6.9519285714285743</v>
      </c>
      <c r="S199" s="11">
        <f t="shared" si="20"/>
        <v>2.0600000000000023</v>
      </c>
      <c r="T199" s="11">
        <f t="shared" si="28"/>
        <v>1.6508333333333336</v>
      </c>
      <c r="U199">
        <f t="shared" si="27"/>
        <v>2.6608584905660368</v>
      </c>
    </row>
    <row r="200" spans="1:21" x14ac:dyDescent="0.2">
      <c r="A200">
        <v>1972</v>
      </c>
      <c r="B200">
        <v>11</v>
      </c>
      <c r="C200">
        <v>1972.8742999999999</v>
      </c>
      <c r="D200">
        <f>monthly_summary!D200</f>
        <v>328.45</v>
      </c>
      <c r="E200">
        <f>monthly_summary!E200</f>
        <v>326.68</v>
      </c>
      <c r="F200">
        <f t="shared" si="21"/>
        <v>3.7523999999999615</v>
      </c>
      <c r="G200" s="22">
        <f>monthly_summary!L200*12</f>
        <v>2.7707999999999999</v>
      </c>
      <c r="H200" s="22">
        <f>monthly_summary!P200*12</f>
        <v>2.3879999999999999</v>
      </c>
      <c r="I200" s="22">
        <f t="shared" si="22"/>
        <v>0.19140000000000001</v>
      </c>
      <c r="J200" s="26">
        <f>'FF CO2 GCB2020'!D200*$K$5</f>
        <v>4.2712000000000003</v>
      </c>
      <c r="K200" s="23">
        <f>'FF CO2 GCB2020'!D200*(1-$K$5)</f>
        <v>0.22480000000000022</v>
      </c>
      <c r="L200" s="23">
        <f t="shared" si="23"/>
        <v>5.6649599999999998</v>
      </c>
      <c r="N200" s="11">
        <f t="shared" si="24"/>
        <v>2.5793999999999997</v>
      </c>
      <c r="O200" s="2">
        <f t="shared" si="25"/>
        <v>5.47356</v>
      </c>
      <c r="P200" s="11">
        <f t="shared" si="26"/>
        <v>6.5352857142856875</v>
      </c>
      <c r="S200" s="11">
        <f t="shared" si="20"/>
        <v>1.7699999999999818</v>
      </c>
      <c r="T200" s="11">
        <f t="shared" si="28"/>
        <v>1.6633333333333316</v>
      </c>
      <c r="U200">
        <f t="shared" si="27"/>
        <v>2.6721509433962263</v>
      </c>
    </row>
    <row r="201" spans="1:21" x14ac:dyDescent="0.2">
      <c r="A201">
        <v>1972</v>
      </c>
      <c r="B201">
        <v>12</v>
      </c>
      <c r="C201">
        <v>1972.9563000000001</v>
      </c>
      <c r="D201">
        <f>monthly_summary!D201</f>
        <v>328.35</v>
      </c>
      <c r="E201">
        <f>monthly_summary!E201</f>
        <v>326.66000000000003</v>
      </c>
      <c r="F201">
        <f t="shared" si="21"/>
        <v>3.5827999999999953</v>
      </c>
      <c r="G201" s="22">
        <f>monthly_summary!L201*12</f>
        <v>2.7636000000000003</v>
      </c>
      <c r="H201" s="22">
        <f>monthly_summary!P201*12</f>
        <v>2.3940000000000001</v>
      </c>
      <c r="I201" s="22">
        <f t="shared" si="22"/>
        <v>0.18480000000000008</v>
      </c>
      <c r="J201" s="26">
        <f>'FF CO2 GCB2020'!D201*$K$5</f>
        <v>4.2892499999999991</v>
      </c>
      <c r="K201" s="23">
        <f>'FF CO2 GCB2020'!D201*(1-$K$5)</f>
        <v>0.22575000000000017</v>
      </c>
      <c r="L201" s="23">
        <f t="shared" si="23"/>
        <v>5.6888999999999976</v>
      </c>
      <c r="N201" s="11">
        <f t="shared" si="24"/>
        <v>2.5788000000000002</v>
      </c>
      <c r="O201" s="2">
        <f t="shared" si="25"/>
        <v>5.5040999999999976</v>
      </c>
      <c r="P201" s="11">
        <f t="shared" si="26"/>
        <v>6.4378428571428525</v>
      </c>
      <c r="S201" s="11">
        <f t="shared" si="20"/>
        <v>1.6899999999999977</v>
      </c>
      <c r="T201" s="11">
        <f t="shared" si="28"/>
        <v>1.7141666666666613</v>
      </c>
      <c r="U201">
        <f t="shared" si="27"/>
        <v>2.6834433962264139</v>
      </c>
    </row>
    <row r="202" spans="1:21" x14ac:dyDescent="0.2">
      <c r="A202">
        <v>1973</v>
      </c>
      <c r="B202">
        <v>1</v>
      </c>
      <c r="C202">
        <v>1973.0410999999999</v>
      </c>
      <c r="D202">
        <f>monthly_summary!D202</f>
        <v>328.5</v>
      </c>
      <c r="E202">
        <f>monthly_summary!E202</f>
        <v>326.82</v>
      </c>
      <c r="F202">
        <f t="shared" si="21"/>
        <v>3.5616000000000145</v>
      </c>
      <c r="G202" s="22">
        <f>monthly_summary!L202*12</f>
        <v>2.754</v>
      </c>
      <c r="H202" s="22">
        <f>monthly_summary!P202*12</f>
        <v>2.4000000000000004</v>
      </c>
      <c r="I202" s="22">
        <f t="shared" si="22"/>
        <v>0.17699999999999982</v>
      </c>
      <c r="J202" s="26">
        <f>'FF CO2 GCB2020'!D202*$K$5</f>
        <v>4.3082500000000001</v>
      </c>
      <c r="K202" s="23">
        <f>'FF CO2 GCB2020'!D202*(1-$K$5)</f>
        <v>0.2267500000000002</v>
      </c>
      <c r="L202" s="23">
        <f t="shared" si="23"/>
        <v>5.7141000000000002</v>
      </c>
      <c r="N202" s="11">
        <f t="shared" si="24"/>
        <v>2.577</v>
      </c>
      <c r="O202" s="2">
        <f t="shared" si="25"/>
        <v>5.5371000000000006</v>
      </c>
      <c r="P202" s="11">
        <f t="shared" si="26"/>
        <v>6.4485000000000117</v>
      </c>
      <c r="S202" s="11">
        <f t="shared" si="20"/>
        <v>1.6800000000000068</v>
      </c>
      <c r="T202" s="11">
        <f t="shared" si="28"/>
        <v>1.8266666666666633</v>
      </c>
      <c r="U202">
        <f t="shared" si="27"/>
        <v>2.6953301886792453</v>
      </c>
    </row>
    <row r="203" spans="1:21" x14ac:dyDescent="0.2">
      <c r="A203">
        <v>1973</v>
      </c>
      <c r="B203">
        <v>2</v>
      </c>
      <c r="C203">
        <v>1973.126</v>
      </c>
      <c r="D203">
        <f>monthly_summary!D203</f>
        <v>328.9</v>
      </c>
      <c r="E203">
        <f>monthly_summary!E203</f>
        <v>326.69</v>
      </c>
      <c r="F203">
        <f t="shared" si="21"/>
        <v>4.6851999999999565</v>
      </c>
      <c r="G203" s="22">
        <f>monthly_summary!L203*12</f>
        <v>2.742</v>
      </c>
      <c r="H203" s="22">
        <f>monthly_summary!P203*12</f>
        <v>2.4047999999999998</v>
      </c>
      <c r="I203" s="22">
        <f t="shared" si="22"/>
        <v>0.16860000000000008</v>
      </c>
      <c r="J203" s="26">
        <f>'FF CO2 GCB2020'!D203*$K$5</f>
        <v>4.3262999999999998</v>
      </c>
      <c r="K203" s="23">
        <f>'FF CO2 GCB2020'!D203*(1-$K$5)</f>
        <v>0.22770000000000021</v>
      </c>
      <c r="L203" s="23">
        <f t="shared" si="23"/>
        <v>5.7380399999999989</v>
      </c>
      <c r="N203" s="11">
        <f t="shared" si="24"/>
        <v>2.5733999999999999</v>
      </c>
      <c r="O203" s="2">
        <f t="shared" si="25"/>
        <v>5.5694399999999984</v>
      </c>
      <c r="P203" s="11">
        <f t="shared" si="26"/>
        <v>7.2765714285713976</v>
      </c>
      <c r="S203" s="11">
        <f t="shared" si="20"/>
        <v>2.2099999999999795</v>
      </c>
      <c r="T203" s="11">
        <f t="shared" si="28"/>
        <v>1.9266666666666623</v>
      </c>
      <c r="U203">
        <f t="shared" si="27"/>
        <v>2.7066226415094334</v>
      </c>
    </row>
    <row r="204" spans="1:21" x14ac:dyDescent="0.2">
      <c r="A204">
        <v>1973</v>
      </c>
      <c r="B204">
        <v>3</v>
      </c>
      <c r="C204">
        <v>1973.2027</v>
      </c>
      <c r="D204">
        <f>monthly_summary!D204</f>
        <v>328.96</v>
      </c>
      <c r="E204">
        <f>monthly_summary!E204</f>
        <v>326.83999999999997</v>
      </c>
      <c r="F204">
        <f t="shared" si="21"/>
        <v>4.4944000000000095</v>
      </c>
      <c r="G204" s="22">
        <f>monthly_summary!L204*12</f>
        <v>2.7275999999999998</v>
      </c>
      <c r="H204" s="22">
        <f>monthly_summary!P204*12</f>
        <v>2.4083999999999999</v>
      </c>
      <c r="I204" s="22">
        <f t="shared" si="22"/>
        <v>0.15959999999999996</v>
      </c>
      <c r="J204" s="26">
        <f>'FF CO2 GCB2020'!D204*$K$5</f>
        <v>4.3443500000000004</v>
      </c>
      <c r="K204" s="23">
        <f>'FF CO2 GCB2020'!D204*(1-$K$5)</f>
        <v>0.22865000000000021</v>
      </c>
      <c r="L204" s="23">
        <f t="shared" si="23"/>
        <v>5.7619800000000003</v>
      </c>
      <c r="N204" s="11">
        <f t="shared" si="24"/>
        <v>2.5679999999999996</v>
      </c>
      <c r="O204" s="2">
        <f t="shared" si="25"/>
        <v>5.6023800000000001</v>
      </c>
      <c r="P204" s="11">
        <f t="shared" si="26"/>
        <v>7.1663857142857212</v>
      </c>
      <c r="S204" s="11">
        <f t="shared" si="20"/>
        <v>2.1200000000000045</v>
      </c>
      <c r="T204" s="11">
        <f t="shared" si="28"/>
        <v>2.0449999999999968</v>
      </c>
      <c r="U204">
        <f t="shared" si="27"/>
        <v>2.7179150943396229</v>
      </c>
    </row>
    <row r="205" spans="1:21" x14ac:dyDescent="0.2">
      <c r="A205">
        <v>1973</v>
      </c>
      <c r="B205">
        <v>4</v>
      </c>
      <c r="C205">
        <v>1973.2877000000001</v>
      </c>
      <c r="D205">
        <f>monthly_summary!D205</f>
        <v>329.08</v>
      </c>
      <c r="E205">
        <f>monthly_summary!E205</f>
        <v>327.27999999999997</v>
      </c>
      <c r="F205">
        <f t="shared" si="21"/>
        <v>3.8160000000000243</v>
      </c>
      <c r="G205" s="22">
        <f>monthly_summary!L205*12</f>
        <v>2.7096</v>
      </c>
      <c r="H205" s="22">
        <f>monthly_summary!P205*12</f>
        <v>2.4108000000000001</v>
      </c>
      <c r="I205" s="22">
        <f t="shared" si="22"/>
        <v>0.14939999999999998</v>
      </c>
      <c r="J205" s="26">
        <f>'FF CO2 GCB2020'!D205*$K$5</f>
        <v>4.3623999999999992</v>
      </c>
      <c r="K205" s="23">
        <f>'FF CO2 GCB2020'!D205*(1-$K$5)</f>
        <v>0.22960000000000019</v>
      </c>
      <c r="L205" s="23">
        <f t="shared" si="23"/>
        <v>5.7859199999999982</v>
      </c>
      <c r="N205" s="11">
        <f t="shared" si="24"/>
        <v>2.5602</v>
      </c>
      <c r="O205" s="2">
        <f t="shared" si="25"/>
        <v>5.6365199999999982</v>
      </c>
      <c r="P205" s="11">
        <f t="shared" si="26"/>
        <v>6.7091142857143016</v>
      </c>
      <c r="S205" s="11">
        <f t="shared" si="20"/>
        <v>1.8000000000000114</v>
      </c>
      <c r="T205" s="11">
        <f t="shared" si="28"/>
        <v>2.0891666666666615</v>
      </c>
      <c r="U205">
        <f t="shared" si="27"/>
        <v>2.7292075471698105</v>
      </c>
    </row>
    <row r="206" spans="1:21" x14ac:dyDescent="0.2">
      <c r="A206">
        <v>1973</v>
      </c>
      <c r="B206">
        <v>5</v>
      </c>
      <c r="C206">
        <v>1973.3698999999999</v>
      </c>
      <c r="D206">
        <f>monthly_summary!D206</f>
        <v>329.53</v>
      </c>
      <c r="E206">
        <f>monthly_summary!E206</f>
        <v>327.47000000000003</v>
      </c>
      <c r="F206">
        <f t="shared" si="21"/>
        <v>4.367199999999885</v>
      </c>
      <c r="G206" s="22">
        <f>monthly_summary!L206*12</f>
        <v>2.6867999999999999</v>
      </c>
      <c r="H206" s="22">
        <f>monthly_summary!P206*12</f>
        <v>2.4108000000000001</v>
      </c>
      <c r="I206" s="22">
        <f t="shared" si="22"/>
        <v>0.1379999999999999</v>
      </c>
      <c r="J206" s="26">
        <f>'FF CO2 GCB2020'!D206*$K$5</f>
        <v>4.3804499999999997</v>
      </c>
      <c r="K206" s="23">
        <f>'FF CO2 GCB2020'!D206*(1-$K$5)</f>
        <v>0.2305500000000002</v>
      </c>
      <c r="L206" s="23">
        <f t="shared" si="23"/>
        <v>5.8098599999999996</v>
      </c>
      <c r="N206" s="11">
        <f t="shared" si="24"/>
        <v>2.5488</v>
      </c>
      <c r="O206" s="2">
        <f t="shared" si="25"/>
        <v>5.6718599999999997</v>
      </c>
      <c r="P206" s="11">
        <f t="shared" si="26"/>
        <v>7.1313285714284893</v>
      </c>
      <c r="S206" s="11">
        <f t="shared" si="20"/>
        <v>2.0599999999999454</v>
      </c>
      <c r="T206" s="11">
        <f t="shared" si="28"/>
        <v>2.0999999999999943</v>
      </c>
      <c r="U206">
        <f t="shared" si="27"/>
        <v>2.7404999999999995</v>
      </c>
    </row>
    <row r="207" spans="1:21" x14ac:dyDescent="0.2">
      <c r="A207">
        <v>1973</v>
      </c>
      <c r="B207">
        <v>6</v>
      </c>
      <c r="C207">
        <v>1973.4548</v>
      </c>
      <c r="D207">
        <f>monthly_summary!D207</f>
        <v>329.84</v>
      </c>
      <c r="E207">
        <f>monthly_summary!E207</f>
        <v>327.64999999999998</v>
      </c>
      <c r="F207">
        <f t="shared" si="21"/>
        <v>4.6427999999999958</v>
      </c>
      <c r="G207" s="22">
        <f>monthly_summary!L207*12</f>
        <v>2.6627999999999998</v>
      </c>
      <c r="H207" s="22">
        <f>monthly_summary!P207*12</f>
        <v>2.4083999999999999</v>
      </c>
      <c r="I207" s="22">
        <f t="shared" si="22"/>
        <v>0.12719999999999998</v>
      </c>
      <c r="J207" s="26">
        <f>'FF CO2 GCB2020'!D207*$K$5</f>
        <v>4.3984999999999994</v>
      </c>
      <c r="K207" s="23">
        <f>'FF CO2 GCB2020'!D207*(1-$K$5)</f>
        <v>0.23150000000000021</v>
      </c>
      <c r="L207" s="23">
        <f t="shared" si="23"/>
        <v>5.8337999999999983</v>
      </c>
      <c r="N207" s="11">
        <f t="shared" si="24"/>
        <v>2.5355999999999996</v>
      </c>
      <c r="O207" s="2">
        <f t="shared" si="25"/>
        <v>5.7065999999999981</v>
      </c>
      <c r="P207" s="11">
        <f t="shared" si="26"/>
        <v>7.3560857142857099</v>
      </c>
      <c r="S207" s="11">
        <f t="shared" si="20"/>
        <v>2.1899999999999977</v>
      </c>
      <c r="T207" s="11">
        <f t="shared" si="28"/>
        <v>2.109166666666662</v>
      </c>
      <c r="U207">
        <f t="shared" si="27"/>
        <v>2.7517924528301876</v>
      </c>
    </row>
    <row r="208" spans="1:21" x14ac:dyDescent="0.2">
      <c r="A208">
        <v>1973</v>
      </c>
      <c r="B208">
        <v>7</v>
      </c>
      <c r="C208">
        <v>1973.537</v>
      </c>
      <c r="D208">
        <f>monthly_summary!D208</f>
        <v>330.17</v>
      </c>
      <c r="E208">
        <f>monthly_summary!E208</f>
        <v>327.68</v>
      </c>
      <c r="F208">
        <f t="shared" si="21"/>
        <v>5.2788000000000199</v>
      </c>
      <c r="G208" s="22">
        <f>monthly_summary!L208*12</f>
        <v>2.6364000000000001</v>
      </c>
      <c r="H208" s="22">
        <f>monthly_summary!P208*12</f>
        <v>2.4036</v>
      </c>
      <c r="I208" s="22">
        <f t="shared" si="22"/>
        <v>0.11640000000000006</v>
      </c>
      <c r="J208" s="26">
        <f>'FF CO2 GCB2020'!D208*$K$5</f>
        <v>4.4070499999999999</v>
      </c>
      <c r="K208" s="23">
        <f>'FF CO2 GCB2020'!D208*(1-$K$5)</f>
        <v>0.23195000000000021</v>
      </c>
      <c r="L208" s="23">
        <f t="shared" si="23"/>
        <v>5.8451399999999989</v>
      </c>
      <c r="N208" s="11">
        <f t="shared" si="24"/>
        <v>2.52</v>
      </c>
      <c r="O208" s="2">
        <f t="shared" si="25"/>
        <v>5.7287399999999984</v>
      </c>
      <c r="P208" s="11">
        <f t="shared" si="26"/>
        <v>7.8292714285714418</v>
      </c>
      <c r="S208" s="11">
        <f t="shared" si="20"/>
        <v>2.4900000000000091</v>
      </c>
      <c r="T208" s="11">
        <f t="shared" si="28"/>
        <v>2.0508333333333297</v>
      </c>
      <c r="U208">
        <f t="shared" si="27"/>
        <v>2.7571415094339615</v>
      </c>
    </row>
    <row r="209" spans="1:21" x14ac:dyDescent="0.2">
      <c r="A209">
        <v>1973</v>
      </c>
      <c r="B209">
        <v>8</v>
      </c>
      <c r="C209">
        <v>1973.6219000000001</v>
      </c>
      <c r="D209">
        <f>monthly_summary!D209</f>
        <v>330.64</v>
      </c>
      <c r="E209">
        <f>monthly_summary!E209</f>
        <v>328.03</v>
      </c>
      <c r="F209">
        <f t="shared" si="21"/>
        <v>5.5332000000000292</v>
      </c>
      <c r="G209" s="22">
        <f>monthly_summary!L209*12</f>
        <v>2.6075999999999997</v>
      </c>
      <c r="H209" s="22">
        <f>monthly_summary!P209*12</f>
        <v>2.3976000000000002</v>
      </c>
      <c r="I209" s="22">
        <f t="shared" si="22"/>
        <v>0.10499999999999976</v>
      </c>
      <c r="J209" s="26">
        <f>'FF CO2 GCB2020'!D209*$K$5</f>
        <v>4.4060999999999995</v>
      </c>
      <c r="K209" s="23">
        <f>'FF CO2 GCB2020'!D209*(1-$K$5)</f>
        <v>0.23190000000000019</v>
      </c>
      <c r="L209" s="23">
        <f t="shared" si="23"/>
        <v>5.8438799999999986</v>
      </c>
      <c r="N209" s="11">
        <f t="shared" si="24"/>
        <v>2.5026000000000002</v>
      </c>
      <c r="O209" s="2">
        <f t="shared" si="25"/>
        <v>5.7388799999999991</v>
      </c>
      <c r="P209" s="11">
        <f t="shared" si="26"/>
        <v>8.0214857142857348</v>
      </c>
      <c r="S209" s="11">
        <f t="shared" si="20"/>
        <v>2.6100000000000136</v>
      </c>
      <c r="T209" s="11">
        <f t="shared" si="28"/>
        <v>1.9883333333333297</v>
      </c>
      <c r="U209">
        <f t="shared" si="27"/>
        <v>2.75654716981132</v>
      </c>
    </row>
    <row r="210" spans="1:21" x14ac:dyDescent="0.2">
      <c r="A210">
        <v>1973</v>
      </c>
      <c r="B210">
        <v>9</v>
      </c>
      <c r="C210">
        <v>1973.7067999999999</v>
      </c>
      <c r="D210">
        <f>monthly_summary!D210</f>
        <v>330.55</v>
      </c>
      <c r="E210">
        <f>monthly_summary!E210</f>
        <v>328.16</v>
      </c>
      <c r="F210">
        <f t="shared" si="21"/>
        <v>5.0667999999999713</v>
      </c>
      <c r="G210" s="22">
        <f>monthly_summary!L210*12</f>
        <v>2.5764</v>
      </c>
      <c r="H210" s="22">
        <f>monthly_summary!P210*12</f>
        <v>2.3915999999999999</v>
      </c>
      <c r="I210" s="22">
        <f t="shared" si="22"/>
        <v>9.2400000000000038E-2</v>
      </c>
      <c r="J210" s="26">
        <f>'FF CO2 GCB2020'!D210*$K$5</f>
        <v>4.4042000000000003</v>
      </c>
      <c r="K210" s="23">
        <f>'FF CO2 GCB2020'!D210*(1-$K$5)</f>
        <v>0.2318000000000002</v>
      </c>
      <c r="L210" s="23">
        <f t="shared" si="23"/>
        <v>5.8413600000000008</v>
      </c>
      <c r="N210" s="11">
        <f t="shared" si="24"/>
        <v>2.484</v>
      </c>
      <c r="O210" s="2">
        <f t="shared" si="25"/>
        <v>5.7489600000000003</v>
      </c>
      <c r="P210" s="11">
        <f t="shared" si="26"/>
        <v>7.6991428571428369</v>
      </c>
      <c r="S210" s="11">
        <f t="shared" si="20"/>
        <v>2.3899999999999864</v>
      </c>
      <c r="T210" s="11">
        <f t="shared" si="28"/>
        <v>1.9391666666666652</v>
      </c>
      <c r="U210">
        <f t="shared" si="27"/>
        <v>2.7553584905660378</v>
      </c>
    </row>
    <row r="211" spans="1:21" x14ac:dyDescent="0.2">
      <c r="A211">
        <v>1973</v>
      </c>
      <c r="B211">
        <v>10</v>
      </c>
      <c r="C211">
        <v>1973.789</v>
      </c>
      <c r="D211">
        <f>monthly_summary!D211</f>
        <v>330.32</v>
      </c>
      <c r="E211">
        <f>monthly_summary!E211</f>
        <v>328.13</v>
      </c>
      <c r="F211">
        <f t="shared" si="21"/>
        <v>4.6427999999999958</v>
      </c>
      <c r="G211" s="22">
        <f>monthly_summary!L211*12</f>
        <v>2.5415999999999999</v>
      </c>
      <c r="H211" s="22">
        <f>monthly_summary!P211*12</f>
        <v>2.3843999999999999</v>
      </c>
      <c r="I211" s="22">
        <f t="shared" si="22"/>
        <v>7.8600000000000003E-2</v>
      </c>
      <c r="J211" s="26">
        <f>'FF CO2 GCB2020'!D211*$K$5</f>
        <v>4.4023000000000003</v>
      </c>
      <c r="K211" s="23">
        <f>'FF CO2 GCB2020'!D211*(1-$K$5)</f>
        <v>0.23170000000000021</v>
      </c>
      <c r="L211" s="23">
        <f t="shared" si="23"/>
        <v>5.8388400000000003</v>
      </c>
      <c r="N211" s="11">
        <f t="shared" si="24"/>
        <v>2.4630000000000001</v>
      </c>
      <c r="O211" s="2">
        <f t="shared" si="25"/>
        <v>5.7602400000000005</v>
      </c>
      <c r="P211" s="11">
        <f t="shared" si="26"/>
        <v>7.4082857142857126</v>
      </c>
      <c r="S211" s="11">
        <f t="shared" si="20"/>
        <v>2.1899999999999977</v>
      </c>
      <c r="T211" s="11">
        <f t="shared" si="28"/>
        <v>1.8933333333333309</v>
      </c>
      <c r="U211">
        <f t="shared" si="27"/>
        <v>2.7541698113207547</v>
      </c>
    </row>
    <row r="212" spans="1:21" x14ac:dyDescent="0.2">
      <c r="A212">
        <v>1973</v>
      </c>
      <c r="B212">
        <v>11</v>
      </c>
      <c r="C212">
        <v>1973.874</v>
      </c>
      <c r="D212">
        <f>monthly_summary!D212</f>
        <v>330.13</v>
      </c>
      <c r="E212">
        <f>monthly_summary!E212</f>
        <v>328.25</v>
      </c>
      <c r="F212">
        <f t="shared" si="21"/>
        <v>3.9855999999999905</v>
      </c>
      <c r="G212" s="22">
        <f>monthly_summary!L212*12</f>
        <v>2.5044</v>
      </c>
      <c r="H212" s="22">
        <f>monthly_summary!P212*12</f>
        <v>2.3772000000000002</v>
      </c>
      <c r="I212" s="22">
        <f t="shared" si="22"/>
        <v>6.3599999999999879E-2</v>
      </c>
      <c r="J212" s="26">
        <f>'FF CO2 GCB2020'!D212*$K$5</f>
        <v>4.4013499999999999</v>
      </c>
      <c r="K212" s="23">
        <f>'FF CO2 GCB2020'!D212*(1-$K$5)</f>
        <v>0.23165000000000022</v>
      </c>
      <c r="L212" s="23">
        <f t="shared" si="23"/>
        <v>5.8375799999999991</v>
      </c>
      <c r="N212" s="11">
        <f t="shared" si="24"/>
        <v>2.4408000000000003</v>
      </c>
      <c r="O212" s="2">
        <f t="shared" si="25"/>
        <v>5.773979999999999</v>
      </c>
      <c r="P212" s="11">
        <f t="shared" si="26"/>
        <v>6.9529571428571364</v>
      </c>
      <c r="S212" s="11">
        <f t="shared" si="20"/>
        <v>1.8799999999999955</v>
      </c>
      <c r="T212" s="11">
        <f t="shared" si="28"/>
        <v>1.8916666666666657</v>
      </c>
      <c r="U212">
        <f t="shared" si="27"/>
        <v>2.7535754716981127</v>
      </c>
    </row>
    <row r="213" spans="1:21" x14ac:dyDescent="0.2">
      <c r="A213">
        <v>1973</v>
      </c>
      <c r="B213">
        <v>12</v>
      </c>
      <c r="C213">
        <v>1973.9562000000001</v>
      </c>
      <c r="D213">
        <f>monthly_summary!D213</f>
        <v>329.44</v>
      </c>
      <c r="E213">
        <f>monthly_summary!E213</f>
        <v>328.45</v>
      </c>
      <c r="F213">
        <f t="shared" si="21"/>
        <v>2.0988000000000193</v>
      </c>
      <c r="G213" s="22">
        <f>monthly_summary!L213*12</f>
        <v>2.4647999999999999</v>
      </c>
      <c r="H213" s="22">
        <f>monthly_summary!P213*12</f>
        <v>2.3687999999999998</v>
      </c>
      <c r="I213" s="22">
        <f t="shared" si="22"/>
        <v>4.8000000000000043E-2</v>
      </c>
      <c r="J213" s="26">
        <f>'FF CO2 GCB2020'!D213*$K$5</f>
        <v>4.3994499999999999</v>
      </c>
      <c r="K213" s="23">
        <f>'FF CO2 GCB2020'!D213*(1-$K$5)</f>
        <v>0.23155000000000023</v>
      </c>
      <c r="L213" s="23">
        <f t="shared" si="23"/>
        <v>5.8350599999999986</v>
      </c>
      <c r="N213" s="11">
        <f t="shared" si="24"/>
        <v>2.4167999999999998</v>
      </c>
      <c r="O213" s="2">
        <f t="shared" si="25"/>
        <v>5.7870599999999985</v>
      </c>
      <c r="P213" s="11">
        <f t="shared" si="26"/>
        <v>5.6190428571428708</v>
      </c>
      <c r="S213" s="11">
        <f t="shared" si="20"/>
        <v>0.99000000000000909</v>
      </c>
      <c r="T213" s="11">
        <f t="shared" si="28"/>
        <v>1.865833333333337</v>
      </c>
      <c r="U213">
        <f t="shared" si="27"/>
        <v>2.7523867924528296</v>
      </c>
    </row>
    <row r="214" spans="1:21" x14ac:dyDescent="0.2">
      <c r="A214">
        <v>1974</v>
      </c>
      <c r="B214">
        <v>1</v>
      </c>
      <c r="C214">
        <v>1974.0410999999999</v>
      </c>
      <c r="D214">
        <f>monthly_summary!D214</f>
        <v>329.31</v>
      </c>
      <c r="E214">
        <f>monthly_summary!E214</f>
        <v>328.38</v>
      </c>
      <c r="F214">
        <f t="shared" si="21"/>
        <v>1.9716000000000145</v>
      </c>
      <c r="G214" s="22">
        <f>monthly_summary!L214*12</f>
        <v>2.4252000000000002</v>
      </c>
      <c r="H214" s="22">
        <f>monthly_summary!P214*12</f>
        <v>2.3592</v>
      </c>
      <c r="I214" s="22">
        <f t="shared" si="22"/>
        <v>3.300000000000014E-2</v>
      </c>
      <c r="J214" s="26">
        <f>'FF CO2 GCB2020'!D214*$K$5</f>
        <v>4.397549999999999</v>
      </c>
      <c r="K214" s="23">
        <f>'FF CO2 GCB2020'!D214*(1-$K$5)</f>
        <v>0.23145000000000018</v>
      </c>
      <c r="L214" s="23">
        <f t="shared" si="23"/>
        <v>5.8325399999999972</v>
      </c>
      <c r="N214" s="11">
        <f t="shared" si="24"/>
        <v>2.3921999999999999</v>
      </c>
      <c r="O214" s="2">
        <f t="shared" si="25"/>
        <v>5.7995399999999968</v>
      </c>
      <c r="P214" s="11">
        <f t="shared" si="26"/>
        <v>5.541385714285723</v>
      </c>
      <c r="S214" s="11">
        <f t="shared" si="20"/>
        <v>0.93000000000000682</v>
      </c>
      <c r="T214" s="11">
        <f t="shared" si="28"/>
        <v>1.840833333333336</v>
      </c>
      <c r="U214">
        <f t="shared" si="27"/>
        <v>2.7511981132075456</v>
      </c>
    </row>
    <row r="215" spans="1:21" x14ac:dyDescent="0.2">
      <c r="A215">
        <v>1974</v>
      </c>
      <c r="B215">
        <v>2</v>
      </c>
      <c r="C215">
        <v>1974.126</v>
      </c>
      <c r="D215">
        <f>monthly_summary!D215</f>
        <v>330.05</v>
      </c>
      <c r="E215">
        <f>monthly_summary!E215</f>
        <v>328.43</v>
      </c>
      <c r="F215">
        <f t="shared" si="21"/>
        <v>3.4344000000000099</v>
      </c>
      <c r="G215" s="22">
        <f>monthly_summary!L215*12</f>
        <v>2.3856000000000002</v>
      </c>
      <c r="H215" s="22">
        <f>monthly_summary!P215*12</f>
        <v>2.3484000000000003</v>
      </c>
      <c r="I215" s="22">
        <f t="shared" si="22"/>
        <v>1.859999999999995E-2</v>
      </c>
      <c r="J215" s="26">
        <f>'FF CO2 GCB2020'!D215*$K$5</f>
        <v>4.3966000000000003</v>
      </c>
      <c r="K215" s="23">
        <f>'FF CO2 GCB2020'!D215*(1-$K$5)</f>
        <v>0.23140000000000022</v>
      </c>
      <c r="L215" s="23">
        <f t="shared" si="23"/>
        <v>5.8312800000000005</v>
      </c>
      <c r="N215" s="11">
        <f t="shared" si="24"/>
        <v>2.367</v>
      </c>
      <c r="O215" s="2">
        <f t="shared" si="25"/>
        <v>5.8126800000000003</v>
      </c>
      <c r="P215" s="11">
        <f t="shared" si="26"/>
        <v>6.5997428571428651</v>
      </c>
      <c r="S215" s="11">
        <f t="shared" si="20"/>
        <v>1.6200000000000045</v>
      </c>
      <c r="T215" s="11">
        <f t="shared" si="28"/>
        <v>1.8041666666666696</v>
      </c>
      <c r="U215">
        <f t="shared" si="27"/>
        <v>2.7506037735849058</v>
      </c>
    </row>
    <row r="216" spans="1:21" x14ac:dyDescent="0.2">
      <c r="A216">
        <v>1974</v>
      </c>
      <c r="B216">
        <v>3</v>
      </c>
      <c r="C216">
        <v>1974.2027</v>
      </c>
      <c r="D216">
        <f>monthly_summary!D216</f>
        <v>330.14</v>
      </c>
      <c r="E216">
        <f>monthly_summary!E216</f>
        <v>328.57</v>
      </c>
      <c r="F216">
        <f t="shared" si="21"/>
        <v>3.3283999999999856</v>
      </c>
      <c r="G216" s="22">
        <f>monthly_summary!L216*12</f>
        <v>2.3460000000000001</v>
      </c>
      <c r="H216" s="22">
        <f>monthly_summary!P216*12</f>
        <v>2.3376000000000001</v>
      </c>
      <c r="I216" s="22">
        <f t="shared" si="22"/>
        <v>4.1999999999999815E-3</v>
      </c>
      <c r="J216" s="26">
        <f>'FF CO2 GCB2020'!D216*$K$5</f>
        <v>4.3947000000000003</v>
      </c>
      <c r="K216" s="23">
        <f>'FF CO2 GCB2020'!D216*(1-$K$5)</f>
        <v>0.23130000000000023</v>
      </c>
      <c r="L216" s="23">
        <f t="shared" si="23"/>
        <v>5.8287599999999999</v>
      </c>
      <c r="N216" s="11">
        <f t="shared" si="24"/>
        <v>2.3418000000000001</v>
      </c>
      <c r="O216" s="2">
        <f t="shared" si="25"/>
        <v>5.82456</v>
      </c>
      <c r="P216" s="11">
        <f t="shared" si="26"/>
        <v>6.5366285714285617</v>
      </c>
      <c r="S216" s="11">
        <f t="shared" si="20"/>
        <v>1.5699999999999932</v>
      </c>
      <c r="T216" s="11">
        <f t="shared" si="28"/>
        <v>1.7883333333333364</v>
      </c>
      <c r="U216">
        <f t="shared" si="27"/>
        <v>2.7494150943396223</v>
      </c>
    </row>
    <row r="217" spans="1:21" x14ac:dyDescent="0.2">
      <c r="A217">
        <v>1974</v>
      </c>
      <c r="B217">
        <v>4</v>
      </c>
      <c r="C217">
        <v>1974.2877000000001</v>
      </c>
      <c r="D217">
        <f>monthly_summary!D217</f>
        <v>330.22</v>
      </c>
      <c r="E217">
        <f>monthly_summary!E217</f>
        <v>328.44</v>
      </c>
      <c r="F217">
        <f t="shared" si="21"/>
        <v>3.7736000000000627</v>
      </c>
      <c r="G217" s="22">
        <f>monthly_summary!L217*12</f>
        <v>2.31</v>
      </c>
      <c r="H217" s="22">
        <f>monthly_summary!P217*12</f>
        <v>2.3268</v>
      </c>
      <c r="I217" s="22">
        <f t="shared" si="22"/>
        <v>-8.3999999999999631E-3</v>
      </c>
      <c r="J217" s="26">
        <f>'FF CO2 GCB2020'!D217*$K$5</f>
        <v>4.3927999999999994</v>
      </c>
      <c r="K217" s="23">
        <f>'FF CO2 GCB2020'!D217*(1-$K$5)</f>
        <v>0.23120000000000018</v>
      </c>
      <c r="L217" s="23">
        <f t="shared" si="23"/>
        <v>5.8262399999999985</v>
      </c>
      <c r="N217" s="11">
        <f t="shared" si="24"/>
        <v>2.3184</v>
      </c>
      <c r="O217" s="2">
        <f t="shared" si="25"/>
        <v>5.8346399999999985</v>
      </c>
      <c r="P217" s="11">
        <f t="shared" si="26"/>
        <v>6.8654285714286161</v>
      </c>
      <c r="S217" s="11">
        <f t="shared" si="20"/>
        <v>1.7800000000000296</v>
      </c>
      <c r="T217" s="11">
        <f t="shared" si="28"/>
        <v>1.7608333333333377</v>
      </c>
      <c r="U217">
        <f t="shared" si="27"/>
        <v>2.7482264150943387</v>
      </c>
    </row>
    <row r="218" spans="1:21" x14ac:dyDescent="0.2">
      <c r="A218">
        <v>1974</v>
      </c>
      <c r="B218">
        <v>5</v>
      </c>
      <c r="C218">
        <v>1974.3698999999999</v>
      </c>
      <c r="D218">
        <f>monthly_summary!D218</f>
        <v>330.13</v>
      </c>
      <c r="E218">
        <f>monthly_summary!E218</f>
        <v>328.38</v>
      </c>
      <c r="F218">
        <f t="shared" si="21"/>
        <v>3.71</v>
      </c>
      <c r="G218" s="22">
        <f>monthly_summary!L218*12</f>
        <v>2.2776000000000001</v>
      </c>
      <c r="H218" s="22">
        <f>monthly_summary!P218*12</f>
        <v>2.3171999999999997</v>
      </c>
      <c r="I218" s="22">
        <f t="shared" si="22"/>
        <v>-1.9799999999999818E-2</v>
      </c>
      <c r="J218" s="26">
        <f>'FF CO2 GCB2020'!D218*$K$5</f>
        <v>4.3918499999999998</v>
      </c>
      <c r="K218" s="23">
        <f>'FF CO2 GCB2020'!D218*(1-$K$5)</f>
        <v>0.23115000000000022</v>
      </c>
      <c r="L218" s="23">
        <f t="shared" si="23"/>
        <v>5.8249799999999992</v>
      </c>
      <c r="N218" s="11">
        <f t="shared" si="24"/>
        <v>2.2973999999999997</v>
      </c>
      <c r="O218" s="2">
        <f t="shared" si="25"/>
        <v>5.8447799999999992</v>
      </c>
      <c r="P218" s="11">
        <f t="shared" si="26"/>
        <v>6.8304999999999998</v>
      </c>
      <c r="S218" s="11">
        <f t="shared" si="20"/>
        <v>1.75</v>
      </c>
      <c r="T218" s="11">
        <f t="shared" si="28"/>
        <v>1.744166666666672</v>
      </c>
      <c r="U218">
        <f t="shared" si="27"/>
        <v>2.7476320754716976</v>
      </c>
    </row>
    <row r="219" spans="1:21" x14ac:dyDescent="0.2">
      <c r="A219">
        <v>1974</v>
      </c>
      <c r="B219">
        <v>6</v>
      </c>
      <c r="C219">
        <v>1974.4548</v>
      </c>
      <c r="D219">
        <f>monthly_summary!D219</f>
        <v>330.01</v>
      </c>
      <c r="E219">
        <f>monthly_summary!E219</f>
        <v>328.12</v>
      </c>
      <c r="F219">
        <f t="shared" si="21"/>
        <v>4.0067999999999717</v>
      </c>
      <c r="G219" s="22">
        <f>monthly_summary!L219*12</f>
        <v>2.2488000000000001</v>
      </c>
      <c r="H219" s="22">
        <f>monthly_summary!P219*12</f>
        <v>2.3075999999999999</v>
      </c>
      <c r="I219" s="22">
        <f t="shared" si="22"/>
        <v>-2.9399999999999871E-2</v>
      </c>
      <c r="J219" s="26">
        <f>'FF CO2 GCB2020'!D219*$K$5</f>
        <v>4.3899499999999998</v>
      </c>
      <c r="K219" s="23">
        <f>'FF CO2 GCB2020'!D219*(1-$K$5)</f>
        <v>0.23105000000000023</v>
      </c>
      <c r="L219" s="23">
        <f t="shared" si="23"/>
        <v>5.8224599999999986</v>
      </c>
      <c r="N219" s="11">
        <f t="shared" si="24"/>
        <v>2.2782</v>
      </c>
      <c r="O219" s="2">
        <f t="shared" si="25"/>
        <v>5.8518599999999985</v>
      </c>
      <c r="P219" s="11">
        <f t="shared" si="26"/>
        <v>7.0502999999999796</v>
      </c>
      <c r="S219" s="11">
        <f t="shared" si="20"/>
        <v>1.8899999999999864</v>
      </c>
      <c r="T219" s="11">
        <f t="shared" si="28"/>
        <v>1.7241666666666713</v>
      </c>
      <c r="U219">
        <f t="shared" si="27"/>
        <v>2.7464433962264145</v>
      </c>
    </row>
    <row r="220" spans="1:21" x14ac:dyDescent="0.2">
      <c r="A220">
        <v>1974</v>
      </c>
      <c r="B220">
        <v>7</v>
      </c>
      <c r="C220">
        <v>1974.537</v>
      </c>
      <c r="D220">
        <f>monthly_summary!D220</f>
        <v>330.47</v>
      </c>
      <c r="E220">
        <f>monthly_summary!E220</f>
        <v>328.42</v>
      </c>
      <c r="F220">
        <f t="shared" si="21"/>
        <v>4.3460000000000241</v>
      </c>
      <c r="G220" s="22">
        <f>monthly_summary!L220*12</f>
        <v>2.2248000000000001</v>
      </c>
      <c r="H220" s="22">
        <f>monthly_summary!P220*12</f>
        <v>2.298</v>
      </c>
      <c r="I220" s="22">
        <f t="shared" si="22"/>
        <v>-3.6599999999999966E-2</v>
      </c>
      <c r="J220" s="26">
        <f>'FF CO2 GCB2020'!D220*$K$5</f>
        <v>4.3890000000000002</v>
      </c>
      <c r="K220" s="23">
        <f>'FF CO2 GCB2020'!D220*(1-$K$5)</f>
        <v>0.23100000000000021</v>
      </c>
      <c r="L220" s="23">
        <f t="shared" si="23"/>
        <v>5.8212000000000002</v>
      </c>
      <c r="N220" s="11">
        <f t="shared" si="24"/>
        <v>2.2614000000000001</v>
      </c>
      <c r="O220" s="2">
        <f t="shared" si="25"/>
        <v>5.8578000000000001</v>
      </c>
      <c r="P220" s="11">
        <f t="shared" si="26"/>
        <v>7.2988857142857322</v>
      </c>
      <c r="S220" s="11">
        <f t="shared" si="20"/>
        <v>2.0500000000000114</v>
      </c>
      <c r="T220" s="11">
        <f t="shared" si="28"/>
        <v>1.7708333333333381</v>
      </c>
      <c r="U220">
        <f t="shared" si="27"/>
        <v>2.7458490566037734</v>
      </c>
    </row>
    <row r="221" spans="1:21" x14ac:dyDescent="0.2">
      <c r="A221">
        <v>1974</v>
      </c>
      <c r="B221">
        <v>8</v>
      </c>
      <c r="C221">
        <v>1974.6219000000001</v>
      </c>
      <c r="D221">
        <f>monthly_summary!D221</f>
        <v>330.73</v>
      </c>
      <c r="E221">
        <f>monthly_summary!E221</f>
        <v>328.31</v>
      </c>
      <c r="F221">
        <f t="shared" si="21"/>
        <v>5.1304000000000336</v>
      </c>
      <c r="G221" s="22">
        <f>monthly_summary!L221*12</f>
        <v>2.2032000000000003</v>
      </c>
      <c r="H221" s="22">
        <f>monthly_summary!P221*12</f>
        <v>2.2907999999999999</v>
      </c>
      <c r="I221" s="22">
        <f t="shared" si="22"/>
        <v>-4.3799999999999839E-2</v>
      </c>
      <c r="J221" s="26">
        <f>'FF CO2 GCB2020'!D221*$K$5</f>
        <v>4.3880499999999998</v>
      </c>
      <c r="K221" s="23">
        <f>'FF CO2 GCB2020'!D221*(1-$K$5)</f>
        <v>0.23095000000000018</v>
      </c>
      <c r="L221" s="23">
        <f t="shared" si="23"/>
        <v>5.819939999999999</v>
      </c>
      <c r="N221" s="11">
        <f t="shared" si="24"/>
        <v>2.2469999999999999</v>
      </c>
      <c r="O221" s="2">
        <f t="shared" si="25"/>
        <v>5.8637399999999991</v>
      </c>
      <c r="P221" s="11">
        <f t="shared" si="26"/>
        <v>7.8654714285714524</v>
      </c>
      <c r="S221" s="11">
        <f t="shared" si="20"/>
        <v>2.4200000000000159</v>
      </c>
      <c r="T221" s="11">
        <f t="shared" si="28"/>
        <v>1.8091666666666697</v>
      </c>
      <c r="U221">
        <f t="shared" si="27"/>
        <v>2.7452547169811314</v>
      </c>
    </row>
    <row r="222" spans="1:21" x14ac:dyDescent="0.2">
      <c r="A222">
        <v>1974</v>
      </c>
      <c r="B222">
        <v>9</v>
      </c>
      <c r="C222">
        <v>1974.7067999999999</v>
      </c>
      <c r="D222">
        <f>monthly_summary!D222</f>
        <v>330.47</v>
      </c>
      <c r="E222">
        <f>monthly_summary!E222</f>
        <v>328.41</v>
      </c>
      <c r="F222">
        <f t="shared" si="21"/>
        <v>4.3672000000000049</v>
      </c>
      <c r="G222" s="22">
        <f>monthly_summary!L222*12</f>
        <v>2.1852</v>
      </c>
      <c r="H222" s="22">
        <f>monthly_summary!P222*12</f>
        <v>2.2835999999999999</v>
      </c>
      <c r="I222" s="22">
        <f t="shared" si="22"/>
        <v>-4.919999999999991E-2</v>
      </c>
      <c r="J222" s="26">
        <f>'FF CO2 GCB2020'!D222*$K$5</f>
        <v>4.3871000000000002</v>
      </c>
      <c r="K222" s="23">
        <f>'FF CO2 GCB2020'!D222*(1-$K$5)</f>
        <v>0.23090000000000022</v>
      </c>
      <c r="L222" s="23">
        <f t="shared" si="23"/>
        <v>5.8186799999999996</v>
      </c>
      <c r="N222" s="11">
        <f t="shared" si="24"/>
        <v>2.2343999999999999</v>
      </c>
      <c r="O222" s="2">
        <f t="shared" si="25"/>
        <v>5.8678799999999995</v>
      </c>
      <c r="P222" s="11">
        <f t="shared" si="26"/>
        <v>7.3248285714285748</v>
      </c>
      <c r="S222" s="11">
        <f t="shared" si="20"/>
        <v>2.0600000000000023</v>
      </c>
      <c r="T222" s="11">
        <f t="shared" si="28"/>
        <v>1.7983333333333367</v>
      </c>
      <c r="U222">
        <f t="shared" si="27"/>
        <v>2.7446603773584903</v>
      </c>
    </row>
    <row r="223" spans="1:21" x14ac:dyDescent="0.2">
      <c r="A223">
        <v>1974</v>
      </c>
      <c r="B223">
        <v>10</v>
      </c>
      <c r="C223">
        <v>1974.789</v>
      </c>
      <c r="D223">
        <f>monthly_summary!D223</f>
        <v>330.52</v>
      </c>
      <c r="E223">
        <f>monthly_summary!E223</f>
        <v>328.53</v>
      </c>
      <c r="F223">
        <f t="shared" si="21"/>
        <v>4.2188000000000194</v>
      </c>
      <c r="G223" s="22">
        <f>monthly_summary!L223*12</f>
        <v>2.1707999999999998</v>
      </c>
      <c r="H223" s="22">
        <f>monthly_summary!P223*12</f>
        <v>2.2800000000000002</v>
      </c>
      <c r="I223" s="22">
        <f t="shared" si="22"/>
        <v>-5.4600000000000204E-2</v>
      </c>
      <c r="J223" s="26">
        <f>'FF CO2 GCB2020'!D223*$K$5</f>
        <v>4.3861499999999998</v>
      </c>
      <c r="K223" s="23">
        <f>'FF CO2 GCB2020'!D223*(1-$K$5)</f>
        <v>0.23085000000000019</v>
      </c>
      <c r="L223" s="23">
        <f t="shared" si="23"/>
        <v>5.8174199999999994</v>
      </c>
      <c r="N223" s="11">
        <f t="shared" si="24"/>
        <v>2.2254</v>
      </c>
      <c r="O223" s="2">
        <f t="shared" si="25"/>
        <v>5.8720199999999991</v>
      </c>
      <c r="P223" s="11">
        <f t="shared" si="26"/>
        <v>7.2233285714285849</v>
      </c>
      <c r="S223" s="11">
        <f t="shared" si="20"/>
        <v>1.9900000000000091</v>
      </c>
      <c r="T223" s="11">
        <f t="shared" si="28"/>
        <v>1.7791666666666686</v>
      </c>
      <c r="U223">
        <f t="shared" si="27"/>
        <v>2.7440660377358488</v>
      </c>
    </row>
    <row r="224" spans="1:21" x14ac:dyDescent="0.2">
      <c r="A224">
        <v>1974</v>
      </c>
      <c r="B224">
        <v>11</v>
      </c>
      <c r="C224">
        <v>1974.874</v>
      </c>
      <c r="D224">
        <f>monthly_summary!D224</f>
        <v>330.43</v>
      </c>
      <c r="E224">
        <f>monthly_summary!E224</f>
        <v>328.79</v>
      </c>
      <c r="F224">
        <f t="shared" si="21"/>
        <v>3.4767999999999715</v>
      </c>
      <c r="G224" s="22">
        <f>monthly_summary!L224*12</f>
        <v>2.1612</v>
      </c>
      <c r="H224" s="22">
        <f>monthly_summary!P224*12</f>
        <v>2.2776000000000001</v>
      </c>
      <c r="I224" s="22">
        <f t="shared" si="22"/>
        <v>-5.8200000000000029E-2</v>
      </c>
      <c r="J224" s="26">
        <f>'FF CO2 GCB2020'!D224*$K$5</f>
        <v>4.3851999999999993</v>
      </c>
      <c r="K224" s="23">
        <f>'FF CO2 GCB2020'!D224*(1-$K$5)</f>
        <v>0.2308000000000002</v>
      </c>
      <c r="L224" s="23">
        <f t="shared" si="23"/>
        <v>5.8161599999999982</v>
      </c>
      <c r="N224" s="11">
        <f t="shared" si="24"/>
        <v>2.2194000000000003</v>
      </c>
      <c r="O224" s="2">
        <f t="shared" si="25"/>
        <v>5.8743599999999985</v>
      </c>
      <c r="P224" s="11">
        <f t="shared" si="26"/>
        <v>6.6960285714285499</v>
      </c>
      <c r="S224" s="11">
        <f t="shared" si="20"/>
        <v>1.6399999999999864</v>
      </c>
      <c r="T224" s="11">
        <f t="shared" si="28"/>
        <v>1.7524999999999977</v>
      </c>
      <c r="U224">
        <f t="shared" si="27"/>
        <v>2.7434716981132068</v>
      </c>
    </row>
    <row r="225" spans="1:21" x14ac:dyDescent="0.2">
      <c r="A225">
        <v>1974</v>
      </c>
      <c r="B225">
        <v>12</v>
      </c>
      <c r="C225">
        <v>1974.9562000000001</v>
      </c>
      <c r="D225">
        <f>monthly_summary!D225</f>
        <v>330.38</v>
      </c>
      <c r="E225">
        <f>monthly_summary!E225</f>
        <v>328.83</v>
      </c>
      <c r="F225">
        <f t="shared" si="21"/>
        <v>3.2860000000000245</v>
      </c>
      <c r="G225" s="22">
        <f>monthly_summary!L225*12</f>
        <v>2.1552000000000002</v>
      </c>
      <c r="H225" s="22">
        <f>monthly_summary!P225*12</f>
        <v>2.2788000000000004</v>
      </c>
      <c r="I225" s="22">
        <f t="shared" si="22"/>
        <v>-6.1800000000000077E-2</v>
      </c>
      <c r="J225" s="26">
        <f>'FF CO2 GCB2020'!D225*$K$5</f>
        <v>4.3842499999999998</v>
      </c>
      <c r="K225" s="23">
        <f>'FF CO2 GCB2020'!D225*(1-$K$5)</f>
        <v>0.2307500000000002</v>
      </c>
      <c r="L225" s="23">
        <f t="shared" si="23"/>
        <v>5.8148999999999988</v>
      </c>
      <c r="N225" s="11">
        <f t="shared" si="24"/>
        <v>2.2170000000000005</v>
      </c>
      <c r="O225" s="2">
        <f t="shared" si="25"/>
        <v>5.8766999999999987</v>
      </c>
      <c r="P225" s="11">
        <f t="shared" si="26"/>
        <v>6.5624428571428739</v>
      </c>
      <c r="S225" s="11">
        <f t="shared" si="20"/>
        <v>1.5500000000000114</v>
      </c>
      <c r="T225" s="11">
        <f t="shared" si="28"/>
        <v>1.7474999999999976</v>
      </c>
      <c r="U225">
        <f t="shared" si="27"/>
        <v>2.7428773584905652</v>
      </c>
    </row>
    <row r="226" spans="1:21" x14ac:dyDescent="0.2">
      <c r="A226">
        <v>1975</v>
      </c>
      <c r="B226">
        <v>1</v>
      </c>
      <c r="C226">
        <v>1975.0410999999999</v>
      </c>
      <c r="D226">
        <f>monthly_summary!D226</f>
        <v>330.36</v>
      </c>
      <c r="E226">
        <f>monthly_summary!E226</f>
        <v>328.97</v>
      </c>
      <c r="F226">
        <f t="shared" si="21"/>
        <v>2.9467999999999712</v>
      </c>
      <c r="G226" s="22">
        <f>monthly_summary!L226*12</f>
        <v>2.1539999999999999</v>
      </c>
      <c r="H226" s="22">
        <f>monthly_summary!P226*12</f>
        <v>2.2824</v>
      </c>
      <c r="I226" s="22">
        <f t="shared" si="22"/>
        <v>-6.4200000000000035E-2</v>
      </c>
      <c r="J226" s="26">
        <f>'FF CO2 GCB2020'!D226*$K$5</f>
        <v>4.3842499999999998</v>
      </c>
      <c r="K226" s="23">
        <f>'FF CO2 GCB2020'!D226*(1-$K$5)</f>
        <v>0.2307500000000002</v>
      </c>
      <c r="L226" s="23">
        <f t="shared" si="23"/>
        <v>5.8148999999999988</v>
      </c>
      <c r="N226" s="11">
        <f t="shared" si="24"/>
        <v>2.2181999999999999</v>
      </c>
      <c r="O226" s="2">
        <f t="shared" si="25"/>
        <v>5.8790999999999993</v>
      </c>
      <c r="P226" s="11">
        <f t="shared" si="26"/>
        <v>6.3225571428571214</v>
      </c>
      <c r="S226" s="11">
        <f t="shared" si="20"/>
        <v>1.3899999999999864</v>
      </c>
      <c r="T226" s="11">
        <f t="shared" si="28"/>
        <v>1.7624999999999982</v>
      </c>
      <c r="U226">
        <f t="shared" si="27"/>
        <v>2.7428773584905652</v>
      </c>
    </row>
    <row r="227" spans="1:21" x14ac:dyDescent="0.2">
      <c r="A227">
        <v>1975</v>
      </c>
      <c r="B227">
        <v>2</v>
      </c>
      <c r="C227">
        <v>1975.126</v>
      </c>
      <c r="D227">
        <f>monthly_summary!D227</f>
        <v>330.74</v>
      </c>
      <c r="E227">
        <f>monthly_summary!E227</f>
        <v>329.25</v>
      </c>
      <c r="F227">
        <f t="shared" si="21"/>
        <v>3.1588000000000194</v>
      </c>
      <c r="G227" s="22">
        <f>monthly_summary!L227*12</f>
        <v>2.1576</v>
      </c>
      <c r="H227" s="22">
        <f>monthly_summary!P227*12</f>
        <v>2.2884000000000002</v>
      </c>
      <c r="I227" s="22">
        <f t="shared" si="22"/>
        <v>-6.5400000000000125E-2</v>
      </c>
      <c r="J227" s="26">
        <f>'FF CO2 GCB2020'!D227*$K$5</f>
        <v>4.3832999999999993</v>
      </c>
      <c r="K227" s="23">
        <f>'FF CO2 GCB2020'!D227*(1-$K$5)</f>
        <v>0.23070000000000021</v>
      </c>
      <c r="L227" s="23">
        <f t="shared" si="23"/>
        <v>5.8136399999999977</v>
      </c>
      <c r="N227" s="11">
        <f t="shared" si="24"/>
        <v>2.2229999999999999</v>
      </c>
      <c r="O227" s="2">
        <f t="shared" si="25"/>
        <v>5.879039999999998</v>
      </c>
      <c r="P227" s="11">
        <f t="shared" si="26"/>
        <v>6.4742857142857275</v>
      </c>
      <c r="S227" s="11">
        <f t="shared" si="20"/>
        <v>1.4900000000000091</v>
      </c>
      <c r="T227" s="11">
        <f t="shared" si="28"/>
        <v>1.7499999999999953</v>
      </c>
      <c r="U227">
        <f t="shared" si="27"/>
        <v>2.7422830188679232</v>
      </c>
    </row>
    <row r="228" spans="1:21" x14ac:dyDescent="0.2">
      <c r="A228">
        <v>1975</v>
      </c>
      <c r="B228">
        <v>3</v>
      </c>
      <c r="C228">
        <v>1975.2027</v>
      </c>
      <c r="D228">
        <f>monthly_summary!D228</f>
        <v>330.69</v>
      </c>
      <c r="E228">
        <f>monthly_summary!E228</f>
        <v>329.35</v>
      </c>
      <c r="F228">
        <f t="shared" si="21"/>
        <v>2.8407999999999469</v>
      </c>
      <c r="G228" s="22">
        <f>monthly_summary!L228*12</f>
        <v>2.1672000000000002</v>
      </c>
      <c r="H228" s="22">
        <f>monthly_summary!P228*12</f>
        <v>2.2967999999999997</v>
      </c>
      <c r="I228" s="22">
        <f t="shared" si="22"/>
        <v>-6.4799999999999747E-2</v>
      </c>
      <c r="J228" s="26">
        <f>'FF CO2 GCB2020'!D228*$K$5</f>
        <v>4.3823500000000006</v>
      </c>
      <c r="K228" s="23">
        <f>'FF CO2 GCB2020'!D228*(1-$K$5)</f>
        <v>0.23065000000000022</v>
      </c>
      <c r="L228" s="23">
        <f t="shared" si="23"/>
        <v>5.812380000000001</v>
      </c>
      <c r="N228" s="11">
        <f t="shared" si="24"/>
        <v>2.2320000000000002</v>
      </c>
      <c r="O228" s="2">
        <f t="shared" si="25"/>
        <v>5.877180000000001</v>
      </c>
      <c r="P228" s="11">
        <f t="shared" si="26"/>
        <v>6.24564285714282</v>
      </c>
      <c r="S228" s="11">
        <f t="shared" si="20"/>
        <v>1.339999999999975</v>
      </c>
      <c r="T228" s="11">
        <f t="shared" si="28"/>
        <v>1.7108333333333263</v>
      </c>
      <c r="U228">
        <f t="shared" si="27"/>
        <v>2.7416886792452835</v>
      </c>
    </row>
    <row r="229" spans="1:21" x14ac:dyDescent="0.2">
      <c r="A229">
        <v>1975</v>
      </c>
      <c r="B229">
        <v>4</v>
      </c>
      <c r="C229">
        <v>1975.2877000000001</v>
      </c>
      <c r="D229">
        <f>monthly_summary!D229</f>
        <v>330.87</v>
      </c>
      <c r="E229">
        <f>monthly_summary!E229</f>
        <v>329.41</v>
      </c>
      <c r="F229">
        <f t="shared" si="21"/>
        <v>3.0951999999999567</v>
      </c>
      <c r="G229" s="22">
        <f>monthly_summary!L229*12</f>
        <v>2.1816</v>
      </c>
      <c r="H229" s="22">
        <f>monthly_summary!P229*12</f>
        <v>2.3087999999999997</v>
      </c>
      <c r="I229" s="22">
        <f t="shared" si="22"/>
        <v>-6.3599999999999879E-2</v>
      </c>
      <c r="J229" s="26">
        <f>'FF CO2 GCB2020'!D229*$K$5</f>
        <v>4.3814000000000002</v>
      </c>
      <c r="K229" s="23">
        <f>'FF CO2 GCB2020'!D229*(1-$K$5)</f>
        <v>0.23060000000000022</v>
      </c>
      <c r="L229" s="23">
        <f t="shared" si="23"/>
        <v>5.8111199999999998</v>
      </c>
      <c r="N229" s="11">
        <f t="shared" si="24"/>
        <v>2.2451999999999996</v>
      </c>
      <c r="O229" s="2">
        <f t="shared" si="25"/>
        <v>5.8747199999999999</v>
      </c>
      <c r="P229" s="11">
        <f t="shared" si="26"/>
        <v>6.4252571428571121</v>
      </c>
      <c r="S229" s="11">
        <f t="shared" si="20"/>
        <v>1.4599999999999795</v>
      </c>
      <c r="T229" s="11">
        <f t="shared" si="28"/>
        <v>1.6991666666666607</v>
      </c>
      <c r="U229">
        <f t="shared" si="27"/>
        <v>2.7410943396226415</v>
      </c>
    </row>
    <row r="230" spans="1:21" x14ac:dyDescent="0.2">
      <c r="A230">
        <v>1975</v>
      </c>
      <c r="B230">
        <v>5</v>
      </c>
      <c r="C230">
        <v>1975.3698999999999</v>
      </c>
      <c r="D230">
        <f>monthly_summary!D230</f>
        <v>331</v>
      </c>
      <c r="E230">
        <f>monthly_summary!E230</f>
        <v>329.31</v>
      </c>
      <c r="F230">
        <f t="shared" si="21"/>
        <v>3.5827999999999953</v>
      </c>
      <c r="G230" s="22">
        <f>monthly_summary!L230*12</f>
        <v>2.2008000000000001</v>
      </c>
      <c r="H230" s="22">
        <f>monthly_summary!P230*12</f>
        <v>2.3244000000000002</v>
      </c>
      <c r="I230" s="22">
        <f t="shared" si="22"/>
        <v>-6.1800000000000077E-2</v>
      </c>
      <c r="J230" s="26">
        <f>'FF CO2 GCB2020'!D230*$K$5</f>
        <v>4.3804499999999997</v>
      </c>
      <c r="K230" s="23">
        <f>'FF CO2 GCB2020'!D230*(1-$K$5)</f>
        <v>0.2305500000000002</v>
      </c>
      <c r="L230" s="23">
        <f t="shared" si="23"/>
        <v>5.8098599999999996</v>
      </c>
      <c r="N230" s="11">
        <f t="shared" si="24"/>
        <v>2.2625999999999999</v>
      </c>
      <c r="O230" s="2">
        <f t="shared" si="25"/>
        <v>5.8716599999999994</v>
      </c>
      <c r="P230" s="11">
        <f t="shared" si="26"/>
        <v>6.7708428571428536</v>
      </c>
      <c r="S230" s="11">
        <f t="shared" si="20"/>
        <v>1.6899999999999977</v>
      </c>
      <c r="T230" s="11">
        <f t="shared" si="28"/>
        <v>1.654166666666659</v>
      </c>
      <c r="U230">
        <f t="shared" si="27"/>
        <v>2.7404999999999995</v>
      </c>
    </row>
    <row r="231" spans="1:21" x14ac:dyDescent="0.2">
      <c r="A231">
        <v>1975</v>
      </c>
      <c r="B231">
        <v>6</v>
      </c>
      <c r="C231">
        <v>1975.4548</v>
      </c>
      <c r="D231">
        <f>monthly_summary!D231</f>
        <v>331.36</v>
      </c>
      <c r="E231">
        <f>monthly_summary!E231</f>
        <v>329.29</v>
      </c>
      <c r="F231">
        <f t="shared" si="21"/>
        <v>4.3883999999999856</v>
      </c>
      <c r="G231" s="22">
        <f>monthly_summary!L231*12</f>
        <v>2.226</v>
      </c>
      <c r="H231" s="22">
        <f>monthly_summary!P231*12</f>
        <v>2.3424</v>
      </c>
      <c r="I231" s="22">
        <f t="shared" si="22"/>
        <v>-5.8200000000000029E-2</v>
      </c>
      <c r="J231" s="26">
        <f>'FF CO2 GCB2020'!D231*$K$5</f>
        <v>4.3795000000000002</v>
      </c>
      <c r="K231" s="23">
        <f>'FF CO2 GCB2020'!D231*(1-$K$5)</f>
        <v>0.23050000000000023</v>
      </c>
      <c r="L231" s="23">
        <f t="shared" si="23"/>
        <v>5.8085999999999993</v>
      </c>
      <c r="N231" s="11">
        <f t="shared" si="24"/>
        <v>2.2842000000000002</v>
      </c>
      <c r="O231" s="2">
        <f t="shared" si="25"/>
        <v>5.8667999999999996</v>
      </c>
      <c r="P231" s="11">
        <f t="shared" si="26"/>
        <v>7.3417714285714188</v>
      </c>
      <c r="S231" s="11">
        <f t="shared" si="20"/>
        <v>2.0699999999999932</v>
      </c>
      <c r="T231" s="11">
        <f t="shared" si="28"/>
        <v>1.630833333333328</v>
      </c>
      <c r="U231">
        <f t="shared" si="27"/>
        <v>2.7399056603773579</v>
      </c>
    </row>
    <row r="232" spans="1:21" x14ac:dyDescent="0.2">
      <c r="A232">
        <v>1975</v>
      </c>
      <c r="B232">
        <v>7</v>
      </c>
      <c r="C232">
        <v>1975.537</v>
      </c>
      <c r="D232">
        <f>monthly_summary!D232</f>
        <v>331.2</v>
      </c>
      <c r="E232">
        <f>monthly_summary!E232</f>
        <v>329.3</v>
      </c>
      <c r="F232">
        <f t="shared" si="21"/>
        <v>4.0279999999999516</v>
      </c>
      <c r="G232" s="22">
        <f>monthly_summary!L232*12</f>
        <v>2.2572000000000001</v>
      </c>
      <c r="H232" s="22">
        <f>monthly_summary!P232*12</f>
        <v>2.3628</v>
      </c>
      <c r="I232" s="22">
        <f t="shared" si="22"/>
        <v>-5.2799999999999958E-2</v>
      </c>
      <c r="J232" s="26">
        <f>'FF CO2 GCB2020'!D232*$K$5</f>
        <v>4.3890000000000002</v>
      </c>
      <c r="K232" s="23">
        <f>'FF CO2 GCB2020'!D232*(1-$K$5)</f>
        <v>0.23100000000000021</v>
      </c>
      <c r="L232" s="23">
        <f t="shared" si="23"/>
        <v>5.8212000000000002</v>
      </c>
      <c r="N232" s="11">
        <f t="shared" si="24"/>
        <v>2.31</v>
      </c>
      <c r="O232" s="2">
        <f t="shared" si="25"/>
        <v>5.8740000000000006</v>
      </c>
      <c r="P232" s="11">
        <f t="shared" si="26"/>
        <v>7.0879428571428225</v>
      </c>
      <c r="S232" s="11">
        <f t="shared" si="20"/>
        <v>1.8999999999999773</v>
      </c>
      <c r="T232" s="11">
        <f t="shared" si="28"/>
        <v>1.6224999999999927</v>
      </c>
      <c r="U232">
        <f t="shared" si="27"/>
        <v>2.7458490566037734</v>
      </c>
    </row>
    <row r="233" spans="1:21" x14ac:dyDescent="0.2">
      <c r="A233">
        <v>1975</v>
      </c>
      <c r="B233">
        <v>8</v>
      </c>
      <c r="C233">
        <v>1975.6219000000001</v>
      </c>
      <c r="D233">
        <f>monthly_summary!D233</f>
        <v>331.4</v>
      </c>
      <c r="E233">
        <f>monthly_summary!E233</f>
        <v>329.45</v>
      </c>
      <c r="F233">
        <f t="shared" si="21"/>
        <v>4.1339999999999764</v>
      </c>
      <c r="G233" s="22">
        <f>monthly_summary!L233*12</f>
        <v>2.2931999999999997</v>
      </c>
      <c r="H233" s="22">
        <f>monthly_summary!P233*12</f>
        <v>2.3868</v>
      </c>
      <c r="I233" s="22">
        <f t="shared" si="22"/>
        <v>-4.6800000000000175E-2</v>
      </c>
      <c r="J233" s="26">
        <f>'FF CO2 GCB2020'!D233*$K$5</f>
        <v>4.4089499999999999</v>
      </c>
      <c r="K233" s="23">
        <f>'FF CO2 GCB2020'!D233*(1-$K$5)</f>
        <v>0.2320500000000002</v>
      </c>
      <c r="L233" s="23">
        <f t="shared" si="23"/>
        <v>5.8476599999999994</v>
      </c>
      <c r="N233" s="11">
        <f t="shared" si="24"/>
        <v>2.34</v>
      </c>
      <c r="O233" s="2">
        <f t="shared" si="25"/>
        <v>5.8944599999999996</v>
      </c>
      <c r="P233" s="11">
        <f t="shared" si="26"/>
        <v>7.176557142857126</v>
      </c>
      <c r="S233" s="11">
        <f t="shared" si="20"/>
        <v>1.9499999999999886</v>
      </c>
      <c r="T233" s="11">
        <f t="shared" si="28"/>
        <v>1.6158333333333275</v>
      </c>
      <c r="U233">
        <f t="shared" si="27"/>
        <v>2.7583301886792451</v>
      </c>
    </row>
    <row r="234" spans="1:21" x14ac:dyDescent="0.2">
      <c r="A234">
        <v>1975</v>
      </c>
      <c r="B234">
        <v>9</v>
      </c>
      <c r="C234">
        <v>1975.7067999999999</v>
      </c>
      <c r="D234">
        <f>monthly_summary!D234</f>
        <v>331.61</v>
      </c>
      <c r="E234">
        <f>monthly_summary!E234</f>
        <v>329.69</v>
      </c>
      <c r="F234">
        <f t="shared" si="21"/>
        <v>4.070400000000034</v>
      </c>
      <c r="G234" s="22">
        <f>monthly_summary!L234*12</f>
        <v>2.3340000000000001</v>
      </c>
      <c r="H234" s="22">
        <f>monthly_summary!P234*12</f>
        <v>2.4131999999999998</v>
      </c>
      <c r="I234" s="22">
        <f t="shared" si="22"/>
        <v>-3.9599999999999858E-2</v>
      </c>
      <c r="J234" s="26">
        <f>'FF CO2 GCB2020'!D234*$K$5</f>
        <v>4.4288999999999996</v>
      </c>
      <c r="K234" s="23">
        <f>'FF CO2 GCB2020'!D234*(1-$K$5)</f>
        <v>0.2331000000000002</v>
      </c>
      <c r="L234" s="23">
        <f t="shared" si="23"/>
        <v>5.8741199999999987</v>
      </c>
      <c r="N234" s="11">
        <f t="shared" si="24"/>
        <v>2.3735999999999997</v>
      </c>
      <c r="O234" s="2">
        <f t="shared" si="25"/>
        <v>5.9137199999999988</v>
      </c>
      <c r="P234" s="11">
        <f t="shared" si="26"/>
        <v>7.1428285714285948</v>
      </c>
      <c r="S234" s="11">
        <f t="shared" si="20"/>
        <v>1.9200000000000159</v>
      </c>
      <c r="T234" s="11">
        <f t="shared" si="28"/>
        <v>1.6208333333333229</v>
      </c>
      <c r="U234">
        <f t="shared" si="27"/>
        <v>2.7708113207547163</v>
      </c>
    </row>
    <row r="235" spans="1:21" x14ac:dyDescent="0.2">
      <c r="A235">
        <v>1975</v>
      </c>
      <c r="B235">
        <v>10</v>
      </c>
      <c r="C235">
        <v>1975.789</v>
      </c>
      <c r="D235">
        <f>monthly_summary!D235</f>
        <v>331.5</v>
      </c>
      <c r="E235">
        <f>monthly_summary!E235</f>
        <v>330.05</v>
      </c>
      <c r="F235">
        <f t="shared" si="21"/>
        <v>3.0739999999999759</v>
      </c>
      <c r="G235" s="22">
        <f>monthly_summary!L235*12</f>
        <v>2.3784000000000001</v>
      </c>
      <c r="H235" s="22">
        <f>monthly_summary!P235*12</f>
        <v>2.4419999999999997</v>
      </c>
      <c r="I235" s="22">
        <f t="shared" si="22"/>
        <v>-3.1799999999999828E-2</v>
      </c>
      <c r="J235" s="26">
        <f>'FF CO2 GCB2020'!D235*$K$5</f>
        <v>4.4488499999999993</v>
      </c>
      <c r="K235" s="23">
        <f>'FF CO2 GCB2020'!D235*(1-$K$5)</f>
        <v>0.23415000000000019</v>
      </c>
      <c r="L235" s="23">
        <f t="shared" si="23"/>
        <v>5.9005799999999979</v>
      </c>
      <c r="N235" s="11">
        <f t="shared" si="24"/>
        <v>2.4101999999999997</v>
      </c>
      <c r="O235" s="2">
        <f t="shared" si="25"/>
        <v>5.9323799999999975</v>
      </c>
      <c r="P235" s="11">
        <f t="shared" si="26"/>
        <v>6.4422142857142672</v>
      </c>
      <c r="S235" s="11">
        <f t="shared" si="20"/>
        <v>1.4499999999999886</v>
      </c>
      <c r="T235" s="11">
        <f t="shared" si="28"/>
        <v>1.650833333333324</v>
      </c>
      <c r="U235">
        <f t="shared" si="27"/>
        <v>2.7832924528301874</v>
      </c>
    </row>
    <row r="236" spans="1:21" x14ac:dyDescent="0.2">
      <c r="A236">
        <v>1975</v>
      </c>
      <c r="B236">
        <v>11</v>
      </c>
      <c r="C236">
        <v>1975.874</v>
      </c>
      <c r="D236">
        <f>monthly_summary!D236</f>
        <v>331.47</v>
      </c>
      <c r="E236">
        <f>monthly_summary!E236</f>
        <v>330.11</v>
      </c>
      <c r="F236">
        <f t="shared" si="21"/>
        <v>2.8832000000000289</v>
      </c>
      <c r="G236" s="22">
        <f>monthly_summary!L236*12</f>
        <v>2.4240000000000004</v>
      </c>
      <c r="H236" s="22">
        <f>monthly_summary!P236*12</f>
        <v>2.4732000000000003</v>
      </c>
      <c r="I236" s="22">
        <f t="shared" si="22"/>
        <v>-2.4599999999999955E-2</v>
      </c>
      <c r="J236" s="26">
        <f>'FF CO2 GCB2020'!D236*$K$5</f>
        <v>4.4687999999999999</v>
      </c>
      <c r="K236" s="23">
        <f>'FF CO2 GCB2020'!D236*(1-$K$5)</f>
        <v>0.23520000000000019</v>
      </c>
      <c r="L236" s="23">
        <f t="shared" si="23"/>
        <v>5.9270399999999999</v>
      </c>
      <c r="N236" s="11">
        <f t="shared" si="24"/>
        <v>2.4486000000000003</v>
      </c>
      <c r="O236" s="2">
        <f t="shared" si="25"/>
        <v>5.9516399999999994</v>
      </c>
      <c r="P236" s="11">
        <f t="shared" si="26"/>
        <v>6.3176285714285925</v>
      </c>
      <c r="S236" s="11">
        <f t="shared" si="20"/>
        <v>1.3600000000000136</v>
      </c>
      <c r="T236" s="11">
        <f t="shared" si="28"/>
        <v>1.6983333333333281</v>
      </c>
      <c r="U236">
        <f t="shared" si="27"/>
        <v>2.79577358490566</v>
      </c>
    </row>
    <row r="237" spans="1:21" x14ac:dyDescent="0.2">
      <c r="A237">
        <v>1975</v>
      </c>
      <c r="B237">
        <v>12</v>
      </c>
      <c r="C237">
        <v>1975.9562000000001</v>
      </c>
      <c r="D237">
        <f>monthly_summary!D237</f>
        <v>331.57</v>
      </c>
      <c r="E237">
        <f>monthly_summary!E237</f>
        <v>330.12</v>
      </c>
      <c r="F237">
        <f t="shared" si="21"/>
        <v>3.0739999999999759</v>
      </c>
      <c r="G237" s="22">
        <f>monthly_summary!L237*12</f>
        <v>2.4708000000000001</v>
      </c>
      <c r="H237" s="22">
        <f>monthly_summary!P237*12</f>
        <v>2.5056000000000003</v>
      </c>
      <c r="I237" s="22">
        <f t="shared" si="22"/>
        <v>-1.7400000000000082E-2</v>
      </c>
      <c r="J237" s="26">
        <f>'FF CO2 GCB2020'!D237*$K$5</f>
        <v>4.4887499999999996</v>
      </c>
      <c r="K237" s="23">
        <f>'FF CO2 GCB2020'!D237*(1-$K$5)</f>
        <v>0.23625000000000018</v>
      </c>
      <c r="L237" s="23">
        <f t="shared" si="23"/>
        <v>5.9534999999999991</v>
      </c>
      <c r="N237" s="11">
        <f t="shared" si="24"/>
        <v>2.4882</v>
      </c>
      <c r="O237" s="2">
        <f t="shared" si="25"/>
        <v>5.9708999999999994</v>
      </c>
      <c r="P237" s="11">
        <f t="shared" si="26"/>
        <v>6.4656142857142687</v>
      </c>
      <c r="S237" s="11">
        <f t="shared" si="20"/>
        <v>1.4499999999999886</v>
      </c>
      <c r="T237" s="11">
        <f t="shared" si="28"/>
        <v>1.6908333333333256</v>
      </c>
      <c r="U237">
        <f t="shared" si="27"/>
        <v>2.8082547169811316</v>
      </c>
    </row>
    <row r="238" spans="1:21" x14ac:dyDescent="0.2">
      <c r="A238">
        <v>1976</v>
      </c>
      <c r="B238">
        <v>1</v>
      </c>
      <c r="C238">
        <v>1976.0409999999999</v>
      </c>
      <c r="D238">
        <f>monthly_summary!D238</f>
        <v>331.7</v>
      </c>
      <c r="E238">
        <f>monthly_summary!E238</f>
        <v>330.39</v>
      </c>
      <c r="F238">
        <f t="shared" si="21"/>
        <v>2.777200000000005</v>
      </c>
      <c r="G238" s="22">
        <f>monthly_summary!L238*12</f>
        <v>2.5188000000000001</v>
      </c>
      <c r="H238" s="22">
        <f>monthly_summary!P238*12</f>
        <v>2.5379999999999998</v>
      </c>
      <c r="I238" s="22">
        <f t="shared" si="22"/>
        <v>-9.5999999999998309E-3</v>
      </c>
      <c r="J238" s="26">
        <f>'FF CO2 GCB2020'!D238*$K$5</f>
        <v>4.5077499999999997</v>
      </c>
      <c r="K238" s="23">
        <f>'FF CO2 GCB2020'!D238*(1-$K$5)</f>
        <v>0.23725000000000021</v>
      </c>
      <c r="L238" s="23">
        <f t="shared" si="23"/>
        <v>5.978699999999999</v>
      </c>
      <c r="N238" s="11">
        <f t="shared" si="24"/>
        <v>2.5284</v>
      </c>
      <c r="O238" s="2">
        <f t="shared" si="25"/>
        <v>5.9882999999999988</v>
      </c>
      <c r="P238" s="11">
        <f t="shared" si="26"/>
        <v>6.2638142857142887</v>
      </c>
      <c r="S238" s="11">
        <f t="shared" si="20"/>
        <v>1.3100000000000023</v>
      </c>
      <c r="T238" s="11">
        <f t="shared" si="28"/>
        <v>1.6758333333333297</v>
      </c>
      <c r="U238">
        <f t="shared" si="27"/>
        <v>2.8201415094339617</v>
      </c>
    </row>
    <row r="239" spans="1:21" x14ac:dyDescent="0.2">
      <c r="A239">
        <v>1976</v>
      </c>
      <c r="B239">
        <v>2</v>
      </c>
      <c r="C239">
        <v>1976.1257000000001</v>
      </c>
      <c r="D239">
        <f>monthly_summary!D239</f>
        <v>331.9</v>
      </c>
      <c r="E239">
        <f>monthly_summary!E239</f>
        <v>330.35</v>
      </c>
      <c r="F239">
        <f t="shared" si="21"/>
        <v>3.2859999999999037</v>
      </c>
      <c r="G239" s="22">
        <f>monthly_summary!L239*12</f>
        <v>2.5692000000000004</v>
      </c>
      <c r="H239" s="22">
        <f>monthly_summary!P239*12</f>
        <v>2.5716000000000001</v>
      </c>
      <c r="I239" s="22">
        <f t="shared" si="22"/>
        <v>-1.1999999999998678E-3</v>
      </c>
      <c r="J239" s="26">
        <f>'FF CO2 GCB2020'!D239*$K$5</f>
        <v>4.5276999999999994</v>
      </c>
      <c r="K239" s="23">
        <f>'FF CO2 GCB2020'!D239*(1-$K$5)</f>
        <v>0.23830000000000021</v>
      </c>
      <c r="L239" s="23">
        <f t="shared" si="23"/>
        <v>6.0051599999999983</v>
      </c>
      <c r="N239" s="11">
        <f t="shared" si="24"/>
        <v>2.5704000000000002</v>
      </c>
      <c r="O239" s="2">
        <f t="shared" si="25"/>
        <v>6.0063599999999981</v>
      </c>
      <c r="P239" s="11">
        <f t="shared" si="26"/>
        <v>6.6377428571427872</v>
      </c>
      <c r="S239" s="11">
        <f t="shared" si="20"/>
        <v>1.5499999999999545</v>
      </c>
      <c r="T239" s="11">
        <f t="shared" si="28"/>
        <v>1.6816666666666673</v>
      </c>
      <c r="U239">
        <f t="shared" si="27"/>
        <v>2.8326226415094329</v>
      </c>
    </row>
    <row r="240" spans="1:21" x14ac:dyDescent="0.2">
      <c r="A240">
        <v>1976</v>
      </c>
      <c r="B240">
        <v>3</v>
      </c>
      <c r="C240">
        <v>1976.2049</v>
      </c>
      <c r="D240">
        <f>monthly_summary!D240</f>
        <v>332.12</v>
      </c>
      <c r="E240">
        <f>monthly_summary!E240</f>
        <v>330.42</v>
      </c>
      <c r="F240">
        <f t="shared" si="21"/>
        <v>3.6039999999999761</v>
      </c>
      <c r="G240" s="22">
        <f>monthly_summary!L240*12</f>
        <v>2.6196000000000002</v>
      </c>
      <c r="H240" s="22">
        <f>monthly_summary!P240*12</f>
        <v>2.6063999999999998</v>
      </c>
      <c r="I240" s="22">
        <f t="shared" si="22"/>
        <v>6.6000000000001613E-3</v>
      </c>
      <c r="J240" s="26">
        <f>'FF CO2 GCB2020'!D240*$K$5</f>
        <v>4.54765</v>
      </c>
      <c r="K240" s="23">
        <f>'FF CO2 GCB2020'!D240*(1-$K$5)</f>
        <v>0.2393500000000002</v>
      </c>
      <c r="L240" s="23">
        <f t="shared" si="23"/>
        <v>6.0316199999999993</v>
      </c>
      <c r="N240" s="11">
        <f t="shared" si="24"/>
        <v>2.613</v>
      </c>
      <c r="O240" s="2">
        <f t="shared" si="25"/>
        <v>6.0250199999999996</v>
      </c>
      <c r="P240" s="11">
        <f t="shared" si="26"/>
        <v>6.8759857142856973</v>
      </c>
      <c r="S240" s="11">
        <f t="shared" si="20"/>
        <v>1.6999999999999886</v>
      </c>
      <c r="T240" s="11">
        <f t="shared" si="28"/>
        <v>1.6591666666666687</v>
      </c>
      <c r="U240">
        <f t="shared" si="27"/>
        <v>2.8451037735849054</v>
      </c>
    </row>
    <row r="241" spans="1:21" x14ac:dyDescent="0.2">
      <c r="A241">
        <v>1976</v>
      </c>
      <c r="B241">
        <v>4</v>
      </c>
      <c r="C241">
        <v>1976.2896000000001</v>
      </c>
      <c r="D241">
        <f>monthly_summary!D241</f>
        <v>332.12</v>
      </c>
      <c r="E241">
        <f>monthly_summary!E241</f>
        <v>330.09</v>
      </c>
      <c r="F241">
        <f t="shared" si="21"/>
        <v>4.3036000000000625</v>
      </c>
      <c r="G241" s="22">
        <f>monthly_summary!L241*12</f>
        <v>2.67</v>
      </c>
      <c r="H241" s="22">
        <f>monthly_summary!P241*12</f>
        <v>2.6412</v>
      </c>
      <c r="I241" s="22">
        <f t="shared" si="22"/>
        <v>1.4399999999999968E-2</v>
      </c>
      <c r="J241" s="26">
        <f>'FF CO2 GCB2020'!D241*$K$5</f>
        <v>4.5675999999999997</v>
      </c>
      <c r="K241" s="23">
        <f>'FF CO2 GCB2020'!D241*(1-$K$5)</f>
        <v>0.2404000000000002</v>
      </c>
      <c r="L241" s="23">
        <f t="shared" si="23"/>
        <v>6.0580799999999986</v>
      </c>
      <c r="N241" s="11">
        <f t="shared" si="24"/>
        <v>2.6555999999999997</v>
      </c>
      <c r="O241" s="2">
        <f t="shared" si="25"/>
        <v>6.0436799999999984</v>
      </c>
      <c r="P241" s="11">
        <f t="shared" si="26"/>
        <v>7.3868000000000436</v>
      </c>
      <c r="S241" s="11">
        <f t="shared" si="20"/>
        <v>2.0300000000000296</v>
      </c>
      <c r="T241" s="11">
        <f t="shared" si="28"/>
        <v>1.6266666666666652</v>
      </c>
      <c r="U241">
        <f t="shared" si="27"/>
        <v>2.8575849056603766</v>
      </c>
    </row>
    <row r="242" spans="1:21" x14ac:dyDescent="0.2">
      <c r="A242">
        <v>1976</v>
      </c>
      <c r="B242">
        <v>5</v>
      </c>
      <c r="C242">
        <v>1976.3715999999999</v>
      </c>
      <c r="D242">
        <f>monthly_summary!D242</f>
        <v>331.9</v>
      </c>
      <c r="E242">
        <f>monthly_summary!E242</f>
        <v>330.3</v>
      </c>
      <c r="F242">
        <f t="shared" si="21"/>
        <v>3.391999999999928</v>
      </c>
      <c r="G242" s="22">
        <f>monthly_summary!L242*12</f>
        <v>2.7204000000000002</v>
      </c>
      <c r="H242" s="22">
        <f>monthly_summary!P242*12</f>
        <v>2.6760000000000002</v>
      </c>
      <c r="I242" s="22">
        <f t="shared" si="22"/>
        <v>2.2199999999999998E-2</v>
      </c>
      <c r="J242" s="26">
        <f>'FF CO2 GCB2020'!D242*$K$5</f>
        <v>4.5875499999999994</v>
      </c>
      <c r="K242" s="23">
        <f>'FF CO2 GCB2020'!D242*(1-$K$5)</f>
        <v>0.24145000000000019</v>
      </c>
      <c r="L242" s="23">
        <f t="shared" si="23"/>
        <v>6.0845399999999978</v>
      </c>
      <c r="N242" s="11">
        <f t="shared" si="24"/>
        <v>2.6981999999999999</v>
      </c>
      <c r="O242" s="2">
        <f t="shared" si="25"/>
        <v>6.0623399999999981</v>
      </c>
      <c r="P242" s="11">
        <f t="shared" si="26"/>
        <v>6.7467571428570903</v>
      </c>
      <c r="S242" s="11">
        <f t="shared" si="20"/>
        <v>1.5999999999999659</v>
      </c>
      <c r="T242" s="11">
        <f t="shared" si="28"/>
        <v>1.5816666666666681</v>
      </c>
      <c r="U242">
        <f t="shared" si="27"/>
        <v>2.8700660377358478</v>
      </c>
    </row>
    <row r="243" spans="1:21" x14ac:dyDescent="0.2">
      <c r="A243">
        <v>1976</v>
      </c>
      <c r="B243">
        <v>6</v>
      </c>
      <c r="C243">
        <v>1976.4563000000001</v>
      </c>
      <c r="D243">
        <f>monthly_summary!D243</f>
        <v>332.1</v>
      </c>
      <c r="E243">
        <f>monthly_summary!E243</f>
        <v>330.21</v>
      </c>
      <c r="F243">
        <f t="shared" si="21"/>
        <v>4.0068000000000916</v>
      </c>
      <c r="G243" s="22">
        <f>monthly_summary!L243*12</f>
        <v>2.7696000000000001</v>
      </c>
      <c r="H243" s="22">
        <f>monthly_summary!P243*12</f>
        <v>2.7107999999999999</v>
      </c>
      <c r="I243" s="22">
        <f t="shared" si="22"/>
        <v>2.9400000000000093E-2</v>
      </c>
      <c r="J243" s="26">
        <f>'FF CO2 GCB2020'!D243*$K$5</f>
        <v>4.607499999999999</v>
      </c>
      <c r="K243" s="23">
        <f>'FF CO2 GCB2020'!D243*(1-$K$5)</f>
        <v>0.24250000000000019</v>
      </c>
      <c r="L243" s="23">
        <f t="shared" si="23"/>
        <v>6.1109999999999971</v>
      </c>
      <c r="N243" s="11">
        <f t="shared" si="24"/>
        <v>2.7401999999999997</v>
      </c>
      <c r="O243" s="2">
        <f t="shared" si="25"/>
        <v>6.0815999999999972</v>
      </c>
      <c r="P243" s="11">
        <f t="shared" si="26"/>
        <v>7.1976000000000644</v>
      </c>
      <c r="S243" s="11">
        <f t="shared" si="20"/>
        <v>1.8900000000000432</v>
      </c>
      <c r="T243" s="11">
        <f t="shared" si="28"/>
        <v>1.5416666666666667</v>
      </c>
      <c r="U243">
        <f t="shared" si="27"/>
        <v>2.8825471698113194</v>
      </c>
    </row>
    <row r="244" spans="1:21" x14ac:dyDescent="0.2">
      <c r="A244">
        <v>1976</v>
      </c>
      <c r="B244">
        <v>7</v>
      </c>
      <c r="C244">
        <v>1976.5382999999999</v>
      </c>
      <c r="D244">
        <f>monthly_summary!D244</f>
        <v>332.37</v>
      </c>
      <c r="E244">
        <f>monthly_summary!E244</f>
        <v>330.4</v>
      </c>
      <c r="F244">
        <f t="shared" si="21"/>
        <v>4.1764000000000578</v>
      </c>
      <c r="G244" s="22">
        <f>monthly_summary!L244*12</f>
        <v>2.8188</v>
      </c>
      <c r="H244" s="22">
        <f>monthly_summary!P244*12</f>
        <v>2.7443999999999997</v>
      </c>
      <c r="I244" s="22">
        <f t="shared" si="22"/>
        <v>3.7200000000000122E-2</v>
      </c>
      <c r="J244" s="26">
        <f>'FF CO2 GCB2020'!D244*$K$5</f>
        <v>4.6217499999999996</v>
      </c>
      <c r="K244" s="23">
        <f>'FF CO2 GCB2020'!D244*(1-$K$5)</f>
        <v>0.24325000000000022</v>
      </c>
      <c r="L244" s="23">
        <f t="shared" si="23"/>
        <v>6.1298999999999984</v>
      </c>
      <c r="N244" s="11">
        <f t="shared" si="24"/>
        <v>2.7816000000000001</v>
      </c>
      <c r="O244" s="2">
        <f t="shared" si="25"/>
        <v>6.092699999999998</v>
      </c>
      <c r="P244" s="11">
        <f t="shared" si="26"/>
        <v>7.3244428571428974</v>
      </c>
      <c r="S244" s="11">
        <f t="shared" si="20"/>
        <v>1.9700000000000273</v>
      </c>
      <c r="T244" s="11">
        <f t="shared" si="28"/>
        <v>1.5216666666666707</v>
      </c>
      <c r="U244">
        <f t="shared" si="27"/>
        <v>2.8914622641509427</v>
      </c>
    </row>
    <row r="245" spans="1:21" x14ac:dyDescent="0.2">
      <c r="A245">
        <v>1976</v>
      </c>
      <c r="B245">
        <v>8</v>
      </c>
      <c r="C245">
        <v>1976.623</v>
      </c>
      <c r="D245">
        <f>monthly_summary!D245</f>
        <v>332.31</v>
      </c>
      <c r="E245">
        <f>monthly_summary!E245</f>
        <v>330.63</v>
      </c>
      <c r="F245">
        <f t="shared" si="21"/>
        <v>3.5616000000000145</v>
      </c>
      <c r="G245" s="22">
        <f>monthly_summary!L245*12</f>
        <v>2.8643999999999998</v>
      </c>
      <c r="H245" s="22">
        <f>monthly_summary!P245*12</f>
        <v>2.778</v>
      </c>
      <c r="I245" s="22">
        <f t="shared" si="22"/>
        <v>4.3199999999999905E-2</v>
      </c>
      <c r="J245" s="26">
        <f>'FF CO2 GCB2020'!D245*$K$5</f>
        <v>4.6322000000000001</v>
      </c>
      <c r="K245" s="23">
        <f>'FF CO2 GCB2020'!D245*(1-$K$5)</f>
        <v>0.24380000000000024</v>
      </c>
      <c r="L245" s="23">
        <f t="shared" si="23"/>
        <v>6.1437599999999994</v>
      </c>
      <c r="N245" s="11">
        <f t="shared" si="24"/>
        <v>2.8212000000000002</v>
      </c>
      <c r="O245" s="2">
        <f t="shared" si="25"/>
        <v>6.1005599999999998</v>
      </c>
      <c r="P245" s="11">
        <f t="shared" si="26"/>
        <v>6.8892000000000104</v>
      </c>
      <c r="S245" s="11">
        <f t="shared" si="20"/>
        <v>1.6800000000000068</v>
      </c>
      <c r="T245" s="11">
        <f t="shared" si="28"/>
        <v>1.5433333333333366</v>
      </c>
      <c r="U245">
        <f t="shared" si="27"/>
        <v>2.8979999999999997</v>
      </c>
    </row>
    <row r="246" spans="1:21" x14ac:dyDescent="0.2">
      <c r="A246">
        <v>1976</v>
      </c>
      <c r="B246">
        <v>9</v>
      </c>
      <c r="C246">
        <v>1976.7076999999999</v>
      </c>
      <c r="D246">
        <f>monthly_summary!D246</f>
        <v>332.38</v>
      </c>
      <c r="E246">
        <f>monthly_summary!E246</f>
        <v>330.85</v>
      </c>
      <c r="F246">
        <f t="shared" si="21"/>
        <v>3.2435999999999425</v>
      </c>
      <c r="G246" s="22">
        <f>monthly_summary!L246*12</f>
        <v>2.9064000000000001</v>
      </c>
      <c r="H246" s="22">
        <f>monthly_summary!P246*12</f>
        <v>2.8092000000000001</v>
      </c>
      <c r="I246" s="22">
        <f t="shared" si="22"/>
        <v>4.8599999999999977E-2</v>
      </c>
      <c r="J246" s="26">
        <f>'FF CO2 GCB2020'!D246*$K$5</f>
        <v>4.6426499999999997</v>
      </c>
      <c r="K246" s="23">
        <f>'FF CO2 GCB2020'!D246*(1-$K$5)</f>
        <v>0.24435000000000021</v>
      </c>
      <c r="L246" s="23">
        <f t="shared" si="23"/>
        <v>6.1576199999999996</v>
      </c>
      <c r="N246" s="11">
        <f t="shared" si="24"/>
        <v>2.8578000000000001</v>
      </c>
      <c r="O246" s="2">
        <f t="shared" si="25"/>
        <v>6.1090199999999992</v>
      </c>
      <c r="P246" s="11">
        <f t="shared" si="26"/>
        <v>6.6665571428571013</v>
      </c>
      <c r="S246" s="11">
        <f t="shared" si="20"/>
        <v>1.5299999999999727</v>
      </c>
      <c r="T246" s="11">
        <f t="shared" si="28"/>
        <v>1.5308333333333384</v>
      </c>
      <c r="U246">
        <f t="shared" si="27"/>
        <v>2.9045377358490563</v>
      </c>
    </row>
    <row r="247" spans="1:21" x14ac:dyDescent="0.2">
      <c r="A247">
        <v>1976</v>
      </c>
      <c r="B247">
        <v>10</v>
      </c>
      <c r="C247">
        <v>1976.7896000000001</v>
      </c>
      <c r="D247">
        <f>monthly_summary!D247</f>
        <v>332.11</v>
      </c>
      <c r="E247">
        <f>monthly_summary!E247</f>
        <v>331.2</v>
      </c>
      <c r="F247">
        <f t="shared" si="21"/>
        <v>1.9292000000000531</v>
      </c>
      <c r="G247" s="22">
        <f>monthly_summary!L247*12</f>
        <v>2.9436</v>
      </c>
      <c r="H247" s="22">
        <f>monthly_summary!P247*12</f>
        <v>2.8391999999999999</v>
      </c>
      <c r="I247" s="22">
        <f t="shared" si="22"/>
        <v>5.2200000000000024E-2</v>
      </c>
      <c r="J247" s="26">
        <f>'FF CO2 GCB2020'!D247*$K$5</f>
        <v>4.6530999999999993</v>
      </c>
      <c r="K247" s="23">
        <f>'FF CO2 GCB2020'!D247*(1-$K$5)</f>
        <v>0.2449000000000002</v>
      </c>
      <c r="L247" s="23">
        <f t="shared" si="23"/>
        <v>6.1714799999999981</v>
      </c>
      <c r="N247" s="11">
        <f t="shared" si="24"/>
        <v>2.8914</v>
      </c>
      <c r="O247" s="2">
        <f t="shared" si="25"/>
        <v>6.1192799999999981</v>
      </c>
      <c r="P247" s="11">
        <f t="shared" si="26"/>
        <v>5.7340000000000373</v>
      </c>
      <c r="S247" s="11">
        <f t="shared" si="20"/>
        <v>0.91000000000002501</v>
      </c>
      <c r="T247" s="11">
        <f t="shared" si="28"/>
        <v>1.5566666666666766</v>
      </c>
      <c r="U247">
        <f t="shared" si="27"/>
        <v>2.911075471698112</v>
      </c>
    </row>
    <row r="248" spans="1:21" x14ac:dyDescent="0.2">
      <c r="A248">
        <v>1976</v>
      </c>
      <c r="B248">
        <v>11</v>
      </c>
      <c r="C248">
        <v>1976.8742999999999</v>
      </c>
      <c r="D248">
        <f>monthly_summary!D248</f>
        <v>332.29</v>
      </c>
      <c r="E248">
        <f>monthly_summary!E248</f>
        <v>331.41</v>
      </c>
      <c r="F248">
        <f t="shared" si="21"/>
        <v>1.8655999999999904</v>
      </c>
      <c r="G248" s="22">
        <f>monthly_summary!L248*12</f>
        <v>2.9771999999999998</v>
      </c>
      <c r="H248" s="22">
        <f>monthly_summary!P248*12</f>
        <v>2.8692000000000002</v>
      </c>
      <c r="I248" s="22">
        <f t="shared" si="22"/>
        <v>5.3999999999999826E-2</v>
      </c>
      <c r="J248" s="26">
        <f>'FF CO2 GCB2020'!D248*$K$5</f>
        <v>4.6635499999999999</v>
      </c>
      <c r="K248" s="23">
        <f>'FF CO2 GCB2020'!D248*(1-$K$5)</f>
        <v>0.2454500000000002</v>
      </c>
      <c r="L248" s="23">
        <f t="shared" si="23"/>
        <v>6.1853399999999992</v>
      </c>
      <c r="N248" s="11">
        <f t="shared" si="24"/>
        <v>2.9232</v>
      </c>
      <c r="O248" s="2">
        <f t="shared" si="25"/>
        <v>6.1313399999999998</v>
      </c>
      <c r="P248" s="11">
        <f t="shared" si="26"/>
        <v>5.6966714285714222</v>
      </c>
      <c r="S248" s="11">
        <f t="shared" si="20"/>
        <v>0.87999999999999545</v>
      </c>
      <c r="T248" s="11">
        <f t="shared" si="28"/>
        <v>1.5391666666666737</v>
      </c>
      <c r="U248">
        <f t="shared" si="27"/>
        <v>2.9176132075471695</v>
      </c>
    </row>
    <row r="249" spans="1:21" x14ac:dyDescent="0.2">
      <c r="A249">
        <v>1976</v>
      </c>
      <c r="B249">
        <v>12</v>
      </c>
      <c r="C249">
        <v>1976.9563000000001</v>
      </c>
      <c r="D249">
        <f>monthly_summary!D249</f>
        <v>332.49</v>
      </c>
      <c r="E249">
        <f>monthly_summary!E249</f>
        <v>331.28</v>
      </c>
      <c r="F249">
        <f t="shared" si="21"/>
        <v>2.5652000000000772</v>
      </c>
      <c r="G249" s="22">
        <f>monthly_summary!L249*12</f>
        <v>3.0072000000000001</v>
      </c>
      <c r="H249" s="22">
        <f>monthly_summary!P249*12</f>
        <v>2.8967999999999998</v>
      </c>
      <c r="I249" s="22">
        <f t="shared" si="22"/>
        <v>5.5200000000000138E-2</v>
      </c>
      <c r="J249" s="26">
        <f>'FF CO2 GCB2020'!D249*$K$5</f>
        <v>4.6739999999999995</v>
      </c>
      <c r="K249" s="23">
        <f>'FF CO2 GCB2020'!D249*(1-$K$5)</f>
        <v>0.24600000000000022</v>
      </c>
      <c r="L249" s="23">
        <f t="shared" si="23"/>
        <v>6.1991999999999985</v>
      </c>
      <c r="N249" s="11">
        <f t="shared" si="24"/>
        <v>2.952</v>
      </c>
      <c r="O249" s="2">
        <f t="shared" si="25"/>
        <v>6.1439999999999984</v>
      </c>
      <c r="P249" s="11">
        <f t="shared" si="26"/>
        <v>6.2050857142857687</v>
      </c>
      <c r="S249" s="11">
        <f t="shared" si="20"/>
        <v>1.2100000000000364</v>
      </c>
      <c r="T249" s="11">
        <f t="shared" si="28"/>
        <v>1.5708333333333446</v>
      </c>
      <c r="U249">
        <f t="shared" si="27"/>
        <v>2.9241509433962256</v>
      </c>
    </row>
    <row r="250" spans="1:21" x14ac:dyDescent="0.2">
      <c r="A250">
        <v>1977</v>
      </c>
      <c r="B250">
        <v>1</v>
      </c>
      <c r="C250">
        <v>1977.0410999999999</v>
      </c>
      <c r="D250">
        <f>monthly_summary!D250</f>
        <v>332.88</v>
      </c>
      <c r="E250">
        <f>monthly_summary!E250</f>
        <v>331.31</v>
      </c>
      <c r="F250">
        <f t="shared" si="21"/>
        <v>3.3283999999999856</v>
      </c>
      <c r="G250" s="22">
        <f>monthly_summary!L250*12</f>
        <v>3.036</v>
      </c>
      <c r="H250" s="22">
        <f>monthly_summary!P250*12</f>
        <v>2.9232</v>
      </c>
      <c r="I250" s="22">
        <f t="shared" si="22"/>
        <v>5.6400000000000006E-2</v>
      </c>
      <c r="J250" s="26">
        <f>'FF CO2 GCB2020'!D250*$K$5</f>
        <v>4.6834999999999996</v>
      </c>
      <c r="K250" s="23">
        <f>'FF CO2 GCB2020'!D250*(1-$K$5)</f>
        <v>0.24650000000000019</v>
      </c>
      <c r="L250" s="23">
        <f t="shared" si="23"/>
        <v>6.2117999999999984</v>
      </c>
      <c r="N250" s="11">
        <f t="shared" si="24"/>
        <v>2.9796</v>
      </c>
      <c r="O250" s="2">
        <f t="shared" si="25"/>
        <v>6.1553999999999984</v>
      </c>
      <c r="P250" s="11">
        <f t="shared" si="26"/>
        <v>6.7580285714285608</v>
      </c>
      <c r="S250" s="11">
        <f t="shared" si="20"/>
        <v>1.5699999999999932</v>
      </c>
      <c r="T250" s="11">
        <f t="shared" si="28"/>
        <v>1.5933333333333384</v>
      </c>
      <c r="U250">
        <f t="shared" si="27"/>
        <v>2.9300943396226407</v>
      </c>
    </row>
    <row r="251" spans="1:21" x14ac:dyDescent="0.2">
      <c r="A251">
        <v>1977</v>
      </c>
      <c r="B251">
        <v>2</v>
      </c>
      <c r="C251">
        <v>1977.126</v>
      </c>
      <c r="D251">
        <f>monthly_summary!D251</f>
        <v>332.75</v>
      </c>
      <c r="E251">
        <f>monthly_summary!E251</f>
        <v>331.35</v>
      </c>
      <c r="F251">
        <f t="shared" si="21"/>
        <v>2.967999999999952</v>
      </c>
      <c r="G251" s="22">
        <f>monthly_summary!L251*12</f>
        <v>3.0648</v>
      </c>
      <c r="H251" s="22">
        <f>monthly_summary!P251*12</f>
        <v>2.9483999999999999</v>
      </c>
      <c r="I251" s="22">
        <f t="shared" si="22"/>
        <v>5.8200000000000029E-2</v>
      </c>
      <c r="J251" s="26">
        <f>'FF CO2 GCB2020'!D251*$K$5</f>
        <v>4.6939500000000001</v>
      </c>
      <c r="K251" s="23">
        <f>'FF CO2 GCB2020'!D251*(1-$K$5)</f>
        <v>0.24705000000000021</v>
      </c>
      <c r="L251" s="23">
        <f t="shared" si="23"/>
        <v>6.2256599999999986</v>
      </c>
      <c r="N251" s="11">
        <f t="shared" si="24"/>
        <v>3.0065999999999997</v>
      </c>
      <c r="O251" s="2">
        <f t="shared" si="25"/>
        <v>6.1674599999999984</v>
      </c>
      <c r="P251" s="11">
        <f t="shared" si="26"/>
        <v>6.5086999999999646</v>
      </c>
      <c r="S251" s="11">
        <f t="shared" si="20"/>
        <v>1.3999999999999773</v>
      </c>
      <c r="T251" s="11">
        <f t="shared" si="28"/>
        <v>1.6125000000000018</v>
      </c>
      <c r="U251">
        <f t="shared" si="27"/>
        <v>2.9366320754716972</v>
      </c>
    </row>
    <row r="252" spans="1:21" x14ac:dyDescent="0.2">
      <c r="A252">
        <v>1977</v>
      </c>
      <c r="B252">
        <v>3</v>
      </c>
      <c r="C252">
        <v>1977.2027</v>
      </c>
      <c r="D252">
        <f>monthly_summary!D252</f>
        <v>333.35</v>
      </c>
      <c r="E252">
        <f>monthly_summary!E252</f>
        <v>331.34</v>
      </c>
      <c r="F252">
        <f t="shared" si="21"/>
        <v>4.2612000000001018</v>
      </c>
      <c r="G252" s="22">
        <f>monthly_summary!L252*12</f>
        <v>3.0935999999999995</v>
      </c>
      <c r="H252" s="22">
        <f>monthly_summary!P252*12</f>
        <v>2.9723999999999999</v>
      </c>
      <c r="I252" s="22">
        <f t="shared" si="22"/>
        <v>6.0599999999999765E-2</v>
      </c>
      <c r="J252" s="26">
        <f>'FF CO2 GCB2020'!D252*$K$5</f>
        <v>4.7043999999999997</v>
      </c>
      <c r="K252" s="23">
        <f>'FF CO2 GCB2020'!D252*(1-$K$5)</f>
        <v>0.24760000000000021</v>
      </c>
      <c r="L252" s="23">
        <f t="shared" si="23"/>
        <v>6.2395199999999988</v>
      </c>
      <c r="N252" s="11">
        <f t="shared" si="24"/>
        <v>3.0329999999999995</v>
      </c>
      <c r="O252" s="2">
        <f t="shared" si="25"/>
        <v>6.1789199999999989</v>
      </c>
      <c r="P252" s="11">
        <f t="shared" si="26"/>
        <v>7.4399142857143579</v>
      </c>
      <c r="S252" s="11">
        <f t="shared" ref="S252:S315" si="29">D252-E252</f>
        <v>2.0100000000000477</v>
      </c>
      <c r="T252" s="11">
        <f t="shared" si="28"/>
        <v>1.6416666666666704</v>
      </c>
      <c r="U252">
        <f t="shared" si="27"/>
        <v>2.9431698113207538</v>
      </c>
    </row>
    <row r="253" spans="1:21" x14ac:dyDescent="0.2">
      <c r="A253">
        <v>1977</v>
      </c>
      <c r="B253">
        <v>4</v>
      </c>
      <c r="C253">
        <v>1977.2877000000001</v>
      </c>
      <c r="D253">
        <f>monthly_summary!D253</f>
        <v>333.62</v>
      </c>
      <c r="E253">
        <f>monthly_summary!E253</f>
        <v>331.8</v>
      </c>
      <c r="F253">
        <f t="shared" ref="F253:F316" si="30">(D253-E253)*2.12</f>
        <v>3.8583999999999858</v>
      </c>
      <c r="G253" s="22">
        <f>monthly_summary!L253*12</f>
        <v>3.12</v>
      </c>
      <c r="H253" s="22">
        <f>monthly_summary!P253*12</f>
        <v>2.9939999999999998</v>
      </c>
      <c r="I253" s="22">
        <f t="shared" ref="I253:I316" si="31">(G253-H253)/2</f>
        <v>6.3000000000000167E-2</v>
      </c>
      <c r="J253" s="26">
        <f>'FF CO2 GCB2020'!D253*$K$5</f>
        <v>4.7148500000000002</v>
      </c>
      <c r="K253" s="23">
        <f>'FF CO2 GCB2020'!D253*(1-$K$5)</f>
        <v>0.24815000000000023</v>
      </c>
      <c r="L253" s="23">
        <f t="shared" ref="L253:L316" si="32">$L$5*(J253-K253)</f>
        <v>6.2533799999999999</v>
      </c>
      <c r="N253" s="11">
        <f t="shared" ref="N253:N316" si="33">AVERAGE(G253:H253)</f>
        <v>3.0569999999999999</v>
      </c>
      <c r="O253" s="2">
        <f t="shared" ref="O253:O316" si="34">L253-I253</f>
        <v>6.1903799999999993</v>
      </c>
      <c r="P253" s="11">
        <f t="shared" ref="P253:P316" si="35">F253/$L$5+(J253-K253)-I253</f>
        <v>7.1596999999999902</v>
      </c>
      <c r="S253" s="11">
        <f t="shared" si="29"/>
        <v>1.8199999999999932</v>
      </c>
      <c r="T253" s="11">
        <f t="shared" si="28"/>
        <v>1.7091666666666754</v>
      </c>
      <c r="U253">
        <f t="shared" ref="U253:U316" si="36">L253/2.12</f>
        <v>2.9497075471698113</v>
      </c>
    </row>
    <row r="254" spans="1:21" x14ac:dyDescent="0.2">
      <c r="A254">
        <v>1977</v>
      </c>
      <c r="B254">
        <v>5</v>
      </c>
      <c r="C254">
        <v>1977.3698999999999</v>
      </c>
      <c r="D254">
        <f>monthly_summary!D254</f>
        <v>333.76</v>
      </c>
      <c r="E254">
        <f>monthly_summary!E254</f>
        <v>331.78</v>
      </c>
      <c r="F254">
        <f t="shared" si="30"/>
        <v>4.1976000000000386</v>
      </c>
      <c r="G254" s="22">
        <f>monthly_summary!L254*12</f>
        <v>3.1452</v>
      </c>
      <c r="H254" s="22">
        <f>monthly_summary!P254*12</f>
        <v>3.0156000000000001</v>
      </c>
      <c r="I254" s="22">
        <f t="shared" si="31"/>
        <v>6.4799999999999969E-2</v>
      </c>
      <c r="J254" s="26">
        <f>'FF CO2 GCB2020'!D254*$K$5</f>
        <v>4.7252999999999998</v>
      </c>
      <c r="K254" s="23">
        <f>'FF CO2 GCB2020'!D254*(1-$K$5)</f>
        <v>0.24870000000000023</v>
      </c>
      <c r="L254" s="23">
        <f t="shared" si="32"/>
        <v>6.2672399999999993</v>
      </c>
      <c r="N254" s="11">
        <f t="shared" si="33"/>
        <v>3.0804</v>
      </c>
      <c r="O254" s="2">
        <f t="shared" si="34"/>
        <v>6.2024399999999993</v>
      </c>
      <c r="P254" s="11">
        <f t="shared" si="35"/>
        <v>7.4100857142857421</v>
      </c>
      <c r="S254" s="11">
        <f t="shared" si="29"/>
        <v>1.9800000000000182</v>
      </c>
      <c r="T254" s="11">
        <f t="shared" si="28"/>
        <v>1.7808333333333433</v>
      </c>
      <c r="U254">
        <f t="shared" si="36"/>
        <v>2.9562452830188675</v>
      </c>
    </row>
    <row r="255" spans="1:21" x14ac:dyDescent="0.2">
      <c r="A255">
        <v>1977</v>
      </c>
      <c r="B255">
        <v>6</v>
      </c>
      <c r="C255">
        <v>1977.4548</v>
      </c>
      <c r="D255">
        <f>monthly_summary!D255</f>
        <v>334.01</v>
      </c>
      <c r="E255">
        <f>monthly_summary!E255</f>
        <v>331.85</v>
      </c>
      <c r="F255">
        <f t="shared" si="30"/>
        <v>4.5791999999999327</v>
      </c>
      <c r="G255" s="22">
        <f>monthly_summary!L255*12</f>
        <v>3.1692</v>
      </c>
      <c r="H255" s="22">
        <f>monthly_summary!P255*12</f>
        <v>3.0371999999999999</v>
      </c>
      <c r="I255" s="22">
        <f t="shared" si="31"/>
        <v>6.6000000000000059E-2</v>
      </c>
      <c r="J255" s="26">
        <f>'FF CO2 GCB2020'!D255*$K$5</f>
        <v>4.7357500000000003</v>
      </c>
      <c r="K255" s="23">
        <f>'FF CO2 GCB2020'!D255*(1-$K$5)</f>
        <v>0.24925000000000025</v>
      </c>
      <c r="L255" s="23">
        <f t="shared" si="32"/>
        <v>6.2811000000000003</v>
      </c>
      <c r="N255" s="11">
        <f t="shared" si="33"/>
        <v>3.1032000000000002</v>
      </c>
      <c r="O255" s="2">
        <f t="shared" si="34"/>
        <v>6.2151000000000005</v>
      </c>
      <c r="P255" s="11">
        <f t="shared" si="35"/>
        <v>7.6913571428570959</v>
      </c>
      <c r="S255" s="11">
        <f t="shared" si="29"/>
        <v>2.1599999999999682</v>
      </c>
      <c r="T255" s="11">
        <f t="shared" si="28"/>
        <v>1.8275000000000101</v>
      </c>
      <c r="U255">
        <f t="shared" si="36"/>
        <v>2.9627830188679245</v>
      </c>
    </row>
    <row r="256" spans="1:21" x14ac:dyDescent="0.2">
      <c r="A256">
        <v>1977</v>
      </c>
      <c r="B256">
        <v>7</v>
      </c>
      <c r="C256">
        <v>1977.537</v>
      </c>
      <c r="D256">
        <f>monthly_summary!D256</f>
        <v>334.21</v>
      </c>
      <c r="E256">
        <f>monthly_summary!E256</f>
        <v>332.01</v>
      </c>
      <c r="F256">
        <f t="shared" si="30"/>
        <v>4.6639999999999757</v>
      </c>
      <c r="G256" s="22">
        <f>monthly_summary!L256*12</f>
        <v>3.1920000000000002</v>
      </c>
      <c r="H256" s="22">
        <f>monthly_summary!P256*12</f>
        <v>3.06</v>
      </c>
      <c r="I256" s="22">
        <f t="shared" si="31"/>
        <v>6.6000000000000059E-2</v>
      </c>
      <c r="J256" s="26">
        <f>'FF CO2 GCB2020'!D256*$K$5</f>
        <v>4.7471499999999995</v>
      </c>
      <c r="K256" s="23">
        <f>'FF CO2 GCB2020'!D256*(1-$K$5)</f>
        <v>0.24985000000000021</v>
      </c>
      <c r="L256" s="23">
        <f t="shared" si="32"/>
        <v>6.2962199999999982</v>
      </c>
      <c r="N256" s="11">
        <f t="shared" si="33"/>
        <v>3.1260000000000003</v>
      </c>
      <c r="O256" s="2">
        <f t="shared" si="34"/>
        <v>6.2302199999999983</v>
      </c>
      <c r="P256" s="11">
        <f t="shared" si="35"/>
        <v>7.7627285714285534</v>
      </c>
      <c r="S256" s="11">
        <f t="shared" si="29"/>
        <v>2.1999999999999886</v>
      </c>
      <c r="T256" s="11">
        <f t="shared" si="28"/>
        <v>1.8616666666666741</v>
      </c>
      <c r="U256">
        <f t="shared" si="36"/>
        <v>2.9699150943396218</v>
      </c>
    </row>
    <row r="257" spans="1:21" x14ac:dyDescent="0.2">
      <c r="A257">
        <v>1977</v>
      </c>
      <c r="B257">
        <v>8</v>
      </c>
      <c r="C257">
        <v>1977.6219000000001</v>
      </c>
      <c r="D257">
        <f>monthly_summary!D257</f>
        <v>334.1</v>
      </c>
      <c r="E257">
        <f>monthly_summary!E257</f>
        <v>332.07</v>
      </c>
      <c r="F257">
        <f t="shared" si="30"/>
        <v>4.3036000000000625</v>
      </c>
      <c r="G257" s="22">
        <f>monthly_summary!L257*12</f>
        <v>3.2148000000000003</v>
      </c>
      <c r="H257" s="22">
        <f>monthly_summary!P257*12</f>
        <v>3.0815999999999999</v>
      </c>
      <c r="I257" s="22">
        <f t="shared" si="31"/>
        <v>6.6600000000000215E-2</v>
      </c>
      <c r="J257" s="26">
        <f>'FF CO2 GCB2020'!D257*$K$5</f>
        <v>4.7613999999999992</v>
      </c>
      <c r="K257" s="23">
        <f>'FF CO2 GCB2020'!D257*(1-$K$5)</f>
        <v>0.25060000000000021</v>
      </c>
      <c r="L257" s="23">
        <f t="shared" si="32"/>
        <v>6.3151199999999976</v>
      </c>
      <c r="N257" s="11">
        <f t="shared" si="33"/>
        <v>3.1482000000000001</v>
      </c>
      <c r="O257" s="2">
        <f t="shared" si="34"/>
        <v>6.2485199999999974</v>
      </c>
      <c r="P257" s="11">
        <f t="shared" si="35"/>
        <v>7.5182000000000437</v>
      </c>
      <c r="S257" s="11">
        <f t="shared" si="29"/>
        <v>2.0300000000000296</v>
      </c>
      <c r="T257" s="11">
        <f t="shared" si="28"/>
        <v>1.8983333333333405</v>
      </c>
      <c r="U257">
        <f t="shared" si="36"/>
        <v>2.9788301886792441</v>
      </c>
    </row>
    <row r="258" spans="1:21" x14ac:dyDescent="0.2">
      <c r="A258">
        <v>1977</v>
      </c>
      <c r="B258">
        <v>9</v>
      </c>
      <c r="C258">
        <v>1977.7067999999999</v>
      </c>
      <c r="D258">
        <f>monthly_summary!D258</f>
        <v>334.66</v>
      </c>
      <c r="E258">
        <f>monthly_summary!E258</f>
        <v>332.32</v>
      </c>
      <c r="F258">
        <f t="shared" si="30"/>
        <v>4.9608000000000674</v>
      </c>
      <c r="G258" s="22">
        <f>monthly_summary!L258*12</f>
        <v>3.234</v>
      </c>
      <c r="H258" s="22">
        <f>monthly_summary!P258*12</f>
        <v>3.1044</v>
      </c>
      <c r="I258" s="22">
        <f t="shared" si="31"/>
        <v>6.4799999999999969E-2</v>
      </c>
      <c r="J258" s="26">
        <f>'FF CO2 GCB2020'!D258*$K$5</f>
        <v>4.7756499999999997</v>
      </c>
      <c r="K258" s="23">
        <f>'FF CO2 GCB2020'!D258*(1-$K$5)</f>
        <v>0.25135000000000024</v>
      </c>
      <c r="L258" s="23">
        <f t="shared" si="32"/>
        <v>6.3340199999999989</v>
      </c>
      <c r="N258" s="11">
        <f t="shared" si="33"/>
        <v>3.1692</v>
      </c>
      <c r="O258" s="2">
        <f t="shared" si="34"/>
        <v>6.2692199999999989</v>
      </c>
      <c r="P258" s="11">
        <f t="shared" si="35"/>
        <v>8.0029285714286189</v>
      </c>
      <c r="S258" s="11">
        <f t="shared" si="29"/>
        <v>2.3400000000000318</v>
      </c>
      <c r="T258" s="11">
        <f t="shared" si="28"/>
        <v>1.9225000000000136</v>
      </c>
      <c r="U258">
        <f t="shared" si="36"/>
        <v>2.9877452830188673</v>
      </c>
    </row>
    <row r="259" spans="1:21" x14ac:dyDescent="0.2">
      <c r="A259">
        <v>1977</v>
      </c>
      <c r="B259">
        <v>10</v>
      </c>
      <c r="C259">
        <v>1977.789</v>
      </c>
      <c r="D259">
        <f>monthly_summary!D259</f>
        <v>334.35</v>
      </c>
      <c r="E259">
        <f>monthly_summary!E259</f>
        <v>332.58</v>
      </c>
      <c r="F259">
        <f t="shared" si="30"/>
        <v>3.7524000000000823</v>
      </c>
      <c r="G259" s="22">
        <f>monthly_summary!L259*12</f>
        <v>3.2520000000000002</v>
      </c>
      <c r="H259" s="22">
        <f>monthly_summary!P259*12</f>
        <v>3.1272000000000002</v>
      </c>
      <c r="I259" s="22">
        <f t="shared" si="31"/>
        <v>6.2400000000000011E-2</v>
      </c>
      <c r="J259" s="26">
        <f>'FF CO2 GCB2020'!D259*$K$5</f>
        <v>4.7898999999999994</v>
      </c>
      <c r="K259" s="23">
        <f>'FF CO2 GCB2020'!D259*(1-$K$5)</f>
        <v>0.25210000000000021</v>
      </c>
      <c r="L259" s="23">
        <f t="shared" si="32"/>
        <v>6.3529199999999983</v>
      </c>
      <c r="N259" s="11">
        <f t="shared" si="33"/>
        <v>3.1896000000000004</v>
      </c>
      <c r="O259" s="2">
        <f t="shared" si="34"/>
        <v>6.2905199999999981</v>
      </c>
      <c r="P259" s="11">
        <f t="shared" si="35"/>
        <v>7.1556857142857719</v>
      </c>
      <c r="S259" s="11">
        <f t="shared" si="29"/>
        <v>1.7700000000000387</v>
      </c>
      <c r="T259" s="11">
        <f t="shared" ref="T259:T322" si="37">AVERAGE(S253:S264)</f>
        <v>1.9158333333333388</v>
      </c>
      <c r="U259">
        <f t="shared" si="36"/>
        <v>2.9966603773584897</v>
      </c>
    </row>
    <row r="260" spans="1:21" x14ac:dyDescent="0.2">
      <c r="A260">
        <v>1977</v>
      </c>
      <c r="B260">
        <v>11</v>
      </c>
      <c r="C260">
        <v>1977.874</v>
      </c>
      <c r="D260">
        <f>monthly_summary!D260</f>
        <v>334.4</v>
      </c>
      <c r="E260">
        <f>monthly_summary!E260</f>
        <v>332.96</v>
      </c>
      <c r="F260">
        <f t="shared" si="30"/>
        <v>3.0527999999999955</v>
      </c>
      <c r="G260" s="22">
        <f>monthly_summary!L260*12</f>
        <v>3.2675999999999998</v>
      </c>
      <c r="H260" s="22">
        <f>monthly_summary!P260*12</f>
        <v>3.1500000000000004</v>
      </c>
      <c r="I260" s="22">
        <f t="shared" si="31"/>
        <v>5.8799999999999741E-2</v>
      </c>
      <c r="J260" s="26">
        <f>'FF CO2 GCB2020'!D260*$K$5</f>
        <v>4.8041499999999999</v>
      </c>
      <c r="K260" s="23">
        <f>'FF CO2 GCB2020'!D260*(1-$K$5)</f>
        <v>0.25285000000000024</v>
      </c>
      <c r="L260" s="23">
        <f t="shared" si="32"/>
        <v>6.3718199999999987</v>
      </c>
      <c r="N260" s="11">
        <f t="shared" si="33"/>
        <v>3.2088000000000001</v>
      </c>
      <c r="O260" s="2">
        <f t="shared" si="34"/>
        <v>6.313019999999999</v>
      </c>
      <c r="P260" s="11">
        <f t="shared" si="35"/>
        <v>6.6730714285714257</v>
      </c>
      <c r="S260" s="11">
        <f t="shared" si="29"/>
        <v>1.4399999999999977</v>
      </c>
      <c r="T260" s="11">
        <f t="shared" si="37"/>
        <v>1.9183333333333412</v>
      </c>
      <c r="U260">
        <f t="shared" si="36"/>
        <v>3.0055754716981125</v>
      </c>
    </row>
    <row r="261" spans="1:21" x14ac:dyDescent="0.2">
      <c r="A261">
        <v>1977</v>
      </c>
      <c r="B261">
        <v>12</v>
      </c>
      <c r="C261">
        <v>1977.9562000000001</v>
      </c>
      <c r="D261">
        <f>monthly_summary!D261</f>
        <v>334.66</v>
      </c>
      <c r="E261">
        <f>monthly_summary!E261</f>
        <v>333.04</v>
      </c>
      <c r="F261">
        <f t="shared" si="30"/>
        <v>3.4344000000000099</v>
      </c>
      <c r="G261" s="22">
        <f>monthly_summary!L261*12</f>
        <v>3.2807999999999997</v>
      </c>
      <c r="H261" s="22">
        <f>monthly_summary!P261*12</f>
        <v>3.1728000000000005</v>
      </c>
      <c r="I261" s="22">
        <f t="shared" si="31"/>
        <v>5.3999999999999604E-2</v>
      </c>
      <c r="J261" s="26">
        <f>'FF CO2 GCB2020'!D261*$K$5</f>
        <v>4.8183999999999996</v>
      </c>
      <c r="K261" s="23">
        <f>'FF CO2 GCB2020'!D261*(1-$K$5)</f>
        <v>0.25360000000000021</v>
      </c>
      <c r="L261" s="23">
        <f t="shared" si="32"/>
        <v>6.3907199999999982</v>
      </c>
      <c r="N261" s="11">
        <f t="shared" si="33"/>
        <v>3.2267999999999999</v>
      </c>
      <c r="O261" s="2">
        <f t="shared" si="34"/>
        <v>6.3367199999999988</v>
      </c>
      <c r="P261" s="11">
        <f t="shared" si="35"/>
        <v>6.9639428571428637</v>
      </c>
      <c r="S261" s="11">
        <f t="shared" si="29"/>
        <v>1.6200000000000045</v>
      </c>
      <c r="T261" s="11">
        <f t="shared" si="37"/>
        <v>1.880000000000005</v>
      </c>
      <c r="U261">
        <f t="shared" si="36"/>
        <v>3.0144905660377348</v>
      </c>
    </row>
    <row r="262" spans="1:21" x14ac:dyDescent="0.2">
      <c r="A262">
        <v>1978</v>
      </c>
      <c r="B262">
        <v>1</v>
      </c>
      <c r="C262">
        <v>1978.0410999999999</v>
      </c>
      <c r="D262">
        <f>monthly_summary!D262</f>
        <v>334.93</v>
      </c>
      <c r="E262">
        <f>monthly_summary!E262</f>
        <v>332.92</v>
      </c>
      <c r="F262">
        <f t="shared" si="30"/>
        <v>4.261199999999981</v>
      </c>
      <c r="G262" s="22">
        <f>monthly_summary!L262*12</f>
        <v>3.2927999999999997</v>
      </c>
      <c r="H262" s="22">
        <f>monthly_summary!P262*12</f>
        <v>3.1955999999999998</v>
      </c>
      <c r="I262" s="22">
        <f t="shared" si="31"/>
        <v>4.8599999999999977E-2</v>
      </c>
      <c r="J262" s="26">
        <f>'FF CO2 GCB2020'!D262*$K$5</f>
        <v>4.8326499999999992</v>
      </c>
      <c r="K262" s="23">
        <f>'FF CO2 GCB2020'!D262*(1-$K$5)</f>
        <v>0.25435000000000019</v>
      </c>
      <c r="L262" s="23">
        <f t="shared" si="32"/>
        <v>6.4096199999999977</v>
      </c>
      <c r="N262" s="11">
        <f t="shared" si="33"/>
        <v>3.2441999999999998</v>
      </c>
      <c r="O262" s="2">
        <f t="shared" si="34"/>
        <v>6.3610199999999981</v>
      </c>
      <c r="P262" s="11">
        <f t="shared" si="35"/>
        <v>7.5734142857142714</v>
      </c>
      <c r="S262" s="11">
        <f t="shared" si="29"/>
        <v>2.0099999999999909</v>
      </c>
      <c r="T262" s="11">
        <f t="shared" si="37"/>
        <v>1.869166666666672</v>
      </c>
      <c r="U262">
        <f t="shared" si="36"/>
        <v>3.0234056603773571</v>
      </c>
    </row>
    <row r="263" spans="1:21" x14ac:dyDescent="0.2">
      <c r="A263">
        <v>1978</v>
      </c>
      <c r="B263">
        <v>2</v>
      </c>
      <c r="C263">
        <v>1978.126</v>
      </c>
      <c r="D263">
        <f>monthly_summary!D263</f>
        <v>334.72</v>
      </c>
      <c r="E263">
        <f>monthly_summary!E263</f>
        <v>333.03</v>
      </c>
      <c r="F263">
        <f t="shared" si="30"/>
        <v>3.5828000000001157</v>
      </c>
      <c r="G263" s="22">
        <f>monthly_summary!L263*12</f>
        <v>3.306</v>
      </c>
      <c r="H263" s="22">
        <f>monthly_summary!P263*12</f>
        <v>3.2172000000000001</v>
      </c>
      <c r="I263" s="22">
        <f t="shared" si="31"/>
        <v>4.4399999999999995E-2</v>
      </c>
      <c r="J263" s="26">
        <f>'FF CO2 GCB2020'!D263*$K$5</f>
        <v>4.8468999999999998</v>
      </c>
      <c r="K263" s="23">
        <f>'FF CO2 GCB2020'!D263*(1-$K$5)</f>
        <v>0.25510000000000022</v>
      </c>
      <c r="L263" s="23">
        <f t="shared" si="32"/>
        <v>6.4285199999999989</v>
      </c>
      <c r="N263" s="11">
        <f t="shared" si="33"/>
        <v>3.2616000000000001</v>
      </c>
      <c r="O263" s="2">
        <f t="shared" si="34"/>
        <v>6.3841199999999994</v>
      </c>
      <c r="P263" s="11">
        <f t="shared" si="35"/>
        <v>7.106542857142939</v>
      </c>
      <c r="S263" s="11">
        <f t="shared" si="29"/>
        <v>1.6900000000000546</v>
      </c>
      <c r="T263" s="11">
        <f t="shared" si="37"/>
        <v>1.8558333333333412</v>
      </c>
      <c r="U263">
        <f t="shared" si="36"/>
        <v>3.0323207547169804</v>
      </c>
    </row>
    <row r="264" spans="1:21" x14ac:dyDescent="0.2">
      <c r="A264">
        <v>1978</v>
      </c>
      <c r="B264">
        <v>3</v>
      </c>
      <c r="C264">
        <v>1978.2027</v>
      </c>
      <c r="D264">
        <f>monthly_summary!D264</f>
        <v>335.28</v>
      </c>
      <c r="E264">
        <f>monthly_summary!E264</f>
        <v>333.35</v>
      </c>
      <c r="F264">
        <f t="shared" si="30"/>
        <v>4.091599999999894</v>
      </c>
      <c r="G264" s="22">
        <f>monthly_summary!L264*12</f>
        <v>3.3167999999999997</v>
      </c>
      <c r="H264" s="22">
        <f>monthly_summary!P264*12</f>
        <v>3.2387999999999995</v>
      </c>
      <c r="I264" s="22">
        <f t="shared" si="31"/>
        <v>3.9000000000000146E-2</v>
      </c>
      <c r="J264" s="26">
        <f>'FF CO2 GCB2020'!D264*$K$5</f>
        <v>4.8611499999999994</v>
      </c>
      <c r="K264" s="23">
        <f>'FF CO2 GCB2020'!D264*(1-$K$5)</f>
        <v>0.25585000000000024</v>
      </c>
      <c r="L264" s="23">
        <f t="shared" si="32"/>
        <v>6.4474199999999984</v>
      </c>
      <c r="N264" s="11">
        <f t="shared" si="33"/>
        <v>3.2777999999999996</v>
      </c>
      <c r="O264" s="2">
        <f t="shared" si="34"/>
        <v>6.4084199999999978</v>
      </c>
      <c r="P264" s="11">
        <f t="shared" si="35"/>
        <v>7.4888714285713522</v>
      </c>
      <c r="S264" s="11">
        <f t="shared" si="29"/>
        <v>1.92999999999995</v>
      </c>
      <c r="T264" s="11">
        <f t="shared" si="37"/>
        <v>1.8650000000000091</v>
      </c>
      <c r="U264">
        <f t="shared" si="36"/>
        <v>3.0412358490566027</v>
      </c>
    </row>
    <row r="265" spans="1:21" x14ac:dyDescent="0.2">
      <c r="A265">
        <v>1978</v>
      </c>
      <c r="B265">
        <v>4</v>
      </c>
      <c r="C265">
        <v>1978.2877000000001</v>
      </c>
      <c r="D265">
        <f>monthly_summary!D265</f>
        <v>335.3</v>
      </c>
      <c r="E265">
        <f>monthly_summary!E265</f>
        <v>333.45</v>
      </c>
      <c r="F265">
        <f t="shared" si="30"/>
        <v>3.9220000000000486</v>
      </c>
      <c r="G265" s="22">
        <f>monthly_summary!L265*12</f>
        <v>3.3275999999999999</v>
      </c>
      <c r="H265" s="22">
        <f>monthly_summary!P265*12</f>
        <v>3.2567999999999997</v>
      </c>
      <c r="I265" s="22">
        <f t="shared" si="31"/>
        <v>3.5400000000000098E-2</v>
      </c>
      <c r="J265" s="26">
        <f>'FF CO2 GCB2020'!D265*$K$5</f>
        <v>4.8753999999999991</v>
      </c>
      <c r="K265" s="23">
        <f>'FF CO2 GCB2020'!D265*(1-$K$5)</f>
        <v>0.25660000000000022</v>
      </c>
      <c r="L265" s="23">
        <f t="shared" si="32"/>
        <v>6.4663199999999978</v>
      </c>
      <c r="N265" s="11">
        <f t="shared" si="33"/>
        <v>3.2921999999999998</v>
      </c>
      <c r="O265" s="2">
        <f t="shared" si="34"/>
        <v>6.4309199999999977</v>
      </c>
      <c r="P265" s="11">
        <f t="shared" si="35"/>
        <v>7.3848285714286046</v>
      </c>
      <c r="S265" s="11">
        <f t="shared" si="29"/>
        <v>1.8500000000000227</v>
      </c>
      <c r="T265" s="11">
        <f t="shared" si="37"/>
        <v>1.806666666666672</v>
      </c>
      <c r="U265">
        <f t="shared" si="36"/>
        <v>3.0501509433962251</v>
      </c>
    </row>
    <row r="266" spans="1:21" x14ac:dyDescent="0.2">
      <c r="A266">
        <v>1978</v>
      </c>
      <c r="B266">
        <v>5</v>
      </c>
      <c r="C266">
        <v>1978.3698999999999</v>
      </c>
      <c r="D266">
        <f>monthly_summary!D266</f>
        <v>335.01</v>
      </c>
      <c r="E266">
        <f>monthly_summary!E266</f>
        <v>333.49</v>
      </c>
      <c r="F266">
        <f t="shared" si="30"/>
        <v>3.2223999999999617</v>
      </c>
      <c r="G266" s="22">
        <f>monthly_summary!L266*12</f>
        <v>3.3372000000000002</v>
      </c>
      <c r="H266" s="22">
        <f>monthly_summary!P266*12</f>
        <v>3.2747999999999999</v>
      </c>
      <c r="I266" s="22">
        <f t="shared" si="31"/>
        <v>3.1200000000000117E-2</v>
      </c>
      <c r="J266" s="26">
        <f>'FF CO2 GCB2020'!D266*$K$5</f>
        <v>4.8896499999999996</v>
      </c>
      <c r="K266" s="23">
        <f>'FF CO2 GCB2020'!D266*(1-$K$5)</f>
        <v>0.25735000000000025</v>
      </c>
      <c r="L266" s="23">
        <f t="shared" si="32"/>
        <v>6.4852199999999982</v>
      </c>
      <c r="N266" s="11">
        <f t="shared" si="33"/>
        <v>3.306</v>
      </c>
      <c r="O266" s="2">
        <f t="shared" si="34"/>
        <v>6.4540199999999981</v>
      </c>
      <c r="P266" s="11">
        <f t="shared" si="35"/>
        <v>6.9028142857142569</v>
      </c>
      <c r="S266" s="11">
        <f t="shared" si="29"/>
        <v>1.5199999999999818</v>
      </c>
      <c r="T266" s="11">
        <f t="shared" si="37"/>
        <v>1.7766666666666708</v>
      </c>
      <c r="U266">
        <f t="shared" si="36"/>
        <v>3.0590660377358478</v>
      </c>
    </row>
    <row r="267" spans="1:21" x14ac:dyDescent="0.2">
      <c r="A267">
        <v>1978</v>
      </c>
      <c r="B267">
        <v>6</v>
      </c>
      <c r="C267">
        <v>1978.4548</v>
      </c>
      <c r="D267">
        <f>monthly_summary!D267</f>
        <v>335.63</v>
      </c>
      <c r="E267">
        <f>monthly_summary!E267</f>
        <v>333.6</v>
      </c>
      <c r="F267">
        <f t="shared" si="30"/>
        <v>4.3035999999999426</v>
      </c>
      <c r="G267" s="22">
        <f>monthly_summary!L267*12</f>
        <v>3.3444000000000003</v>
      </c>
      <c r="H267" s="22">
        <f>monthly_summary!P267*12</f>
        <v>3.2904</v>
      </c>
      <c r="I267" s="22">
        <f t="shared" si="31"/>
        <v>2.7000000000000135E-2</v>
      </c>
      <c r="J267" s="26">
        <f>'FF CO2 GCB2020'!D267*$K$5</f>
        <v>4.9038999999999993</v>
      </c>
      <c r="K267" s="23">
        <f>'FF CO2 GCB2020'!D267*(1-$K$5)</f>
        <v>0.25810000000000022</v>
      </c>
      <c r="L267" s="23">
        <f t="shared" si="32"/>
        <v>6.5041199999999986</v>
      </c>
      <c r="N267" s="11">
        <f t="shared" si="33"/>
        <v>3.3174000000000001</v>
      </c>
      <c r="O267" s="2">
        <f t="shared" si="34"/>
        <v>6.4771199999999984</v>
      </c>
      <c r="P267" s="11">
        <f t="shared" si="35"/>
        <v>7.6927999999999583</v>
      </c>
      <c r="S267" s="11">
        <f t="shared" si="29"/>
        <v>2.0299999999999727</v>
      </c>
      <c r="T267" s="11">
        <f t="shared" si="37"/>
        <v>1.7975000000000041</v>
      </c>
      <c r="U267">
        <f t="shared" si="36"/>
        <v>3.0679811320754711</v>
      </c>
    </row>
    <row r="268" spans="1:21" x14ac:dyDescent="0.2">
      <c r="A268">
        <v>1978</v>
      </c>
      <c r="B268">
        <v>7</v>
      </c>
      <c r="C268">
        <v>1978.537</v>
      </c>
      <c r="D268">
        <f>monthly_summary!D268</f>
        <v>335.82</v>
      </c>
      <c r="E268">
        <f>monthly_summary!E268</f>
        <v>333.78</v>
      </c>
      <c r="F268">
        <f t="shared" si="30"/>
        <v>4.3248000000000433</v>
      </c>
      <c r="G268" s="22">
        <f>monthly_summary!L268*12</f>
        <v>3.3492000000000002</v>
      </c>
      <c r="H268" s="22">
        <f>monthly_summary!P268*12</f>
        <v>3.306</v>
      </c>
      <c r="I268" s="22">
        <f t="shared" si="31"/>
        <v>2.1600000000000064E-2</v>
      </c>
      <c r="J268" s="26">
        <f>'FF CO2 GCB2020'!D268*$K$5</f>
        <v>4.9172000000000002</v>
      </c>
      <c r="K268" s="23">
        <f>'FF CO2 GCB2020'!D268*(1-$K$5)</f>
        <v>0.25880000000000025</v>
      </c>
      <c r="L268" s="23">
        <f t="shared" si="32"/>
        <v>6.5217600000000004</v>
      </c>
      <c r="N268" s="11">
        <f t="shared" si="33"/>
        <v>3.3276000000000003</v>
      </c>
      <c r="O268" s="2">
        <f t="shared" si="34"/>
        <v>6.5001600000000002</v>
      </c>
      <c r="P268" s="11">
        <f t="shared" si="35"/>
        <v>7.7259428571428881</v>
      </c>
      <c r="S268" s="11">
        <f t="shared" si="29"/>
        <v>2.0400000000000205</v>
      </c>
      <c r="T268" s="11">
        <f t="shared" si="37"/>
        <v>1.7975000000000041</v>
      </c>
      <c r="U268">
        <f t="shared" si="36"/>
        <v>3.0763018867924528</v>
      </c>
    </row>
    <row r="269" spans="1:21" x14ac:dyDescent="0.2">
      <c r="A269">
        <v>1978</v>
      </c>
      <c r="B269">
        <v>8</v>
      </c>
      <c r="C269">
        <v>1978.6219000000001</v>
      </c>
      <c r="D269">
        <f>monthly_summary!D269</f>
        <v>336.04</v>
      </c>
      <c r="E269">
        <f>monthly_summary!E269</f>
        <v>333.9</v>
      </c>
      <c r="F269">
        <f t="shared" si="30"/>
        <v>4.5368000000000919</v>
      </c>
      <c r="G269" s="22">
        <f>monthly_summary!L269*12</f>
        <v>3.3515999999999999</v>
      </c>
      <c r="H269" s="22">
        <f>monthly_summary!P269*12</f>
        <v>3.3192000000000004</v>
      </c>
      <c r="I269" s="22">
        <f t="shared" si="31"/>
        <v>1.619999999999977E-2</v>
      </c>
      <c r="J269" s="26">
        <f>'FF CO2 GCB2020'!D269*$K$5</f>
        <v>4.9276499999999999</v>
      </c>
      <c r="K269" s="23">
        <f>'FF CO2 GCB2020'!D269*(1-$K$5)</f>
        <v>0.25935000000000025</v>
      </c>
      <c r="L269" s="23">
        <f t="shared" si="32"/>
        <v>6.5356199999999989</v>
      </c>
      <c r="N269" s="11">
        <f t="shared" si="33"/>
        <v>3.3353999999999999</v>
      </c>
      <c r="O269" s="2">
        <f t="shared" si="34"/>
        <v>6.5194199999999993</v>
      </c>
      <c r="P269" s="11">
        <f t="shared" si="35"/>
        <v>7.8926714285714947</v>
      </c>
      <c r="S269" s="11">
        <f t="shared" si="29"/>
        <v>2.1400000000000432</v>
      </c>
      <c r="T269" s="11">
        <f t="shared" si="37"/>
        <v>1.8025000000000044</v>
      </c>
      <c r="U269">
        <f t="shared" si="36"/>
        <v>3.0828396226415089</v>
      </c>
    </row>
    <row r="270" spans="1:21" x14ac:dyDescent="0.2">
      <c r="A270">
        <v>1978</v>
      </c>
      <c r="B270">
        <v>9</v>
      </c>
      <c r="C270">
        <v>1978.7067999999999</v>
      </c>
      <c r="D270">
        <f>monthly_summary!D270</f>
        <v>335.84</v>
      </c>
      <c r="E270">
        <f>monthly_summary!E270</f>
        <v>334.2</v>
      </c>
      <c r="F270">
        <f t="shared" si="30"/>
        <v>3.4767999999999715</v>
      </c>
      <c r="G270" s="22">
        <f>monthly_summary!L270*12</f>
        <v>3.3504</v>
      </c>
      <c r="H270" s="22">
        <f>monthly_summary!P270*12</f>
        <v>3.3311999999999999</v>
      </c>
      <c r="I270" s="22">
        <f t="shared" si="31"/>
        <v>9.6000000000000529E-3</v>
      </c>
      <c r="J270" s="26">
        <f>'FF CO2 GCB2020'!D270*$K$5</f>
        <v>4.9390499999999999</v>
      </c>
      <c r="K270" s="23">
        <f>'FF CO2 GCB2020'!D270*(1-$K$5)</f>
        <v>0.25995000000000024</v>
      </c>
      <c r="L270" s="23">
        <f t="shared" si="32"/>
        <v>6.5507399999999993</v>
      </c>
      <c r="N270" s="11">
        <f t="shared" si="33"/>
        <v>3.3407999999999998</v>
      </c>
      <c r="O270" s="2">
        <f t="shared" si="34"/>
        <v>6.5411399999999995</v>
      </c>
      <c r="P270" s="11">
        <f t="shared" si="35"/>
        <v>7.1529285714285509</v>
      </c>
      <c r="S270" s="11">
        <f t="shared" si="29"/>
        <v>1.6399999999999864</v>
      </c>
      <c r="T270" s="11">
        <f t="shared" si="37"/>
        <v>1.8033333333333321</v>
      </c>
      <c r="U270">
        <f t="shared" si="36"/>
        <v>3.089971698113207</v>
      </c>
    </row>
    <row r="271" spans="1:21" x14ac:dyDescent="0.2">
      <c r="A271">
        <v>1978</v>
      </c>
      <c r="B271">
        <v>10</v>
      </c>
      <c r="C271">
        <v>1978.789</v>
      </c>
      <c r="D271">
        <f>monthly_summary!D271</f>
        <v>335.74</v>
      </c>
      <c r="E271">
        <f>monthly_summary!E271</f>
        <v>334.33</v>
      </c>
      <c r="F271">
        <f t="shared" si="30"/>
        <v>2.9892000000000531</v>
      </c>
      <c r="G271" s="22">
        <f>monthly_summary!L271*12</f>
        <v>3.3468</v>
      </c>
      <c r="H271" s="22">
        <f>monthly_summary!P271*12</f>
        <v>3.3407999999999998</v>
      </c>
      <c r="I271" s="22">
        <f t="shared" si="31"/>
        <v>3.0000000000001137E-3</v>
      </c>
      <c r="J271" s="26">
        <f>'FF CO2 GCB2020'!D271*$K$5</f>
        <v>4.95045</v>
      </c>
      <c r="K271" s="23">
        <f>'FF CO2 GCB2020'!D271*(1-$K$5)</f>
        <v>0.26055000000000023</v>
      </c>
      <c r="L271" s="23">
        <f t="shared" si="32"/>
        <v>6.5658599999999989</v>
      </c>
      <c r="N271" s="11">
        <f t="shared" si="33"/>
        <v>3.3437999999999999</v>
      </c>
      <c r="O271" s="2">
        <f t="shared" si="34"/>
        <v>6.5628599999999988</v>
      </c>
      <c r="P271" s="11">
        <f t="shared" si="35"/>
        <v>6.822042857142895</v>
      </c>
      <c r="S271" s="11">
        <f t="shared" si="29"/>
        <v>1.410000000000025</v>
      </c>
      <c r="T271" s="11">
        <f t="shared" si="37"/>
        <v>1.8325000000000056</v>
      </c>
      <c r="U271">
        <f t="shared" si="36"/>
        <v>3.0971037735849052</v>
      </c>
    </row>
    <row r="272" spans="1:21" x14ac:dyDescent="0.2">
      <c r="A272">
        <v>1978</v>
      </c>
      <c r="B272">
        <v>11</v>
      </c>
      <c r="C272">
        <v>1978.874</v>
      </c>
      <c r="D272">
        <f>monthly_summary!D272</f>
        <v>335.92</v>
      </c>
      <c r="E272">
        <f>monthly_summary!E272</f>
        <v>334.23</v>
      </c>
      <c r="F272">
        <f t="shared" si="30"/>
        <v>3.5827999999999953</v>
      </c>
      <c r="G272" s="22">
        <f>monthly_summary!L272*12</f>
        <v>3.3407999999999998</v>
      </c>
      <c r="H272" s="22">
        <f>monthly_summary!P272*12</f>
        <v>3.3492000000000002</v>
      </c>
      <c r="I272" s="22">
        <f t="shared" si="31"/>
        <v>-4.2000000000002036E-3</v>
      </c>
      <c r="J272" s="26">
        <f>'FF CO2 GCB2020'!D272*$K$5</f>
        <v>4.9609000000000005</v>
      </c>
      <c r="K272" s="23">
        <f>'FF CO2 GCB2020'!D272*(1-$K$5)</f>
        <v>0.26110000000000028</v>
      </c>
      <c r="L272" s="23">
        <f t="shared" si="32"/>
        <v>6.5797200000000009</v>
      </c>
      <c r="N272" s="11">
        <f t="shared" si="33"/>
        <v>3.3449999999999998</v>
      </c>
      <c r="O272" s="2">
        <f t="shared" si="34"/>
        <v>6.5839200000000009</v>
      </c>
      <c r="P272" s="11">
        <f t="shared" si="35"/>
        <v>7.2631428571428547</v>
      </c>
      <c r="S272" s="11">
        <f t="shared" si="29"/>
        <v>1.6899999999999977</v>
      </c>
      <c r="T272" s="11">
        <f t="shared" si="37"/>
        <v>1.8250000000000075</v>
      </c>
      <c r="U272">
        <f t="shared" si="36"/>
        <v>3.1036415094339627</v>
      </c>
    </row>
    <row r="273" spans="1:21" x14ac:dyDescent="0.2">
      <c r="A273">
        <v>1978</v>
      </c>
      <c r="B273">
        <v>12</v>
      </c>
      <c r="C273">
        <v>1978.9562000000001</v>
      </c>
      <c r="D273">
        <f>monthly_summary!D273</f>
        <v>335.76</v>
      </c>
      <c r="E273">
        <f>monthly_summary!E273</f>
        <v>334.14</v>
      </c>
      <c r="F273">
        <f t="shared" si="30"/>
        <v>3.4344000000000099</v>
      </c>
      <c r="G273" s="22">
        <f>monthly_summary!L273*12</f>
        <v>3.3335999999999997</v>
      </c>
      <c r="H273" s="22">
        <f>monthly_summary!P273*12</f>
        <v>3.3540000000000001</v>
      </c>
      <c r="I273" s="22">
        <f t="shared" si="31"/>
        <v>-1.0200000000000209E-2</v>
      </c>
      <c r="J273" s="26">
        <f>'FF CO2 GCB2020'!D273*$K$5</f>
        <v>4.9722999999999997</v>
      </c>
      <c r="K273" s="23">
        <f>'FF CO2 GCB2020'!D273*(1-$K$5)</f>
        <v>0.26170000000000021</v>
      </c>
      <c r="L273" s="23">
        <f t="shared" si="32"/>
        <v>6.5948399999999987</v>
      </c>
      <c r="N273" s="11">
        <f t="shared" si="33"/>
        <v>3.3437999999999999</v>
      </c>
      <c r="O273" s="2">
        <f t="shared" si="34"/>
        <v>6.6050399999999989</v>
      </c>
      <c r="P273" s="11">
        <f t="shared" si="35"/>
        <v>7.1739428571428645</v>
      </c>
      <c r="S273" s="11">
        <f t="shared" si="29"/>
        <v>1.6200000000000045</v>
      </c>
      <c r="T273" s="11">
        <f t="shared" si="37"/>
        <v>1.8450000000000084</v>
      </c>
      <c r="U273">
        <f t="shared" si="36"/>
        <v>3.1107735849056595</v>
      </c>
    </row>
    <row r="274" spans="1:21" x14ac:dyDescent="0.2">
      <c r="A274">
        <v>1979</v>
      </c>
      <c r="B274">
        <v>1</v>
      </c>
      <c r="C274">
        <v>1979.0410999999999</v>
      </c>
      <c r="D274">
        <f>monthly_summary!D274</f>
        <v>336.18</v>
      </c>
      <c r="E274">
        <f>monthly_summary!E274</f>
        <v>334.11</v>
      </c>
      <c r="F274">
        <f t="shared" si="30"/>
        <v>4.3883999999999856</v>
      </c>
      <c r="G274" s="22">
        <f>monthly_summary!L274*12</f>
        <v>3.3252000000000002</v>
      </c>
      <c r="H274" s="22">
        <f>monthly_summary!P274*12</f>
        <v>3.3575999999999997</v>
      </c>
      <c r="I274" s="22">
        <f t="shared" si="31"/>
        <v>-1.619999999999977E-2</v>
      </c>
      <c r="J274" s="26">
        <f>'FF CO2 GCB2020'!D274*$K$5</f>
        <v>4.9836999999999998</v>
      </c>
      <c r="K274" s="23">
        <f>'FF CO2 GCB2020'!D274*(1-$K$5)</f>
        <v>0.26230000000000026</v>
      </c>
      <c r="L274" s="23">
        <f t="shared" si="32"/>
        <v>6.6099599999999983</v>
      </c>
      <c r="N274" s="11">
        <f t="shared" si="33"/>
        <v>3.3414000000000001</v>
      </c>
      <c r="O274" s="2">
        <f t="shared" si="34"/>
        <v>6.6261599999999978</v>
      </c>
      <c r="P274" s="11">
        <f t="shared" si="35"/>
        <v>7.8721714285714173</v>
      </c>
      <c r="S274" s="11">
        <f t="shared" si="29"/>
        <v>2.0699999999999932</v>
      </c>
      <c r="T274" s="11">
        <f t="shared" si="37"/>
        <v>1.8641666666666765</v>
      </c>
      <c r="U274">
        <f t="shared" si="36"/>
        <v>3.1179056603773576</v>
      </c>
    </row>
    <row r="275" spans="1:21" x14ac:dyDescent="0.2">
      <c r="A275">
        <v>1979</v>
      </c>
      <c r="B275">
        <v>2</v>
      </c>
      <c r="C275">
        <v>1979.126</v>
      </c>
      <c r="D275">
        <f>monthly_summary!D275</f>
        <v>336.09</v>
      </c>
      <c r="E275">
        <f>monthly_summary!E275</f>
        <v>334.39</v>
      </c>
      <c r="F275">
        <f t="shared" si="30"/>
        <v>3.6039999999999761</v>
      </c>
      <c r="G275" s="22">
        <f>monthly_summary!L275*12</f>
        <v>3.3167999999999997</v>
      </c>
      <c r="H275" s="22">
        <f>monthly_summary!P275*12</f>
        <v>3.3575999999999997</v>
      </c>
      <c r="I275" s="22">
        <f t="shared" si="31"/>
        <v>-2.0399999999999974E-2</v>
      </c>
      <c r="J275" s="26">
        <f>'FF CO2 GCB2020'!D275*$K$5</f>
        <v>4.9941499999999994</v>
      </c>
      <c r="K275" s="23">
        <f>'FF CO2 GCB2020'!D275*(1-$K$5)</f>
        <v>0.26285000000000019</v>
      </c>
      <c r="L275" s="23">
        <f t="shared" si="32"/>
        <v>6.6238199999999985</v>
      </c>
      <c r="N275" s="11">
        <f t="shared" si="33"/>
        <v>3.3371999999999997</v>
      </c>
      <c r="O275" s="2">
        <f t="shared" si="34"/>
        <v>6.6442199999999989</v>
      </c>
      <c r="P275" s="11">
        <f t="shared" si="35"/>
        <v>7.3259857142856966</v>
      </c>
      <c r="S275" s="11">
        <f t="shared" si="29"/>
        <v>1.6999999999999886</v>
      </c>
      <c r="T275" s="11">
        <f t="shared" si="37"/>
        <v>1.8533333333333388</v>
      </c>
      <c r="U275">
        <f t="shared" si="36"/>
        <v>3.1244433962264142</v>
      </c>
    </row>
    <row r="276" spans="1:21" x14ac:dyDescent="0.2">
      <c r="A276">
        <v>1979</v>
      </c>
      <c r="B276">
        <v>3</v>
      </c>
      <c r="C276">
        <v>1979.2027</v>
      </c>
      <c r="D276">
        <f>monthly_summary!D276</f>
        <v>336.6</v>
      </c>
      <c r="E276">
        <f>monthly_summary!E276</f>
        <v>334.32</v>
      </c>
      <c r="F276">
        <f t="shared" si="30"/>
        <v>4.8336000000000627</v>
      </c>
      <c r="G276" s="22">
        <f>monthly_summary!L276*12</f>
        <v>3.3071999999999999</v>
      </c>
      <c r="H276" s="22">
        <f>monthly_summary!P276*12</f>
        <v>3.3552</v>
      </c>
      <c r="I276" s="22">
        <f t="shared" si="31"/>
        <v>-2.4000000000000021E-2</v>
      </c>
      <c r="J276" s="26">
        <f>'FF CO2 GCB2020'!D276*$K$5</f>
        <v>5.0055499999999995</v>
      </c>
      <c r="K276" s="23">
        <f>'FF CO2 GCB2020'!D276*(1-$K$5)</f>
        <v>0.26345000000000024</v>
      </c>
      <c r="L276" s="23">
        <f t="shared" si="32"/>
        <v>6.6389399999999981</v>
      </c>
      <c r="N276" s="11">
        <f t="shared" si="33"/>
        <v>3.3311999999999999</v>
      </c>
      <c r="O276" s="2">
        <f t="shared" si="34"/>
        <v>6.6629399999999981</v>
      </c>
      <c r="P276" s="11">
        <f t="shared" si="35"/>
        <v>8.2186714285714721</v>
      </c>
      <c r="S276" s="11">
        <f t="shared" si="29"/>
        <v>2.2800000000000296</v>
      </c>
      <c r="T276" s="11">
        <f t="shared" si="37"/>
        <v>1.8500000000000039</v>
      </c>
      <c r="U276">
        <f t="shared" si="36"/>
        <v>3.1315754716981123</v>
      </c>
    </row>
    <row r="277" spans="1:21" x14ac:dyDescent="0.2">
      <c r="A277">
        <v>1979</v>
      </c>
      <c r="B277">
        <v>4</v>
      </c>
      <c r="C277">
        <v>1979.2877000000001</v>
      </c>
      <c r="D277">
        <f>monthly_summary!D277</f>
        <v>336.41</v>
      </c>
      <c r="E277">
        <f>monthly_summary!E277</f>
        <v>334.65</v>
      </c>
      <c r="F277">
        <f t="shared" si="30"/>
        <v>3.7312000000001015</v>
      </c>
      <c r="G277" s="22">
        <f>monthly_summary!L277*12</f>
        <v>3.2964000000000002</v>
      </c>
      <c r="H277" s="22">
        <f>monthly_summary!P277*12</f>
        <v>3.3504</v>
      </c>
      <c r="I277" s="22">
        <f t="shared" si="31"/>
        <v>-2.6999999999999913E-2</v>
      </c>
      <c r="J277" s="26">
        <f>'FF CO2 GCB2020'!D277*$K$5</f>
        <v>5.0169499999999996</v>
      </c>
      <c r="K277" s="23">
        <f>'FF CO2 GCB2020'!D277*(1-$K$5)</f>
        <v>0.26405000000000023</v>
      </c>
      <c r="L277" s="23">
        <f t="shared" si="32"/>
        <v>6.6540599999999985</v>
      </c>
      <c r="N277" s="11">
        <f t="shared" si="33"/>
        <v>3.3234000000000004</v>
      </c>
      <c r="O277" s="2">
        <f t="shared" si="34"/>
        <v>6.6810599999999987</v>
      </c>
      <c r="P277" s="11">
        <f t="shared" si="35"/>
        <v>7.445042857142929</v>
      </c>
      <c r="S277" s="11">
        <f t="shared" si="29"/>
        <v>1.7600000000000477</v>
      </c>
      <c r="T277" s="11">
        <f t="shared" si="37"/>
        <v>1.8533333333333388</v>
      </c>
      <c r="U277">
        <f t="shared" si="36"/>
        <v>3.1387075471698105</v>
      </c>
    </row>
    <row r="278" spans="1:21" x14ac:dyDescent="0.2">
      <c r="A278">
        <v>1979</v>
      </c>
      <c r="B278">
        <v>5</v>
      </c>
      <c r="C278">
        <v>1979.3698999999999</v>
      </c>
      <c r="D278">
        <f>monthly_summary!D278</f>
        <v>336.46</v>
      </c>
      <c r="E278">
        <f>monthly_summary!E278</f>
        <v>334.7</v>
      </c>
      <c r="F278">
        <f t="shared" si="30"/>
        <v>3.7311999999999808</v>
      </c>
      <c r="G278" s="22">
        <f>monthly_summary!L278*12</f>
        <v>3.2843999999999998</v>
      </c>
      <c r="H278" s="22">
        <f>monthly_summary!P278*12</f>
        <v>3.3444000000000003</v>
      </c>
      <c r="I278" s="22">
        <f t="shared" si="31"/>
        <v>-3.0000000000000249E-2</v>
      </c>
      <c r="J278" s="26">
        <f>'FF CO2 GCB2020'!D278*$K$5</f>
        <v>5.0273999999999992</v>
      </c>
      <c r="K278" s="23">
        <f>'FF CO2 GCB2020'!D278*(1-$K$5)</f>
        <v>0.26460000000000022</v>
      </c>
      <c r="L278" s="23">
        <f t="shared" si="32"/>
        <v>6.6679199999999978</v>
      </c>
      <c r="N278" s="11">
        <f t="shared" si="33"/>
        <v>3.3144</v>
      </c>
      <c r="O278" s="2">
        <f t="shared" si="34"/>
        <v>6.6979199999999981</v>
      </c>
      <c r="P278" s="11">
        <f t="shared" si="35"/>
        <v>7.4579428571428421</v>
      </c>
      <c r="S278" s="11">
        <f t="shared" si="29"/>
        <v>1.7599999999999909</v>
      </c>
      <c r="T278" s="11">
        <f t="shared" si="37"/>
        <v>1.8675000000000022</v>
      </c>
      <c r="U278">
        <f t="shared" si="36"/>
        <v>3.1452452830188666</v>
      </c>
    </row>
    <row r="279" spans="1:21" x14ac:dyDescent="0.2">
      <c r="A279">
        <v>1979</v>
      </c>
      <c r="B279">
        <v>6</v>
      </c>
      <c r="C279">
        <v>1979.4548</v>
      </c>
      <c r="D279">
        <f>monthly_summary!D279</f>
        <v>337.01</v>
      </c>
      <c r="E279">
        <f>monthly_summary!E279</f>
        <v>334.75</v>
      </c>
      <c r="F279">
        <f t="shared" si="30"/>
        <v>4.7911999999999813</v>
      </c>
      <c r="G279" s="22">
        <f>monthly_summary!L279*12</f>
        <v>3.2712000000000003</v>
      </c>
      <c r="H279" s="22">
        <f>monthly_summary!P279*12</f>
        <v>3.3372000000000002</v>
      </c>
      <c r="I279" s="22">
        <f t="shared" si="31"/>
        <v>-3.2999999999999918E-2</v>
      </c>
      <c r="J279" s="26">
        <f>'FF CO2 GCB2020'!D279*$K$5</f>
        <v>5.0388000000000002</v>
      </c>
      <c r="K279" s="23">
        <f>'FF CO2 GCB2020'!D279*(1-$K$5)</f>
        <v>0.26520000000000027</v>
      </c>
      <c r="L279" s="23">
        <f t="shared" si="32"/>
        <v>6.6830400000000001</v>
      </c>
      <c r="N279" s="11">
        <f t="shared" si="33"/>
        <v>3.3042000000000002</v>
      </c>
      <c r="O279" s="2">
        <f t="shared" si="34"/>
        <v>6.7160399999999996</v>
      </c>
      <c r="P279" s="11">
        <f t="shared" si="35"/>
        <v>8.2288857142857008</v>
      </c>
      <c r="S279" s="11">
        <f t="shared" si="29"/>
        <v>2.2599999999999909</v>
      </c>
      <c r="T279" s="11">
        <f t="shared" si="37"/>
        <v>1.8325000000000056</v>
      </c>
      <c r="U279">
        <f t="shared" si="36"/>
        <v>3.1523773584905661</v>
      </c>
    </row>
    <row r="280" spans="1:21" x14ac:dyDescent="0.2">
      <c r="A280">
        <v>1979</v>
      </c>
      <c r="B280">
        <v>7</v>
      </c>
      <c r="C280">
        <v>1979.537</v>
      </c>
      <c r="D280">
        <f>monthly_summary!D280</f>
        <v>337.01</v>
      </c>
      <c r="E280">
        <f>monthly_summary!E280</f>
        <v>335.1</v>
      </c>
      <c r="F280">
        <f t="shared" si="30"/>
        <v>4.0491999999999324</v>
      </c>
      <c r="G280" s="22">
        <f>monthly_summary!L280*12</f>
        <v>3.2567999999999997</v>
      </c>
      <c r="H280" s="22">
        <f>monthly_summary!P280*12</f>
        <v>3.3275999999999999</v>
      </c>
      <c r="I280" s="22">
        <f t="shared" si="31"/>
        <v>-3.5400000000000098E-2</v>
      </c>
      <c r="J280" s="26">
        <f>'FF CO2 GCB2020'!D280*$K$5</f>
        <v>5.0435499999999998</v>
      </c>
      <c r="K280" s="23">
        <f>'FF CO2 GCB2020'!D280*(1-$K$5)</f>
        <v>0.26545000000000024</v>
      </c>
      <c r="L280" s="23">
        <f t="shared" si="32"/>
        <v>6.6893399999999987</v>
      </c>
      <c r="N280" s="11">
        <f t="shared" si="33"/>
        <v>3.2921999999999998</v>
      </c>
      <c r="O280" s="2">
        <f t="shared" si="34"/>
        <v>6.7247399999999988</v>
      </c>
      <c r="P280" s="11">
        <f t="shared" si="35"/>
        <v>7.7057857142856658</v>
      </c>
      <c r="S280" s="11">
        <f t="shared" si="29"/>
        <v>1.9099999999999682</v>
      </c>
      <c r="T280" s="11">
        <f t="shared" si="37"/>
        <v>1.8358333333333405</v>
      </c>
      <c r="U280">
        <f t="shared" si="36"/>
        <v>3.155349056603773</v>
      </c>
    </row>
    <row r="281" spans="1:21" x14ac:dyDescent="0.2">
      <c r="A281">
        <v>1979</v>
      </c>
      <c r="B281">
        <v>8</v>
      </c>
      <c r="C281">
        <v>1979.6219000000001</v>
      </c>
      <c r="D281">
        <f>monthly_summary!D281</f>
        <v>337.44</v>
      </c>
      <c r="E281">
        <f>monthly_summary!E281</f>
        <v>335.34</v>
      </c>
      <c r="F281">
        <f t="shared" si="30"/>
        <v>4.4520000000000488</v>
      </c>
      <c r="G281" s="22">
        <f>monthly_summary!L281*12</f>
        <v>3.2423999999999999</v>
      </c>
      <c r="H281" s="22">
        <f>monthly_summary!P281*12</f>
        <v>3.3192000000000004</v>
      </c>
      <c r="I281" s="22">
        <f t="shared" si="31"/>
        <v>-3.8400000000000212E-2</v>
      </c>
      <c r="J281" s="26">
        <f>'FF CO2 GCB2020'!D281*$K$5</f>
        <v>5.0425999999999993</v>
      </c>
      <c r="K281" s="23">
        <f>'FF CO2 GCB2020'!D281*(1-$K$5)</f>
        <v>0.26540000000000025</v>
      </c>
      <c r="L281" s="23">
        <f t="shared" si="32"/>
        <v>6.6880799999999976</v>
      </c>
      <c r="N281" s="11">
        <f t="shared" si="33"/>
        <v>3.2808000000000002</v>
      </c>
      <c r="O281" s="2">
        <f t="shared" si="34"/>
        <v>6.7264799999999978</v>
      </c>
      <c r="P281" s="11">
        <f t="shared" si="35"/>
        <v>7.9956000000000342</v>
      </c>
      <c r="S281" s="11">
        <f t="shared" si="29"/>
        <v>2.1000000000000227</v>
      </c>
      <c r="T281" s="11">
        <f t="shared" si="37"/>
        <v>1.8158333333333445</v>
      </c>
      <c r="U281">
        <f t="shared" si="36"/>
        <v>3.154754716981131</v>
      </c>
    </row>
    <row r="282" spans="1:21" x14ac:dyDescent="0.2">
      <c r="A282">
        <v>1979</v>
      </c>
      <c r="B282">
        <v>9</v>
      </c>
      <c r="C282">
        <v>1979.7067999999999</v>
      </c>
      <c r="D282">
        <f>monthly_summary!D282</f>
        <v>337.01</v>
      </c>
      <c r="E282">
        <f>monthly_summary!E282</f>
        <v>335.33</v>
      </c>
      <c r="F282">
        <f t="shared" si="30"/>
        <v>3.5616000000000145</v>
      </c>
      <c r="G282" s="22">
        <f>monthly_summary!L282*12</f>
        <v>3.2256</v>
      </c>
      <c r="H282" s="22">
        <f>monthly_summary!P282*12</f>
        <v>3.3083999999999998</v>
      </c>
      <c r="I282" s="22">
        <f t="shared" si="31"/>
        <v>-4.1399999999999881E-2</v>
      </c>
      <c r="J282" s="26">
        <f>'FF CO2 GCB2020'!D282*$K$5</f>
        <v>5.0407000000000002</v>
      </c>
      <c r="K282" s="23">
        <f>'FF CO2 GCB2020'!D282*(1-$K$5)</f>
        <v>0.26530000000000026</v>
      </c>
      <c r="L282" s="23">
        <f t="shared" si="32"/>
        <v>6.6855599999999997</v>
      </c>
      <c r="N282" s="11">
        <f t="shared" si="33"/>
        <v>3.2669999999999999</v>
      </c>
      <c r="O282" s="2">
        <f t="shared" si="34"/>
        <v>6.7269600000000001</v>
      </c>
      <c r="P282" s="11">
        <f t="shared" si="35"/>
        <v>7.36080000000001</v>
      </c>
      <c r="S282" s="11">
        <f t="shared" si="29"/>
        <v>1.6800000000000068</v>
      </c>
      <c r="T282" s="11">
        <f t="shared" si="37"/>
        <v>1.8066666666666766</v>
      </c>
      <c r="U282">
        <f t="shared" si="36"/>
        <v>3.1535660377358488</v>
      </c>
    </row>
    <row r="283" spans="1:21" x14ac:dyDescent="0.2">
      <c r="A283">
        <v>1979</v>
      </c>
      <c r="B283">
        <v>10</v>
      </c>
      <c r="C283">
        <v>1979.789</v>
      </c>
      <c r="D283">
        <f>monthly_summary!D283</f>
        <v>337.07</v>
      </c>
      <c r="E283">
        <f>monthly_summary!E283</f>
        <v>335.49</v>
      </c>
      <c r="F283">
        <f t="shared" si="30"/>
        <v>3.3495999999999664</v>
      </c>
      <c r="G283" s="22">
        <f>monthly_summary!L283*12</f>
        <v>3.2063999999999999</v>
      </c>
      <c r="H283" s="22">
        <f>monthly_summary!P283*12</f>
        <v>3.2976000000000001</v>
      </c>
      <c r="I283" s="22">
        <f t="shared" si="31"/>
        <v>-4.5600000000000085E-2</v>
      </c>
      <c r="J283" s="26">
        <f>'FF CO2 GCB2020'!D283*$K$5</f>
        <v>5.0388000000000002</v>
      </c>
      <c r="K283" s="23">
        <f>'FF CO2 GCB2020'!D283*(1-$K$5)</f>
        <v>0.26520000000000027</v>
      </c>
      <c r="L283" s="23">
        <f t="shared" si="32"/>
        <v>6.6830400000000001</v>
      </c>
      <c r="N283" s="11">
        <f t="shared" si="33"/>
        <v>3.2519999999999998</v>
      </c>
      <c r="O283" s="2">
        <f t="shared" si="34"/>
        <v>6.7286400000000004</v>
      </c>
      <c r="P283" s="11">
        <f t="shared" si="35"/>
        <v>7.2117714285714047</v>
      </c>
      <c r="S283" s="11">
        <f t="shared" si="29"/>
        <v>1.5799999999999841</v>
      </c>
      <c r="T283" s="11">
        <f t="shared" si="37"/>
        <v>1.8041666666666742</v>
      </c>
      <c r="U283">
        <f t="shared" si="36"/>
        <v>3.1523773584905661</v>
      </c>
    </row>
    <row r="284" spans="1:21" x14ac:dyDescent="0.2">
      <c r="A284">
        <v>1979</v>
      </c>
      <c r="B284">
        <v>11</v>
      </c>
      <c r="C284">
        <v>1979.874</v>
      </c>
      <c r="D284">
        <f>monthly_summary!D284</f>
        <v>337.3</v>
      </c>
      <c r="E284">
        <f>monthly_summary!E284</f>
        <v>336.03</v>
      </c>
      <c r="F284">
        <f t="shared" si="30"/>
        <v>2.6924000000000823</v>
      </c>
      <c r="G284" s="22">
        <f>monthly_summary!L284*12</f>
        <v>3.1883999999999997</v>
      </c>
      <c r="H284" s="22">
        <f>monthly_summary!P284*12</f>
        <v>3.2831999999999999</v>
      </c>
      <c r="I284" s="22">
        <f t="shared" si="31"/>
        <v>-4.7400000000000109E-2</v>
      </c>
      <c r="J284" s="26">
        <f>'FF CO2 GCB2020'!D284*$K$5</f>
        <v>5.0378499999999997</v>
      </c>
      <c r="K284" s="23">
        <f>'FF CO2 GCB2020'!D284*(1-$K$5)</f>
        <v>0.26515000000000022</v>
      </c>
      <c r="L284" s="23">
        <f t="shared" si="32"/>
        <v>6.6817799999999989</v>
      </c>
      <c r="N284" s="11">
        <f t="shared" si="33"/>
        <v>3.2357999999999998</v>
      </c>
      <c r="O284" s="2">
        <f t="shared" si="34"/>
        <v>6.7291799999999995</v>
      </c>
      <c r="P284" s="11">
        <f t="shared" si="35"/>
        <v>6.7432428571429153</v>
      </c>
      <c r="S284" s="11">
        <f t="shared" si="29"/>
        <v>1.2700000000000387</v>
      </c>
      <c r="T284" s="11">
        <f t="shared" si="37"/>
        <v>1.7983333333333367</v>
      </c>
      <c r="U284">
        <f t="shared" si="36"/>
        <v>3.1517830188679237</v>
      </c>
    </row>
    <row r="285" spans="1:21" x14ac:dyDescent="0.2">
      <c r="A285">
        <v>1979</v>
      </c>
      <c r="B285">
        <v>12</v>
      </c>
      <c r="C285">
        <v>1979.9562000000001</v>
      </c>
      <c r="D285">
        <f>monthly_summary!D285</f>
        <v>337.55</v>
      </c>
      <c r="E285">
        <f>monthly_summary!E285</f>
        <v>335.89</v>
      </c>
      <c r="F285">
        <f t="shared" si="30"/>
        <v>3.5192000000000534</v>
      </c>
      <c r="G285" s="22">
        <f>monthly_summary!L285*12</f>
        <v>3.1692</v>
      </c>
      <c r="H285" s="22">
        <f>monthly_summary!P285*12</f>
        <v>3.2675999999999998</v>
      </c>
      <c r="I285" s="22">
        <f t="shared" si="31"/>
        <v>-4.919999999999991E-2</v>
      </c>
      <c r="J285" s="26">
        <f>'FF CO2 GCB2020'!D285*$K$5</f>
        <v>5.0359499999999997</v>
      </c>
      <c r="K285" s="23">
        <f>'FF CO2 GCB2020'!D285*(1-$K$5)</f>
        <v>0.26505000000000023</v>
      </c>
      <c r="L285" s="23">
        <f t="shared" si="32"/>
        <v>6.6792599999999984</v>
      </c>
      <c r="N285" s="11">
        <f t="shared" si="33"/>
        <v>3.2183999999999999</v>
      </c>
      <c r="O285" s="2">
        <f t="shared" si="34"/>
        <v>6.7284599999999983</v>
      </c>
      <c r="P285" s="11">
        <f t="shared" si="35"/>
        <v>7.3338142857143227</v>
      </c>
      <c r="S285" s="11">
        <f t="shared" si="29"/>
        <v>1.660000000000025</v>
      </c>
      <c r="T285" s="11">
        <f t="shared" si="37"/>
        <v>1.806666666666672</v>
      </c>
      <c r="U285">
        <f t="shared" si="36"/>
        <v>3.1505943396226406</v>
      </c>
    </row>
    <row r="286" spans="1:21" x14ac:dyDescent="0.2">
      <c r="A286">
        <v>1980</v>
      </c>
      <c r="B286">
        <v>1</v>
      </c>
      <c r="C286">
        <v>1980.0409999999999</v>
      </c>
      <c r="D286">
        <f>monthly_summary!D286</f>
        <v>337.97</v>
      </c>
      <c r="E286">
        <f>monthly_summary!E286</f>
        <v>336.14</v>
      </c>
      <c r="F286">
        <f t="shared" si="30"/>
        <v>3.879600000000087</v>
      </c>
      <c r="G286" s="22">
        <f>monthly_summary!L286*12</f>
        <v>3.1500000000000004</v>
      </c>
      <c r="H286" s="22">
        <f>monthly_summary!P286*12</f>
        <v>3.2484000000000002</v>
      </c>
      <c r="I286" s="22">
        <f t="shared" si="31"/>
        <v>-4.919999999999991E-2</v>
      </c>
      <c r="J286" s="26">
        <f>'FF CO2 GCB2020'!D286*$K$5</f>
        <v>5.0340499999999997</v>
      </c>
      <c r="K286" s="23">
        <f>'FF CO2 GCB2020'!D286*(1-$K$5)</f>
        <v>0.26495000000000024</v>
      </c>
      <c r="L286" s="23">
        <f t="shared" si="32"/>
        <v>6.6767399999999997</v>
      </c>
      <c r="N286" s="11">
        <f t="shared" si="33"/>
        <v>3.1992000000000003</v>
      </c>
      <c r="O286" s="2">
        <f t="shared" si="34"/>
        <v>6.7259399999999996</v>
      </c>
      <c r="P286" s="11">
        <f t="shared" si="35"/>
        <v>7.5894428571429193</v>
      </c>
      <c r="S286" s="11">
        <f t="shared" si="29"/>
        <v>1.8300000000000409</v>
      </c>
      <c r="T286" s="11">
        <f t="shared" si="37"/>
        <v>1.7675000000000078</v>
      </c>
      <c r="U286">
        <f t="shared" si="36"/>
        <v>3.1494056603773584</v>
      </c>
    </row>
    <row r="287" spans="1:21" x14ac:dyDescent="0.2">
      <c r="A287">
        <v>1980</v>
      </c>
      <c r="B287">
        <v>2</v>
      </c>
      <c r="C287">
        <v>1980.1257000000001</v>
      </c>
      <c r="D287">
        <f>monthly_summary!D287</f>
        <v>337.69</v>
      </c>
      <c r="E287">
        <f>monthly_summary!E287</f>
        <v>336.1</v>
      </c>
      <c r="F287">
        <f t="shared" si="30"/>
        <v>3.3707999999999472</v>
      </c>
      <c r="G287" s="22">
        <f>monthly_summary!L287*12</f>
        <v>3.1295999999999999</v>
      </c>
      <c r="H287" s="22">
        <f>monthly_summary!P287*12</f>
        <v>3.2292000000000001</v>
      </c>
      <c r="I287" s="22">
        <f t="shared" si="31"/>
        <v>-4.9800000000000066E-2</v>
      </c>
      <c r="J287" s="26">
        <f>'FF CO2 GCB2020'!D287*$K$5</f>
        <v>5.0331000000000001</v>
      </c>
      <c r="K287" s="23">
        <f>'FF CO2 GCB2020'!D287*(1-$K$5)</f>
        <v>0.26490000000000025</v>
      </c>
      <c r="L287" s="23">
        <f t="shared" si="32"/>
        <v>6.6754800000000003</v>
      </c>
      <c r="N287" s="11">
        <f t="shared" si="33"/>
        <v>3.1794000000000002</v>
      </c>
      <c r="O287" s="2">
        <f t="shared" si="34"/>
        <v>6.7252800000000006</v>
      </c>
      <c r="P287" s="11">
        <f t="shared" si="35"/>
        <v>7.2257142857142487</v>
      </c>
      <c r="S287" s="11">
        <f t="shared" si="29"/>
        <v>1.589999999999975</v>
      </c>
      <c r="T287" s="11">
        <f t="shared" si="37"/>
        <v>1.7308333333333461</v>
      </c>
      <c r="U287">
        <f t="shared" si="36"/>
        <v>3.1488113207547168</v>
      </c>
    </row>
    <row r="288" spans="1:21" x14ac:dyDescent="0.2">
      <c r="A288">
        <v>1980</v>
      </c>
      <c r="B288">
        <v>3</v>
      </c>
      <c r="C288">
        <v>1980.2049</v>
      </c>
      <c r="D288">
        <f>monthly_summary!D288</f>
        <v>338.68</v>
      </c>
      <c r="E288">
        <f>monthly_summary!E288</f>
        <v>336.43</v>
      </c>
      <c r="F288">
        <f t="shared" si="30"/>
        <v>4.7700000000000005</v>
      </c>
      <c r="G288" s="22">
        <f>monthly_summary!L288*12</f>
        <v>3.1103999999999998</v>
      </c>
      <c r="H288" s="22">
        <f>monthly_summary!P288*12</f>
        <v>3.21</v>
      </c>
      <c r="I288" s="22">
        <f t="shared" si="31"/>
        <v>-4.9800000000000066E-2</v>
      </c>
      <c r="J288" s="26">
        <f>'FF CO2 GCB2020'!D288*$K$5</f>
        <v>5.0312000000000001</v>
      </c>
      <c r="K288" s="23">
        <f>'FF CO2 GCB2020'!D288*(1-$K$5)</f>
        <v>0.26480000000000026</v>
      </c>
      <c r="L288" s="23">
        <f t="shared" si="32"/>
        <v>6.6729599999999998</v>
      </c>
      <c r="N288" s="11">
        <f t="shared" si="33"/>
        <v>3.1601999999999997</v>
      </c>
      <c r="O288" s="2">
        <f t="shared" si="34"/>
        <v>6.7227600000000001</v>
      </c>
      <c r="P288" s="11">
        <f t="shared" si="35"/>
        <v>8.2233428571428568</v>
      </c>
      <c r="S288" s="11">
        <f t="shared" si="29"/>
        <v>2.25</v>
      </c>
      <c r="T288" s="11">
        <f t="shared" si="37"/>
        <v>1.7075000000000102</v>
      </c>
      <c r="U288">
        <f t="shared" si="36"/>
        <v>3.1476226415094337</v>
      </c>
    </row>
    <row r="289" spans="1:21" x14ac:dyDescent="0.2">
      <c r="A289">
        <v>1980</v>
      </c>
      <c r="B289">
        <v>4</v>
      </c>
      <c r="C289">
        <v>1980.2896000000001</v>
      </c>
      <c r="D289">
        <f>monthly_summary!D289</f>
        <v>338.26</v>
      </c>
      <c r="E289">
        <f>monthly_summary!E289</f>
        <v>336.57</v>
      </c>
      <c r="F289">
        <f t="shared" si="30"/>
        <v>3.5827999999999953</v>
      </c>
      <c r="G289" s="22">
        <f>monthly_summary!L289*12</f>
        <v>3.0923999999999996</v>
      </c>
      <c r="H289" s="22">
        <f>monthly_summary!P289*12</f>
        <v>3.1908000000000003</v>
      </c>
      <c r="I289" s="22">
        <f t="shared" si="31"/>
        <v>-4.9200000000000355E-2</v>
      </c>
      <c r="J289" s="26">
        <f>'FF CO2 GCB2020'!D289*$K$5</f>
        <v>5.0292999999999992</v>
      </c>
      <c r="K289" s="23">
        <f>'FF CO2 GCB2020'!D289*(1-$K$5)</f>
        <v>0.26470000000000021</v>
      </c>
      <c r="L289" s="23">
        <f t="shared" si="32"/>
        <v>6.6704399999999984</v>
      </c>
      <c r="N289" s="11">
        <f t="shared" si="33"/>
        <v>3.1415999999999999</v>
      </c>
      <c r="O289" s="2">
        <f t="shared" si="34"/>
        <v>6.7196399999999983</v>
      </c>
      <c r="P289" s="11">
        <f t="shared" si="35"/>
        <v>7.3729428571428528</v>
      </c>
      <c r="S289" s="11">
        <f t="shared" si="29"/>
        <v>1.6899999999999977</v>
      </c>
      <c r="T289" s="11">
        <f t="shared" si="37"/>
        <v>1.7066666666666777</v>
      </c>
      <c r="U289">
        <f t="shared" si="36"/>
        <v>3.1464339622641502</v>
      </c>
    </row>
    <row r="290" spans="1:21" x14ac:dyDescent="0.2">
      <c r="A290">
        <v>1980</v>
      </c>
      <c r="B290">
        <v>5</v>
      </c>
      <c r="C290">
        <v>1980.3715999999999</v>
      </c>
      <c r="D290">
        <f>monthly_summary!D290</f>
        <v>338.45</v>
      </c>
      <c r="E290">
        <f>monthly_summary!E290</f>
        <v>336.59</v>
      </c>
      <c r="F290">
        <f t="shared" si="30"/>
        <v>3.9432000000000289</v>
      </c>
      <c r="G290" s="22">
        <f>monthly_summary!L290*12</f>
        <v>3.0755999999999997</v>
      </c>
      <c r="H290" s="22">
        <f>monthly_summary!P290*12</f>
        <v>3.1715999999999998</v>
      </c>
      <c r="I290" s="22">
        <f t="shared" si="31"/>
        <v>-4.8000000000000043E-2</v>
      </c>
      <c r="J290" s="26">
        <f>'FF CO2 GCB2020'!D290*$K$5</f>
        <v>5.0283499999999997</v>
      </c>
      <c r="K290" s="23">
        <f>'FF CO2 GCB2020'!D290*(1-$K$5)</f>
        <v>0.26465000000000022</v>
      </c>
      <c r="L290" s="23">
        <f t="shared" si="32"/>
        <v>6.6691799999999981</v>
      </c>
      <c r="N290" s="11">
        <f t="shared" si="33"/>
        <v>3.1235999999999997</v>
      </c>
      <c r="O290" s="2">
        <f t="shared" si="34"/>
        <v>6.7171799999999982</v>
      </c>
      <c r="P290" s="11">
        <f t="shared" si="35"/>
        <v>7.6282714285714484</v>
      </c>
      <c r="S290" s="11">
        <f t="shared" si="29"/>
        <v>1.8600000000000136</v>
      </c>
      <c r="T290" s="11">
        <f t="shared" si="37"/>
        <v>1.7300000000000135</v>
      </c>
      <c r="U290">
        <f t="shared" si="36"/>
        <v>3.1458396226415082</v>
      </c>
    </row>
    <row r="291" spans="1:21" x14ac:dyDescent="0.2">
      <c r="A291">
        <v>1980</v>
      </c>
      <c r="B291">
        <v>6</v>
      </c>
      <c r="C291">
        <v>1980.4563000000001</v>
      </c>
      <c r="D291">
        <f>monthly_summary!D291</f>
        <v>338.92</v>
      </c>
      <c r="E291">
        <f>monthly_summary!E291</f>
        <v>337.13</v>
      </c>
      <c r="F291">
        <f t="shared" si="30"/>
        <v>3.7948000000000435</v>
      </c>
      <c r="G291" s="22">
        <f>monthly_summary!L291*12</f>
        <v>3.06</v>
      </c>
      <c r="H291" s="22">
        <f>monthly_summary!P291*12</f>
        <v>3.1548000000000003</v>
      </c>
      <c r="I291" s="22">
        <f t="shared" si="31"/>
        <v>-4.7400000000000109E-2</v>
      </c>
      <c r="J291" s="26">
        <f>'FF CO2 GCB2020'!D291*$K$5</f>
        <v>5.0264500000000005</v>
      </c>
      <c r="K291" s="23">
        <f>'FF CO2 GCB2020'!D291*(1-$K$5)</f>
        <v>0.26455000000000023</v>
      </c>
      <c r="L291" s="23">
        <f t="shared" si="32"/>
        <v>6.6666600000000003</v>
      </c>
      <c r="N291" s="11">
        <f t="shared" si="33"/>
        <v>3.1074000000000002</v>
      </c>
      <c r="O291" s="2">
        <f t="shared" si="34"/>
        <v>6.7140599999999999</v>
      </c>
      <c r="P291" s="11">
        <f t="shared" si="35"/>
        <v>7.5198714285714612</v>
      </c>
      <c r="S291" s="11">
        <f t="shared" si="29"/>
        <v>1.7900000000000205</v>
      </c>
      <c r="T291" s="11">
        <f t="shared" si="37"/>
        <v>1.7483333333333444</v>
      </c>
      <c r="U291">
        <f t="shared" si="36"/>
        <v>3.1446509433962264</v>
      </c>
    </row>
    <row r="292" spans="1:21" x14ac:dyDescent="0.2">
      <c r="A292">
        <v>1980</v>
      </c>
      <c r="B292">
        <v>7</v>
      </c>
      <c r="C292">
        <v>1980.5382999999999</v>
      </c>
      <c r="D292">
        <f>monthly_summary!D292</f>
        <v>338.87</v>
      </c>
      <c r="E292">
        <f>monthly_summary!E292</f>
        <v>337.4</v>
      </c>
      <c r="F292">
        <f t="shared" si="30"/>
        <v>3.1164000000000578</v>
      </c>
      <c r="G292" s="22">
        <f>monthly_summary!L292*12</f>
        <v>3.0456000000000003</v>
      </c>
      <c r="H292" s="22">
        <f>monthly_summary!P292*12</f>
        <v>3.1379999999999999</v>
      </c>
      <c r="I292" s="22">
        <f t="shared" si="31"/>
        <v>-4.6199999999999797E-2</v>
      </c>
      <c r="J292" s="26">
        <f>'FF CO2 GCB2020'!D292*$K$5</f>
        <v>5.0197999999999992</v>
      </c>
      <c r="K292" s="23">
        <f>'FF CO2 GCB2020'!D292*(1-$K$5)</f>
        <v>0.26420000000000021</v>
      </c>
      <c r="L292" s="23">
        <f t="shared" si="32"/>
        <v>6.6578399999999984</v>
      </c>
      <c r="N292" s="11">
        <f t="shared" si="33"/>
        <v>3.0918000000000001</v>
      </c>
      <c r="O292" s="2">
        <f t="shared" si="34"/>
        <v>6.7040399999999982</v>
      </c>
      <c r="P292" s="11">
        <f t="shared" si="35"/>
        <v>7.0278000000000409</v>
      </c>
      <c r="S292" s="11">
        <f t="shared" si="29"/>
        <v>1.4700000000000273</v>
      </c>
      <c r="T292" s="11">
        <f t="shared" si="37"/>
        <v>1.7050000000000078</v>
      </c>
      <c r="U292">
        <f t="shared" si="36"/>
        <v>3.1404905660377351</v>
      </c>
    </row>
    <row r="293" spans="1:21" x14ac:dyDescent="0.2">
      <c r="A293">
        <v>1980</v>
      </c>
      <c r="B293">
        <v>8</v>
      </c>
      <c r="C293">
        <v>1980.623</v>
      </c>
      <c r="D293">
        <f>monthly_summary!D293</f>
        <v>338.99</v>
      </c>
      <c r="E293">
        <f>monthly_summary!E293</f>
        <v>337.17</v>
      </c>
      <c r="F293">
        <f t="shared" si="30"/>
        <v>3.8583999999999858</v>
      </c>
      <c r="G293" s="22">
        <f>monthly_summary!L293*12</f>
        <v>3.0336000000000003</v>
      </c>
      <c r="H293" s="22">
        <f>monthly_summary!P293*12</f>
        <v>3.1223999999999998</v>
      </c>
      <c r="I293" s="22">
        <f t="shared" si="31"/>
        <v>-4.4399999999999773E-2</v>
      </c>
      <c r="J293" s="26">
        <f>'FF CO2 GCB2020'!D293*$K$5</f>
        <v>5.0074499999999995</v>
      </c>
      <c r="K293" s="23">
        <f>'FF CO2 GCB2020'!D293*(1-$K$5)</f>
        <v>0.26355000000000023</v>
      </c>
      <c r="L293" s="23">
        <f t="shared" si="32"/>
        <v>6.6414599999999986</v>
      </c>
      <c r="N293" s="11">
        <f t="shared" si="33"/>
        <v>3.0780000000000003</v>
      </c>
      <c r="O293" s="2">
        <f t="shared" si="34"/>
        <v>6.6858599999999981</v>
      </c>
      <c r="P293" s="11">
        <f t="shared" si="35"/>
        <v>7.5442999999999891</v>
      </c>
      <c r="S293" s="11">
        <f t="shared" si="29"/>
        <v>1.8199999999999932</v>
      </c>
      <c r="T293" s="11">
        <f t="shared" si="37"/>
        <v>1.664166666666669</v>
      </c>
      <c r="U293">
        <f t="shared" si="36"/>
        <v>3.1327641509433954</v>
      </c>
    </row>
    <row r="294" spans="1:21" x14ac:dyDescent="0.2">
      <c r="A294">
        <v>1980</v>
      </c>
      <c r="B294">
        <v>9</v>
      </c>
      <c r="C294">
        <v>1980.7076999999999</v>
      </c>
      <c r="D294">
        <f>monthly_summary!D294</f>
        <v>338.99</v>
      </c>
      <c r="E294">
        <f>monthly_summary!E294</f>
        <v>337.32</v>
      </c>
      <c r="F294">
        <f t="shared" si="30"/>
        <v>3.5404000000000337</v>
      </c>
      <c r="G294" s="22">
        <f>monthly_summary!L294*12</f>
        <v>3.0203999999999995</v>
      </c>
      <c r="H294" s="22">
        <f>monthly_summary!P294*12</f>
        <v>3.1080000000000001</v>
      </c>
      <c r="I294" s="22">
        <f t="shared" si="31"/>
        <v>-4.3800000000000283E-2</v>
      </c>
      <c r="J294" s="26">
        <f>'FF CO2 GCB2020'!D294*$K$5</f>
        <v>4.9960500000000003</v>
      </c>
      <c r="K294" s="23">
        <f>'FF CO2 GCB2020'!D294*(1-$K$5)</f>
        <v>0.26295000000000024</v>
      </c>
      <c r="L294" s="23">
        <f t="shared" si="32"/>
        <v>6.6263399999999999</v>
      </c>
      <c r="N294" s="11">
        <f t="shared" si="33"/>
        <v>3.0641999999999996</v>
      </c>
      <c r="O294" s="2">
        <f t="shared" si="34"/>
        <v>6.67014</v>
      </c>
      <c r="P294" s="11">
        <f t="shared" si="35"/>
        <v>7.3057571428571677</v>
      </c>
      <c r="S294" s="11">
        <f t="shared" si="29"/>
        <v>1.6700000000000159</v>
      </c>
      <c r="T294" s="11">
        <f t="shared" si="37"/>
        <v>1.6950000000000074</v>
      </c>
      <c r="U294">
        <f t="shared" si="36"/>
        <v>3.1256320754716977</v>
      </c>
    </row>
    <row r="295" spans="1:21" x14ac:dyDescent="0.2">
      <c r="A295">
        <v>1980</v>
      </c>
      <c r="B295">
        <v>10</v>
      </c>
      <c r="C295">
        <v>1980.7896000000001</v>
      </c>
      <c r="D295">
        <f>monthly_summary!D295</f>
        <v>339.23</v>
      </c>
      <c r="E295">
        <f>monthly_summary!E295</f>
        <v>337.37</v>
      </c>
      <c r="F295">
        <f t="shared" si="30"/>
        <v>3.9432000000000289</v>
      </c>
      <c r="G295" s="22">
        <f>monthly_summary!L295*12</f>
        <v>3.0084</v>
      </c>
      <c r="H295" s="22">
        <f>monthly_summary!P295*12</f>
        <v>3.0960000000000001</v>
      </c>
      <c r="I295" s="22">
        <f t="shared" si="31"/>
        <v>-4.3800000000000061E-2</v>
      </c>
      <c r="J295" s="26">
        <f>'FF CO2 GCB2020'!D295*$K$5</f>
        <v>4.9836999999999998</v>
      </c>
      <c r="K295" s="23">
        <f>'FF CO2 GCB2020'!D295*(1-$K$5)</f>
        <v>0.26230000000000026</v>
      </c>
      <c r="L295" s="23">
        <f t="shared" si="32"/>
        <v>6.6099599999999983</v>
      </c>
      <c r="N295" s="11">
        <f t="shared" si="33"/>
        <v>3.0522</v>
      </c>
      <c r="O295" s="2">
        <f t="shared" si="34"/>
        <v>6.6537599999999983</v>
      </c>
      <c r="P295" s="11">
        <f t="shared" si="35"/>
        <v>7.5817714285714493</v>
      </c>
      <c r="S295" s="11">
        <f t="shared" si="29"/>
        <v>1.8600000000000136</v>
      </c>
      <c r="T295" s="11">
        <f t="shared" si="37"/>
        <v>1.6791666666666742</v>
      </c>
      <c r="U295">
        <f t="shared" si="36"/>
        <v>3.1179056603773576</v>
      </c>
    </row>
    <row r="296" spans="1:21" x14ac:dyDescent="0.2">
      <c r="A296">
        <v>1980</v>
      </c>
      <c r="B296">
        <v>11</v>
      </c>
      <c r="C296">
        <v>1980.8742999999999</v>
      </c>
      <c r="D296">
        <f>monthly_summary!D296</f>
        <v>339.11</v>
      </c>
      <c r="E296">
        <f>monthly_summary!E296</f>
        <v>337.62</v>
      </c>
      <c r="F296">
        <f t="shared" si="30"/>
        <v>3.1588000000000194</v>
      </c>
      <c r="G296" s="22">
        <f>monthly_summary!L296*12</f>
        <v>2.9964</v>
      </c>
      <c r="H296" s="22">
        <f>monthly_summary!P296*12</f>
        <v>3.0863999999999998</v>
      </c>
      <c r="I296" s="22">
        <f t="shared" si="31"/>
        <v>-4.4999999999999929E-2</v>
      </c>
      <c r="J296" s="26">
        <f>'FF CO2 GCB2020'!D296*$K$5</f>
        <v>4.9722999999999997</v>
      </c>
      <c r="K296" s="23">
        <f>'FF CO2 GCB2020'!D296*(1-$K$5)</f>
        <v>0.26170000000000021</v>
      </c>
      <c r="L296" s="23">
        <f t="shared" si="32"/>
        <v>6.5948399999999987</v>
      </c>
      <c r="N296" s="11">
        <f t="shared" si="33"/>
        <v>3.0413999999999999</v>
      </c>
      <c r="O296" s="2">
        <f t="shared" si="34"/>
        <v>6.6398399999999986</v>
      </c>
      <c r="P296" s="11">
        <f t="shared" si="35"/>
        <v>7.0118857142857278</v>
      </c>
      <c r="S296" s="11">
        <f t="shared" si="29"/>
        <v>1.4900000000000091</v>
      </c>
      <c r="T296" s="11">
        <f t="shared" si="37"/>
        <v>1.706666666666673</v>
      </c>
      <c r="U296">
        <f t="shared" si="36"/>
        <v>3.1107735849056595</v>
      </c>
    </row>
    <row r="297" spans="1:21" x14ac:dyDescent="0.2">
      <c r="A297">
        <v>1980</v>
      </c>
      <c r="B297">
        <v>12</v>
      </c>
      <c r="C297">
        <v>1980.9563000000001</v>
      </c>
      <c r="D297">
        <f>monthly_summary!D297</f>
        <v>339.03</v>
      </c>
      <c r="E297">
        <f>monthly_summary!E297</f>
        <v>337.89</v>
      </c>
      <c r="F297">
        <f t="shared" si="30"/>
        <v>2.4167999999999714</v>
      </c>
      <c r="G297" s="22">
        <f>monthly_summary!L297*12</f>
        <v>2.9855999999999998</v>
      </c>
      <c r="H297" s="22">
        <f>monthly_summary!P297*12</f>
        <v>3.0768000000000004</v>
      </c>
      <c r="I297" s="22">
        <f t="shared" si="31"/>
        <v>-4.5600000000000307E-2</v>
      </c>
      <c r="J297" s="26">
        <f>'FF CO2 GCB2020'!D297*$K$5</f>
        <v>4.9599500000000001</v>
      </c>
      <c r="K297" s="23">
        <f>'FF CO2 GCB2020'!D297*(1-$K$5)</f>
        <v>0.26105000000000023</v>
      </c>
      <c r="L297" s="23">
        <f t="shared" si="32"/>
        <v>6.5784599999999998</v>
      </c>
      <c r="N297" s="11">
        <f t="shared" si="33"/>
        <v>3.0312000000000001</v>
      </c>
      <c r="O297" s="2">
        <f t="shared" si="34"/>
        <v>6.6240600000000001</v>
      </c>
      <c r="P297" s="11">
        <f t="shared" si="35"/>
        <v>6.4707857142856948</v>
      </c>
      <c r="S297" s="11">
        <f t="shared" si="29"/>
        <v>1.1399999999999864</v>
      </c>
      <c r="T297" s="11">
        <f t="shared" si="37"/>
        <v>1.705000000000003</v>
      </c>
      <c r="U297">
        <f t="shared" si="36"/>
        <v>3.1030471698113207</v>
      </c>
    </row>
    <row r="298" spans="1:21" x14ac:dyDescent="0.2">
      <c r="A298">
        <v>1981</v>
      </c>
      <c r="B298">
        <v>1</v>
      </c>
      <c r="C298">
        <v>1981.0410999999999</v>
      </c>
      <c r="D298">
        <f>monthly_summary!D298</f>
        <v>339.19</v>
      </c>
      <c r="E298">
        <f>monthly_summary!E298</f>
        <v>337.85</v>
      </c>
      <c r="F298">
        <f t="shared" si="30"/>
        <v>2.8407999999999469</v>
      </c>
      <c r="G298" s="22">
        <f>monthly_summary!L298*12</f>
        <v>2.9771999999999998</v>
      </c>
      <c r="H298" s="22">
        <f>monthly_summary!P298*12</f>
        <v>3.0683999999999996</v>
      </c>
      <c r="I298" s="22">
        <f t="shared" si="31"/>
        <v>-4.5599999999999863E-2</v>
      </c>
      <c r="J298" s="26">
        <f>'FF CO2 GCB2020'!D298*$K$5</f>
        <v>4.9485499999999991</v>
      </c>
      <c r="K298" s="23">
        <f>'FF CO2 GCB2020'!D298*(1-$K$5)</f>
        <v>0.26045000000000024</v>
      </c>
      <c r="L298" s="23">
        <f t="shared" si="32"/>
        <v>6.5633399999999975</v>
      </c>
      <c r="N298" s="11">
        <f t="shared" si="33"/>
        <v>3.0227999999999997</v>
      </c>
      <c r="O298" s="2">
        <f t="shared" si="34"/>
        <v>6.6089399999999969</v>
      </c>
      <c r="P298" s="11">
        <f t="shared" si="35"/>
        <v>6.7628428571428181</v>
      </c>
      <c r="S298" s="11">
        <f t="shared" si="29"/>
        <v>1.339999999999975</v>
      </c>
      <c r="T298" s="11">
        <f t="shared" si="37"/>
        <v>1.6858333333333348</v>
      </c>
      <c r="U298">
        <f t="shared" si="36"/>
        <v>3.0959150943396212</v>
      </c>
    </row>
    <row r="299" spans="1:21" x14ac:dyDescent="0.2">
      <c r="A299">
        <v>1981</v>
      </c>
      <c r="B299">
        <v>2</v>
      </c>
      <c r="C299">
        <v>1981.126</v>
      </c>
      <c r="D299">
        <f>monthly_summary!D299</f>
        <v>339.8</v>
      </c>
      <c r="E299">
        <f>monthly_summary!E299</f>
        <v>337.84</v>
      </c>
      <c r="F299">
        <f t="shared" si="30"/>
        <v>4.1552000000000771</v>
      </c>
      <c r="G299" s="22">
        <f>monthly_summary!L299*12</f>
        <v>2.9687999999999999</v>
      </c>
      <c r="H299" s="22">
        <f>monthly_summary!P299*12</f>
        <v>3.0611999999999999</v>
      </c>
      <c r="I299" s="22">
        <f t="shared" si="31"/>
        <v>-4.6200000000000019E-2</v>
      </c>
      <c r="J299" s="26">
        <f>'FF CO2 GCB2020'!D299*$K$5</f>
        <v>4.9361999999999995</v>
      </c>
      <c r="K299" s="23">
        <f>'FF CO2 GCB2020'!D299*(1-$K$5)</f>
        <v>0.2598000000000002</v>
      </c>
      <c r="L299" s="23">
        <f t="shared" si="32"/>
        <v>6.5469599999999986</v>
      </c>
      <c r="N299" s="11">
        <f t="shared" si="33"/>
        <v>3.0149999999999997</v>
      </c>
      <c r="O299" s="2">
        <f t="shared" si="34"/>
        <v>6.5931599999999984</v>
      </c>
      <c r="P299" s="11">
        <f t="shared" si="35"/>
        <v>7.6906000000000541</v>
      </c>
      <c r="S299" s="11">
        <f t="shared" si="29"/>
        <v>1.9600000000000364</v>
      </c>
      <c r="T299" s="11">
        <f t="shared" si="37"/>
        <v>1.6824999999999999</v>
      </c>
      <c r="U299">
        <f t="shared" si="36"/>
        <v>3.0881886792452824</v>
      </c>
    </row>
    <row r="300" spans="1:21" x14ac:dyDescent="0.2">
      <c r="A300">
        <v>1981</v>
      </c>
      <c r="B300">
        <v>3</v>
      </c>
      <c r="C300">
        <v>1981.2027</v>
      </c>
      <c r="D300">
        <f>monthly_summary!D300</f>
        <v>340.01</v>
      </c>
      <c r="E300">
        <f>monthly_summary!E300</f>
        <v>337.95</v>
      </c>
      <c r="F300">
        <f t="shared" si="30"/>
        <v>4.3672000000000049</v>
      </c>
      <c r="G300" s="22">
        <f>monthly_summary!L300*12</f>
        <v>2.9628000000000001</v>
      </c>
      <c r="H300" s="22">
        <f>monthly_summary!P300*12</f>
        <v>3.0540000000000003</v>
      </c>
      <c r="I300" s="22">
        <f t="shared" si="31"/>
        <v>-4.5600000000000085E-2</v>
      </c>
      <c r="J300" s="26">
        <f>'FF CO2 GCB2020'!D300*$K$5</f>
        <v>4.9248000000000003</v>
      </c>
      <c r="K300" s="23">
        <f>'FF CO2 GCB2020'!D300*(1-$K$5)</f>
        <v>0.25920000000000026</v>
      </c>
      <c r="L300" s="23">
        <f t="shared" si="32"/>
        <v>6.5318399999999999</v>
      </c>
      <c r="N300" s="11">
        <f t="shared" si="33"/>
        <v>3.0084</v>
      </c>
      <c r="O300" s="2">
        <f t="shared" si="34"/>
        <v>6.5774400000000002</v>
      </c>
      <c r="P300" s="11">
        <f t="shared" si="35"/>
        <v>7.8306285714285764</v>
      </c>
      <c r="S300" s="11">
        <f t="shared" si="29"/>
        <v>2.0600000000000023</v>
      </c>
      <c r="T300" s="11">
        <f t="shared" si="37"/>
        <v>1.6491666666666684</v>
      </c>
      <c r="U300">
        <f t="shared" si="36"/>
        <v>3.0810566037735847</v>
      </c>
    </row>
    <row r="301" spans="1:21" x14ac:dyDescent="0.2">
      <c r="A301">
        <v>1981</v>
      </c>
      <c r="B301">
        <v>4</v>
      </c>
      <c r="C301">
        <v>1981.2877000000001</v>
      </c>
      <c r="D301">
        <f>monthly_summary!D301</f>
        <v>340.02</v>
      </c>
      <c r="E301">
        <f>monthly_summary!E301</f>
        <v>338</v>
      </c>
      <c r="F301">
        <f t="shared" si="30"/>
        <v>4.2823999999999618</v>
      </c>
      <c r="G301" s="22">
        <f>monthly_summary!L301*12</f>
        <v>2.9580000000000002</v>
      </c>
      <c r="H301" s="22">
        <f>monthly_summary!P301*12</f>
        <v>3.048</v>
      </c>
      <c r="I301" s="22">
        <f t="shared" si="31"/>
        <v>-4.4999999999999929E-2</v>
      </c>
      <c r="J301" s="26">
        <f>'FF CO2 GCB2020'!D301*$K$5</f>
        <v>4.9124499999999998</v>
      </c>
      <c r="K301" s="23">
        <f>'FF CO2 GCB2020'!D301*(1-$K$5)</f>
        <v>0.25855000000000022</v>
      </c>
      <c r="L301" s="23">
        <f t="shared" si="32"/>
        <v>6.5154599999999983</v>
      </c>
      <c r="N301" s="11">
        <f t="shared" si="33"/>
        <v>3.0030000000000001</v>
      </c>
      <c r="O301" s="2">
        <f t="shared" si="34"/>
        <v>6.5604599999999982</v>
      </c>
      <c r="P301" s="11">
        <f t="shared" si="35"/>
        <v>7.7577571428571144</v>
      </c>
      <c r="S301" s="11">
        <f t="shared" si="29"/>
        <v>2.0199999999999818</v>
      </c>
      <c r="T301" s="11">
        <f t="shared" si="37"/>
        <v>1.6383333333333354</v>
      </c>
      <c r="U301">
        <f t="shared" si="36"/>
        <v>3.0733301886792441</v>
      </c>
    </row>
    <row r="302" spans="1:21" x14ac:dyDescent="0.2">
      <c r="A302">
        <v>1981</v>
      </c>
      <c r="B302">
        <v>5</v>
      </c>
      <c r="C302">
        <v>1981.3698999999999</v>
      </c>
      <c r="D302">
        <f>monthly_summary!D302</f>
        <v>339.88</v>
      </c>
      <c r="E302">
        <f>monthly_summary!E302</f>
        <v>338.04</v>
      </c>
      <c r="F302">
        <f t="shared" si="30"/>
        <v>3.900799999999947</v>
      </c>
      <c r="G302" s="22">
        <f>monthly_summary!L302*12</f>
        <v>2.9556</v>
      </c>
      <c r="H302" s="22">
        <f>monthly_summary!P302*12</f>
        <v>3.0419999999999998</v>
      </c>
      <c r="I302" s="22">
        <f t="shared" si="31"/>
        <v>-4.3199999999999905E-2</v>
      </c>
      <c r="J302" s="26">
        <f>'FF CO2 GCB2020'!D302*$K$5</f>
        <v>4.9010499999999997</v>
      </c>
      <c r="K302" s="23">
        <f>'FF CO2 GCB2020'!D302*(1-$K$5)</f>
        <v>0.25795000000000023</v>
      </c>
      <c r="L302" s="23">
        <f t="shared" si="32"/>
        <v>6.5003399999999987</v>
      </c>
      <c r="N302" s="11">
        <f t="shared" si="33"/>
        <v>2.9988000000000001</v>
      </c>
      <c r="O302" s="2">
        <f t="shared" si="34"/>
        <v>6.5435399999999984</v>
      </c>
      <c r="P302" s="11">
        <f t="shared" si="35"/>
        <v>7.4725857142856755</v>
      </c>
      <c r="S302" s="11">
        <f t="shared" si="29"/>
        <v>1.839999999999975</v>
      </c>
      <c r="T302" s="11">
        <f t="shared" si="37"/>
        <v>1.6041666666666667</v>
      </c>
      <c r="U302">
        <f t="shared" si="36"/>
        <v>3.0661981132075464</v>
      </c>
    </row>
    <row r="303" spans="1:21" x14ac:dyDescent="0.2">
      <c r="A303">
        <v>1981</v>
      </c>
      <c r="B303">
        <v>6</v>
      </c>
      <c r="C303">
        <v>1981.4548</v>
      </c>
      <c r="D303">
        <f>monthly_summary!D303</f>
        <v>339.96</v>
      </c>
      <c r="E303">
        <f>monthly_summary!E303</f>
        <v>338.4</v>
      </c>
      <c r="F303">
        <f t="shared" si="30"/>
        <v>3.3072000000000048</v>
      </c>
      <c r="G303" s="22">
        <f>monthly_summary!L303*12</f>
        <v>2.9544000000000001</v>
      </c>
      <c r="H303" s="22">
        <f>monthly_summary!P303*12</f>
        <v>3.036</v>
      </c>
      <c r="I303" s="22">
        <f t="shared" si="31"/>
        <v>-4.0799999999999947E-2</v>
      </c>
      <c r="J303" s="26">
        <f>'FF CO2 GCB2020'!D303*$K$5</f>
        <v>4.8887</v>
      </c>
      <c r="K303" s="23">
        <f>'FF CO2 GCB2020'!D303*(1-$K$5)</f>
        <v>0.25730000000000025</v>
      </c>
      <c r="L303" s="23">
        <f t="shared" si="32"/>
        <v>6.4839599999999997</v>
      </c>
      <c r="N303" s="11">
        <f t="shared" si="33"/>
        <v>2.9952000000000001</v>
      </c>
      <c r="O303" s="2">
        <f t="shared" si="34"/>
        <v>6.5247599999999997</v>
      </c>
      <c r="P303" s="11">
        <f t="shared" si="35"/>
        <v>7.0344857142857178</v>
      </c>
      <c r="S303" s="11">
        <f t="shared" si="29"/>
        <v>1.5600000000000023</v>
      </c>
      <c r="T303" s="11">
        <f t="shared" si="37"/>
        <v>1.6350000000000005</v>
      </c>
      <c r="U303">
        <f t="shared" si="36"/>
        <v>3.0584716981132072</v>
      </c>
    </row>
    <row r="304" spans="1:21" x14ac:dyDescent="0.2">
      <c r="A304">
        <v>1981</v>
      </c>
      <c r="B304">
        <v>7</v>
      </c>
      <c r="C304">
        <v>1981.537</v>
      </c>
      <c r="D304">
        <f>monthly_summary!D304</f>
        <v>339.76</v>
      </c>
      <c r="E304">
        <f>monthly_summary!E304</f>
        <v>338.33</v>
      </c>
      <c r="F304">
        <f t="shared" si="30"/>
        <v>3.0316000000000147</v>
      </c>
      <c r="G304" s="22">
        <f>monthly_summary!L304*12</f>
        <v>2.9568000000000003</v>
      </c>
      <c r="H304" s="22">
        <f>monthly_summary!P304*12</f>
        <v>3.0312000000000001</v>
      </c>
      <c r="I304" s="22">
        <f t="shared" si="31"/>
        <v>-3.71999999999999E-2</v>
      </c>
      <c r="J304" s="26">
        <f>'FF CO2 GCB2020'!D304*$K$5</f>
        <v>4.8811</v>
      </c>
      <c r="K304" s="23">
        <f>'FF CO2 GCB2020'!D304*(1-$K$5)</f>
        <v>0.25690000000000024</v>
      </c>
      <c r="L304" s="23">
        <f t="shared" si="32"/>
        <v>6.4738799999999994</v>
      </c>
      <c r="N304" s="11">
        <f t="shared" si="33"/>
        <v>2.9940000000000002</v>
      </c>
      <c r="O304" s="2">
        <f t="shared" si="34"/>
        <v>6.5110799999999998</v>
      </c>
      <c r="P304" s="11">
        <f t="shared" si="35"/>
        <v>6.8268285714285817</v>
      </c>
      <c r="S304" s="11">
        <f t="shared" si="29"/>
        <v>1.4300000000000068</v>
      </c>
      <c r="T304" s="11">
        <f t="shared" si="37"/>
        <v>1.6808333333333347</v>
      </c>
      <c r="U304">
        <f t="shared" si="36"/>
        <v>3.0537169811320752</v>
      </c>
    </row>
    <row r="305" spans="1:21" x14ac:dyDescent="0.2">
      <c r="A305">
        <v>1981</v>
      </c>
      <c r="B305">
        <v>8</v>
      </c>
      <c r="C305">
        <v>1981.6219000000001</v>
      </c>
      <c r="D305">
        <f>monthly_summary!D305</f>
        <v>339.8</v>
      </c>
      <c r="E305">
        <f>monthly_summary!E305</f>
        <v>338.38</v>
      </c>
      <c r="F305">
        <f t="shared" si="30"/>
        <v>3.0104000000000339</v>
      </c>
      <c r="G305" s="22">
        <f>monthly_summary!L305*12</f>
        <v>2.9580000000000002</v>
      </c>
      <c r="H305" s="22">
        <f>monthly_summary!P305*12</f>
        <v>3.0263999999999998</v>
      </c>
      <c r="I305" s="22">
        <f t="shared" si="31"/>
        <v>-3.4199999999999786E-2</v>
      </c>
      <c r="J305" s="26">
        <f>'FF CO2 GCB2020'!D305*$K$5</f>
        <v>4.8782499999999995</v>
      </c>
      <c r="K305" s="23">
        <f>'FF CO2 GCB2020'!D305*(1-$K$5)</f>
        <v>0.2567500000000002</v>
      </c>
      <c r="L305" s="23">
        <f t="shared" si="32"/>
        <v>6.4700999999999986</v>
      </c>
      <c r="N305" s="11">
        <f t="shared" si="33"/>
        <v>2.9922</v>
      </c>
      <c r="O305" s="2">
        <f t="shared" si="34"/>
        <v>6.5042999999999989</v>
      </c>
      <c r="P305" s="11">
        <f t="shared" si="35"/>
        <v>6.8059857142857378</v>
      </c>
      <c r="S305" s="11">
        <f t="shared" si="29"/>
        <v>1.4200000000000159</v>
      </c>
      <c r="T305" s="11">
        <f t="shared" si="37"/>
        <v>1.7258333333333364</v>
      </c>
      <c r="U305">
        <f t="shared" si="36"/>
        <v>3.0519339622641501</v>
      </c>
    </row>
    <row r="306" spans="1:21" x14ac:dyDescent="0.2">
      <c r="A306">
        <v>1981</v>
      </c>
      <c r="B306">
        <v>9</v>
      </c>
      <c r="C306">
        <v>1981.7067999999999</v>
      </c>
      <c r="D306">
        <f>monthly_summary!D306</f>
        <v>339.81</v>
      </c>
      <c r="E306">
        <f>monthly_summary!E306</f>
        <v>338.27</v>
      </c>
      <c r="F306">
        <f t="shared" si="30"/>
        <v>3.2648000000000437</v>
      </c>
      <c r="G306" s="22">
        <f>monthly_summary!L306*12</f>
        <v>2.9592000000000001</v>
      </c>
      <c r="H306" s="22">
        <f>monthly_summary!P306*12</f>
        <v>3.024</v>
      </c>
      <c r="I306" s="22">
        <f t="shared" si="31"/>
        <v>-3.2399999999999984E-2</v>
      </c>
      <c r="J306" s="26">
        <f>'FF CO2 GCB2020'!D306*$K$5</f>
        <v>4.8753999999999991</v>
      </c>
      <c r="K306" s="23">
        <f>'FF CO2 GCB2020'!D306*(1-$K$5)</f>
        <v>0.25660000000000022</v>
      </c>
      <c r="L306" s="23">
        <f t="shared" si="32"/>
        <v>6.4663199999999978</v>
      </c>
      <c r="N306" s="11">
        <f t="shared" si="33"/>
        <v>2.9916</v>
      </c>
      <c r="O306" s="2">
        <f t="shared" si="34"/>
        <v>6.4987199999999978</v>
      </c>
      <c r="P306" s="11">
        <f t="shared" si="35"/>
        <v>6.9832000000000294</v>
      </c>
      <c r="S306" s="11">
        <f t="shared" si="29"/>
        <v>1.5400000000000205</v>
      </c>
      <c r="T306" s="11">
        <f t="shared" si="37"/>
        <v>1.7266666666666641</v>
      </c>
      <c r="U306">
        <f t="shared" si="36"/>
        <v>3.0501509433962251</v>
      </c>
    </row>
    <row r="307" spans="1:21" x14ac:dyDescent="0.2">
      <c r="A307">
        <v>1981</v>
      </c>
      <c r="B307">
        <v>10</v>
      </c>
      <c r="C307">
        <v>1981.789</v>
      </c>
      <c r="D307">
        <f>monthly_summary!D307</f>
        <v>340.08</v>
      </c>
      <c r="E307">
        <f>monthly_summary!E307</f>
        <v>338.63</v>
      </c>
      <c r="F307">
        <f t="shared" si="30"/>
        <v>3.0739999999999759</v>
      </c>
      <c r="G307" s="22">
        <f>monthly_summary!L307*12</f>
        <v>2.9603999999999999</v>
      </c>
      <c r="H307" s="22">
        <f>monthly_summary!P307*12</f>
        <v>3.0203999999999995</v>
      </c>
      <c r="I307" s="22">
        <f t="shared" si="31"/>
        <v>-2.9999999999999805E-2</v>
      </c>
      <c r="J307" s="26">
        <f>'FF CO2 GCB2020'!D307*$K$5</f>
        <v>4.8715999999999999</v>
      </c>
      <c r="K307" s="23">
        <f>'FF CO2 GCB2020'!D307*(1-$K$5)</f>
        <v>0.25640000000000024</v>
      </c>
      <c r="L307" s="23">
        <f t="shared" si="32"/>
        <v>6.4612799999999995</v>
      </c>
      <c r="N307" s="11">
        <f t="shared" si="33"/>
        <v>2.9903999999999997</v>
      </c>
      <c r="O307" s="2">
        <f t="shared" si="34"/>
        <v>6.4912799999999997</v>
      </c>
      <c r="P307" s="11">
        <f t="shared" si="35"/>
        <v>6.840914285714268</v>
      </c>
      <c r="S307" s="11">
        <f t="shared" si="29"/>
        <v>1.4499999999999886</v>
      </c>
      <c r="T307" s="11">
        <f t="shared" si="37"/>
        <v>1.7574999999999978</v>
      </c>
      <c r="U307">
        <f t="shared" si="36"/>
        <v>3.0477735849056602</v>
      </c>
    </row>
    <row r="308" spans="1:21" x14ac:dyDescent="0.2">
      <c r="A308">
        <v>1981</v>
      </c>
      <c r="B308">
        <v>11</v>
      </c>
      <c r="C308">
        <v>1981.874</v>
      </c>
      <c r="D308">
        <f>monthly_summary!D308</f>
        <v>340.38</v>
      </c>
      <c r="E308">
        <f>monthly_summary!E308</f>
        <v>338.52</v>
      </c>
      <c r="F308">
        <f t="shared" si="30"/>
        <v>3.9432000000000289</v>
      </c>
      <c r="G308" s="22">
        <f>monthly_summary!L308*12</f>
        <v>2.964</v>
      </c>
      <c r="H308" s="22">
        <f>monthly_summary!P308*12</f>
        <v>3.0179999999999998</v>
      </c>
      <c r="I308" s="22">
        <f t="shared" si="31"/>
        <v>-2.6999999999999913E-2</v>
      </c>
      <c r="J308" s="26">
        <f>'FF CO2 GCB2020'!D308*$K$5</f>
        <v>4.8687499999999995</v>
      </c>
      <c r="K308" s="23">
        <f>'FF CO2 GCB2020'!D308*(1-$K$5)</f>
        <v>0.2562500000000002</v>
      </c>
      <c r="L308" s="23">
        <f t="shared" si="32"/>
        <v>6.4574999999999978</v>
      </c>
      <c r="N308" s="11">
        <f t="shared" si="33"/>
        <v>2.9909999999999997</v>
      </c>
      <c r="O308" s="2">
        <f t="shared" si="34"/>
        <v>6.4844999999999979</v>
      </c>
      <c r="P308" s="11">
        <f t="shared" si="35"/>
        <v>7.4560714285714491</v>
      </c>
      <c r="S308" s="11">
        <f t="shared" si="29"/>
        <v>1.8600000000000136</v>
      </c>
      <c r="T308" s="11">
        <f t="shared" si="37"/>
        <v>1.746666666666665</v>
      </c>
      <c r="U308">
        <f t="shared" si="36"/>
        <v>3.0459905660377347</v>
      </c>
    </row>
    <row r="309" spans="1:21" x14ac:dyDescent="0.2">
      <c r="A309">
        <v>1981</v>
      </c>
      <c r="B309">
        <v>12</v>
      </c>
      <c r="C309">
        <v>1981.9562000000001</v>
      </c>
      <c r="D309">
        <f>monthly_summary!D309</f>
        <v>340.44</v>
      </c>
      <c r="E309">
        <f>monthly_summary!E309</f>
        <v>338.75</v>
      </c>
      <c r="F309">
        <f t="shared" si="30"/>
        <v>3.5827999999999953</v>
      </c>
      <c r="G309" s="22">
        <f>monthly_summary!L309*12</f>
        <v>2.9687999999999999</v>
      </c>
      <c r="H309" s="22">
        <f>monthly_summary!P309*12</f>
        <v>3.0143999999999997</v>
      </c>
      <c r="I309" s="22">
        <f t="shared" si="31"/>
        <v>-2.2799999999999931E-2</v>
      </c>
      <c r="J309" s="26">
        <f>'FF CO2 GCB2020'!D309*$K$5</f>
        <v>4.8658999999999999</v>
      </c>
      <c r="K309" s="23">
        <f>'FF CO2 GCB2020'!D309*(1-$K$5)</f>
        <v>0.25610000000000022</v>
      </c>
      <c r="L309" s="23">
        <f t="shared" si="32"/>
        <v>6.4537199999999997</v>
      </c>
      <c r="N309" s="11">
        <f t="shared" si="33"/>
        <v>2.9916</v>
      </c>
      <c r="O309" s="2">
        <f t="shared" si="34"/>
        <v>6.4765199999999998</v>
      </c>
      <c r="P309" s="11">
        <f t="shared" si="35"/>
        <v>7.1917428571428541</v>
      </c>
      <c r="S309" s="11">
        <f t="shared" si="29"/>
        <v>1.6899999999999977</v>
      </c>
      <c r="T309" s="11">
        <f t="shared" si="37"/>
        <v>1.7383333333333344</v>
      </c>
      <c r="U309">
        <f t="shared" si="36"/>
        <v>3.0442075471698109</v>
      </c>
    </row>
    <row r="310" spans="1:21" x14ac:dyDescent="0.2">
      <c r="A310">
        <v>1982</v>
      </c>
      <c r="B310">
        <v>1</v>
      </c>
      <c r="C310">
        <v>1982.0410999999999</v>
      </c>
      <c r="D310">
        <f>monthly_summary!D310</f>
        <v>340.71</v>
      </c>
      <c r="E310">
        <f>monthly_summary!E310</f>
        <v>338.83</v>
      </c>
      <c r="F310">
        <f t="shared" si="30"/>
        <v>3.9855999999999905</v>
      </c>
      <c r="G310" s="22">
        <f>monthly_summary!L310*12</f>
        <v>2.976</v>
      </c>
      <c r="H310" s="22">
        <f>monthly_summary!P310*12</f>
        <v>3.012</v>
      </c>
      <c r="I310" s="22">
        <f t="shared" si="31"/>
        <v>-1.8000000000000016E-2</v>
      </c>
      <c r="J310" s="26">
        <f>'FF CO2 GCB2020'!D310*$K$5</f>
        <v>4.8620999999999999</v>
      </c>
      <c r="K310" s="23">
        <f>'FF CO2 GCB2020'!D310*(1-$K$5)</f>
        <v>0.25590000000000024</v>
      </c>
      <c r="L310" s="23">
        <f t="shared" si="32"/>
        <v>6.4486799999999986</v>
      </c>
      <c r="N310" s="11">
        <f t="shared" si="33"/>
        <v>2.9939999999999998</v>
      </c>
      <c r="O310" s="2">
        <f t="shared" si="34"/>
        <v>6.4666799999999984</v>
      </c>
      <c r="P310" s="11">
        <f t="shared" si="35"/>
        <v>7.4710571428571351</v>
      </c>
      <c r="S310" s="11">
        <f t="shared" si="29"/>
        <v>1.8799999999999955</v>
      </c>
      <c r="T310" s="11">
        <f t="shared" si="37"/>
        <v>1.7425000000000022</v>
      </c>
      <c r="U310">
        <f t="shared" si="36"/>
        <v>3.0418301886792447</v>
      </c>
    </row>
    <row r="311" spans="1:21" x14ac:dyDescent="0.2">
      <c r="A311">
        <v>1982</v>
      </c>
      <c r="B311">
        <v>2</v>
      </c>
      <c r="C311">
        <v>1982.126</v>
      </c>
      <c r="D311">
        <f>monthly_summary!D311</f>
        <v>340.94</v>
      </c>
      <c r="E311">
        <f>monthly_summary!E311</f>
        <v>338.97</v>
      </c>
      <c r="F311">
        <f t="shared" si="30"/>
        <v>4.1763999999999379</v>
      </c>
      <c r="G311" s="22">
        <f>monthly_summary!L311*12</f>
        <v>2.9843999999999999</v>
      </c>
      <c r="H311" s="22">
        <f>monthly_summary!P311*12</f>
        <v>3.0096000000000003</v>
      </c>
      <c r="I311" s="22">
        <f t="shared" si="31"/>
        <v>-1.2600000000000167E-2</v>
      </c>
      <c r="J311" s="26">
        <f>'FF CO2 GCB2020'!D311*$K$5</f>
        <v>4.8592500000000003</v>
      </c>
      <c r="K311" s="23">
        <f>'FF CO2 GCB2020'!D311*(1-$K$5)</f>
        <v>0.25575000000000025</v>
      </c>
      <c r="L311" s="23">
        <f t="shared" si="32"/>
        <v>6.4449000000000005</v>
      </c>
      <c r="N311" s="11">
        <f t="shared" si="33"/>
        <v>2.9969999999999999</v>
      </c>
      <c r="O311" s="2">
        <f t="shared" si="34"/>
        <v>6.4575000000000005</v>
      </c>
      <c r="P311" s="11">
        <f t="shared" si="35"/>
        <v>7.599242857142813</v>
      </c>
      <c r="S311" s="11">
        <f t="shared" si="29"/>
        <v>1.9699999999999704</v>
      </c>
      <c r="T311" s="11">
        <f t="shared" si="37"/>
        <v>1.7933333333333319</v>
      </c>
      <c r="U311">
        <f t="shared" si="36"/>
        <v>3.0400471698113209</v>
      </c>
    </row>
    <row r="312" spans="1:21" x14ac:dyDescent="0.2">
      <c r="A312">
        <v>1982</v>
      </c>
      <c r="B312">
        <v>3</v>
      </c>
      <c r="C312">
        <v>1982.2027</v>
      </c>
      <c r="D312">
        <f>monthly_summary!D312</f>
        <v>341.32</v>
      </c>
      <c r="E312">
        <f>monthly_summary!E312</f>
        <v>338.89</v>
      </c>
      <c r="F312">
        <f t="shared" si="30"/>
        <v>5.1516000000000144</v>
      </c>
      <c r="G312" s="22">
        <f>monthly_summary!L312*12</f>
        <v>2.9964</v>
      </c>
      <c r="H312" s="22">
        <f>monthly_summary!P312*12</f>
        <v>3.0084</v>
      </c>
      <c r="I312" s="22">
        <f t="shared" si="31"/>
        <v>-6.0000000000000053E-3</v>
      </c>
      <c r="J312" s="26">
        <f>'FF CO2 GCB2020'!D312*$K$5</f>
        <v>4.8563999999999998</v>
      </c>
      <c r="K312" s="23">
        <f>'FF CO2 GCB2020'!D312*(1-$K$5)</f>
        <v>0.25560000000000022</v>
      </c>
      <c r="L312" s="23">
        <f t="shared" si="32"/>
        <v>6.4411199999999988</v>
      </c>
      <c r="N312" s="11">
        <f t="shared" si="33"/>
        <v>3.0023999999999997</v>
      </c>
      <c r="O312" s="2">
        <f t="shared" si="34"/>
        <v>6.4471199999999991</v>
      </c>
      <c r="P312" s="11">
        <f t="shared" si="35"/>
        <v>8.286514285714297</v>
      </c>
      <c r="S312" s="11">
        <f t="shared" si="29"/>
        <v>2.4300000000000068</v>
      </c>
      <c r="T312" s="11">
        <f t="shared" si="37"/>
        <v>1.794999999999997</v>
      </c>
      <c r="U312">
        <f t="shared" si="36"/>
        <v>3.0382641509433954</v>
      </c>
    </row>
    <row r="313" spans="1:21" x14ac:dyDescent="0.2">
      <c r="A313">
        <v>1982</v>
      </c>
      <c r="B313">
        <v>4</v>
      </c>
      <c r="C313">
        <v>1982.2877000000001</v>
      </c>
      <c r="D313">
        <f>monthly_summary!D313</f>
        <v>341.07</v>
      </c>
      <c r="E313">
        <f>monthly_summary!E313</f>
        <v>339.18</v>
      </c>
      <c r="F313">
        <f t="shared" si="30"/>
        <v>4.0067999999999717</v>
      </c>
      <c r="G313" s="22">
        <f>monthly_summary!L313*12</f>
        <v>3.0096000000000003</v>
      </c>
      <c r="H313" s="22">
        <f>monthly_summary!P313*12</f>
        <v>3.0084</v>
      </c>
      <c r="I313" s="22">
        <f t="shared" si="31"/>
        <v>6.0000000000015596E-4</v>
      </c>
      <c r="J313" s="26">
        <f>'FF CO2 GCB2020'!D313*$K$5</f>
        <v>4.8525999999999998</v>
      </c>
      <c r="K313" s="23">
        <f>'FF CO2 GCB2020'!D313*(1-$K$5)</f>
        <v>0.25540000000000018</v>
      </c>
      <c r="L313" s="23">
        <f t="shared" si="32"/>
        <v>6.4360799999999996</v>
      </c>
      <c r="N313" s="11">
        <f t="shared" si="33"/>
        <v>3.0090000000000003</v>
      </c>
      <c r="O313" s="2">
        <f t="shared" si="34"/>
        <v>6.4354799999999992</v>
      </c>
      <c r="P313" s="11">
        <f t="shared" si="35"/>
        <v>7.4585999999999792</v>
      </c>
      <c r="S313" s="11">
        <f t="shared" si="29"/>
        <v>1.8899999999999864</v>
      </c>
      <c r="T313" s="11">
        <f t="shared" si="37"/>
        <v>1.7783333333333313</v>
      </c>
      <c r="U313">
        <f t="shared" si="36"/>
        <v>3.0358867924528297</v>
      </c>
    </row>
    <row r="314" spans="1:21" x14ac:dyDescent="0.2">
      <c r="A314">
        <v>1982</v>
      </c>
      <c r="B314">
        <v>5</v>
      </c>
      <c r="C314">
        <v>1982.3698999999999</v>
      </c>
      <c r="D314">
        <f>monthly_summary!D314</f>
        <v>341.1</v>
      </c>
      <c r="E314">
        <f>monthly_summary!E314</f>
        <v>339.36</v>
      </c>
      <c r="F314">
        <f t="shared" si="30"/>
        <v>3.6888000000000196</v>
      </c>
      <c r="G314" s="22">
        <f>monthly_summary!L314*12</f>
        <v>3.0251999999999999</v>
      </c>
      <c r="H314" s="22">
        <f>monthly_summary!P314*12</f>
        <v>3.0084</v>
      </c>
      <c r="I314" s="22">
        <f t="shared" si="31"/>
        <v>8.3999999999999631E-3</v>
      </c>
      <c r="J314" s="26">
        <f>'FF CO2 GCB2020'!D314*$K$5</f>
        <v>4.8497500000000002</v>
      </c>
      <c r="K314" s="23">
        <f>'FF CO2 GCB2020'!D314*(1-$K$5)</f>
        <v>0.25525000000000025</v>
      </c>
      <c r="L314" s="23">
        <f t="shared" si="32"/>
        <v>6.4322999999999997</v>
      </c>
      <c r="N314" s="11">
        <f t="shared" si="33"/>
        <v>3.0167999999999999</v>
      </c>
      <c r="O314" s="2">
        <f t="shared" si="34"/>
        <v>6.4238999999999997</v>
      </c>
      <c r="P314" s="11">
        <f t="shared" si="35"/>
        <v>7.2209571428571575</v>
      </c>
      <c r="S314" s="11">
        <f t="shared" si="29"/>
        <v>1.7400000000000091</v>
      </c>
      <c r="T314" s="11">
        <f t="shared" si="37"/>
        <v>1.764166666666668</v>
      </c>
      <c r="U314">
        <f t="shared" si="36"/>
        <v>3.0341037735849055</v>
      </c>
    </row>
    <row r="315" spans="1:21" x14ac:dyDescent="0.2">
      <c r="A315">
        <v>1982</v>
      </c>
      <c r="B315">
        <v>6</v>
      </c>
      <c r="C315">
        <v>1982.4548</v>
      </c>
      <c r="D315">
        <f>monthly_summary!D315</f>
        <v>341.05</v>
      </c>
      <c r="E315">
        <f>monthly_summary!E315</f>
        <v>339.44</v>
      </c>
      <c r="F315">
        <f t="shared" si="30"/>
        <v>3.4132000000000291</v>
      </c>
      <c r="G315" s="22">
        <f>monthly_summary!L315*12</f>
        <v>3.0419999999999998</v>
      </c>
      <c r="H315" s="22">
        <f>monthly_summary!P315*12</f>
        <v>3.0096000000000003</v>
      </c>
      <c r="I315" s="22">
        <f t="shared" si="31"/>
        <v>1.619999999999977E-2</v>
      </c>
      <c r="J315" s="26">
        <f>'FF CO2 GCB2020'!D315*$K$5</f>
        <v>4.8468999999999998</v>
      </c>
      <c r="K315" s="23">
        <f>'FF CO2 GCB2020'!D315*(1-$K$5)</f>
        <v>0.25510000000000022</v>
      </c>
      <c r="L315" s="23">
        <f t="shared" si="32"/>
        <v>6.4285199999999989</v>
      </c>
      <c r="N315" s="11">
        <f t="shared" si="33"/>
        <v>3.0258000000000003</v>
      </c>
      <c r="O315" s="2">
        <f t="shared" si="34"/>
        <v>6.4123199999999994</v>
      </c>
      <c r="P315" s="11">
        <f t="shared" si="35"/>
        <v>7.0136000000000207</v>
      </c>
      <c r="S315" s="11">
        <f t="shared" si="29"/>
        <v>1.6100000000000136</v>
      </c>
      <c r="T315" s="11">
        <f t="shared" si="37"/>
        <v>1.740833333333337</v>
      </c>
      <c r="U315">
        <f t="shared" si="36"/>
        <v>3.0323207547169804</v>
      </c>
    </row>
    <row r="316" spans="1:21" x14ac:dyDescent="0.2">
      <c r="A316">
        <v>1982</v>
      </c>
      <c r="B316">
        <v>7</v>
      </c>
      <c r="C316">
        <v>1982.537</v>
      </c>
      <c r="D316">
        <f>monthly_summary!D316</f>
        <v>341.33</v>
      </c>
      <c r="E316">
        <f>monthly_summary!E316</f>
        <v>339.29</v>
      </c>
      <c r="F316">
        <f t="shared" si="30"/>
        <v>4.3247999999999234</v>
      </c>
      <c r="G316" s="22">
        <f>monthly_summary!L316*12</f>
        <v>3.06</v>
      </c>
      <c r="H316" s="22">
        <f>monthly_summary!P316*12</f>
        <v>3.012</v>
      </c>
      <c r="I316" s="22">
        <f t="shared" si="31"/>
        <v>2.4000000000000021E-2</v>
      </c>
      <c r="J316" s="26">
        <f>'FF CO2 GCB2020'!D316*$K$5</f>
        <v>4.8468999999999998</v>
      </c>
      <c r="K316" s="23">
        <f>'FF CO2 GCB2020'!D316*(1-$K$5)</f>
        <v>0.25510000000000022</v>
      </c>
      <c r="L316" s="23">
        <f t="shared" si="32"/>
        <v>6.4285199999999989</v>
      </c>
      <c r="N316" s="11">
        <f t="shared" si="33"/>
        <v>3.036</v>
      </c>
      <c r="O316" s="2">
        <f t="shared" si="34"/>
        <v>6.4045199999999989</v>
      </c>
      <c r="P316" s="11">
        <f t="shared" si="35"/>
        <v>7.656942857142802</v>
      </c>
      <c r="S316" s="11">
        <f t="shared" ref="S316:S379" si="38">D316-E316</f>
        <v>2.0399999999999636</v>
      </c>
      <c r="T316" s="11">
        <f t="shared" si="37"/>
        <v>1.7250000000000039</v>
      </c>
      <c r="U316">
        <f t="shared" si="36"/>
        <v>3.0323207547169804</v>
      </c>
    </row>
    <row r="317" spans="1:21" x14ac:dyDescent="0.2">
      <c r="A317">
        <v>1982</v>
      </c>
      <c r="B317">
        <v>8</v>
      </c>
      <c r="C317">
        <v>1982.6219000000001</v>
      </c>
      <c r="D317">
        <f>monthly_summary!D317</f>
        <v>341.18</v>
      </c>
      <c r="E317">
        <f>monthly_summary!E317</f>
        <v>339.74</v>
      </c>
      <c r="F317">
        <f t="shared" ref="F317:F380" si="39">(D317-E317)*2.12</f>
        <v>3.0527999999999955</v>
      </c>
      <c r="G317" s="22">
        <f>monthly_summary!L317*12</f>
        <v>3.0780000000000003</v>
      </c>
      <c r="H317" s="22">
        <f>monthly_summary!P317*12</f>
        <v>3.0156000000000001</v>
      </c>
      <c r="I317" s="22">
        <f t="shared" ref="I317:I380" si="40">(G317-H317)/2</f>
        <v>3.1200000000000117E-2</v>
      </c>
      <c r="J317" s="26">
        <f>'FF CO2 GCB2020'!D317*$K$5</f>
        <v>4.8506999999999998</v>
      </c>
      <c r="K317" s="23">
        <f>'FF CO2 GCB2020'!D317*(1-$K$5)</f>
        <v>0.25530000000000019</v>
      </c>
      <c r="L317" s="23">
        <f t="shared" ref="L317:L380" si="41">$L$5*(J317-K317)</f>
        <v>6.4335599999999991</v>
      </c>
      <c r="N317" s="11">
        <f t="shared" ref="N317:N380" si="42">AVERAGE(G317:H317)</f>
        <v>3.0468000000000002</v>
      </c>
      <c r="O317" s="2">
        <f t="shared" ref="O317:O380" si="43">L317-I317</f>
        <v>6.4023599999999989</v>
      </c>
      <c r="P317" s="11">
        <f t="shared" ref="P317:P380" si="44">F317/$L$5+(J317-K317)-I317</f>
        <v>6.7447714285714255</v>
      </c>
      <c r="S317" s="11">
        <f t="shared" si="38"/>
        <v>1.4399999999999977</v>
      </c>
      <c r="T317" s="11">
        <f t="shared" si="37"/>
        <v>1.6833333333333371</v>
      </c>
      <c r="U317">
        <f t="shared" ref="U317:U380" si="45">L317/2.12</f>
        <v>3.0346981132075466</v>
      </c>
    </row>
    <row r="318" spans="1:21" x14ac:dyDescent="0.2">
      <c r="A318">
        <v>1982</v>
      </c>
      <c r="B318">
        <v>9</v>
      </c>
      <c r="C318">
        <v>1982.7067999999999</v>
      </c>
      <c r="D318">
        <f>monthly_summary!D318</f>
        <v>341.1</v>
      </c>
      <c r="E318">
        <f>monthly_summary!E318</f>
        <v>339.76</v>
      </c>
      <c r="F318">
        <f t="shared" si="39"/>
        <v>2.8408000000000677</v>
      </c>
      <c r="G318" s="22">
        <f>monthly_summary!L318*12</f>
        <v>3.0960000000000001</v>
      </c>
      <c r="H318" s="22">
        <f>monthly_summary!P318*12</f>
        <v>3.0203999999999995</v>
      </c>
      <c r="I318" s="22">
        <f t="shared" si="40"/>
        <v>3.7800000000000278E-2</v>
      </c>
      <c r="J318" s="26">
        <f>'FF CO2 GCB2020'!D318*$K$5</f>
        <v>4.8544999999999998</v>
      </c>
      <c r="K318" s="23">
        <f>'FF CO2 GCB2020'!D318*(1-$K$5)</f>
        <v>0.25550000000000023</v>
      </c>
      <c r="L318" s="23">
        <f t="shared" si="41"/>
        <v>6.4385999999999983</v>
      </c>
      <c r="N318" s="11">
        <f t="shared" si="42"/>
        <v>3.0581999999999998</v>
      </c>
      <c r="O318" s="2">
        <f t="shared" si="43"/>
        <v>6.4007999999999985</v>
      </c>
      <c r="P318" s="11">
        <f t="shared" si="44"/>
        <v>6.5903428571429039</v>
      </c>
      <c r="S318" s="11">
        <f t="shared" si="38"/>
        <v>1.3400000000000318</v>
      </c>
      <c r="T318" s="11">
        <f t="shared" si="37"/>
        <v>1.6575000000000035</v>
      </c>
      <c r="U318">
        <f t="shared" si="45"/>
        <v>3.0370754716981123</v>
      </c>
    </row>
    <row r="319" spans="1:21" x14ac:dyDescent="0.2">
      <c r="A319">
        <v>1982</v>
      </c>
      <c r="B319">
        <v>10</v>
      </c>
      <c r="C319">
        <v>1982.789</v>
      </c>
      <c r="D319">
        <f>monthly_summary!D319</f>
        <v>341.1</v>
      </c>
      <c r="E319">
        <f>monthly_summary!E319</f>
        <v>339.82</v>
      </c>
      <c r="F319">
        <f t="shared" si="39"/>
        <v>2.7136000000000626</v>
      </c>
      <c r="G319" s="22">
        <f>monthly_summary!L319*12</f>
        <v>3.1139999999999999</v>
      </c>
      <c r="H319" s="22">
        <f>monthly_summary!P319*12</f>
        <v>3.0263999999999998</v>
      </c>
      <c r="I319" s="22">
        <f t="shared" si="40"/>
        <v>4.3800000000000061E-2</v>
      </c>
      <c r="J319" s="26">
        <f>'FF CO2 GCB2020'!D319*$K$5</f>
        <v>4.8592500000000003</v>
      </c>
      <c r="K319" s="23">
        <f>'FF CO2 GCB2020'!D319*(1-$K$5)</f>
        <v>0.25575000000000025</v>
      </c>
      <c r="L319" s="23">
        <f t="shared" si="41"/>
        <v>6.4449000000000005</v>
      </c>
      <c r="N319" s="11">
        <f t="shared" si="42"/>
        <v>3.0701999999999998</v>
      </c>
      <c r="O319" s="2">
        <f t="shared" si="43"/>
        <v>6.4011000000000005</v>
      </c>
      <c r="P319" s="11">
        <f t="shared" si="44"/>
        <v>6.4979857142857593</v>
      </c>
      <c r="S319" s="11">
        <f t="shared" si="38"/>
        <v>1.2800000000000296</v>
      </c>
      <c r="T319" s="11">
        <f t="shared" si="37"/>
        <v>1.5700000000000074</v>
      </c>
      <c r="U319">
        <f t="shared" si="45"/>
        <v>3.0400471698113209</v>
      </c>
    </row>
    <row r="320" spans="1:21" x14ac:dyDescent="0.2">
      <c r="A320">
        <v>1982</v>
      </c>
      <c r="B320">
        <v>11</v>
      </c>
      <c r="C320">
        <v>1982.874</v>
      </c>
      <c r="D320">
        <f>monthly_summary!D320</f>
        <v>341.29</v>
      </c>
      <c r="E320">
        <f>monthly_summary!E320</f>
        <v>339.71</v>
      </c>
      <c r="F320">
        <f t="shared" si="39"/>
        <v>3.3496000000000867</v>
      </c>
      <c r="G320" s="22">
        <f>monthly_summary!L320*12</f>
        <v>3.1332</v>
      </c>
      <c r="H320" s="22">
        <f>monthly_summary!P320*12</f>
        <v>3.0324</v>
      </c>
      <c r="I320" s="22">
        <f t="shared" si="40"/>
        <v>5.04E-2</v>
      </c>
      <c r="J320" s="26">
        <f>'FF CO2 GCB2020'!D320*$K$5</f>
        <v>4.8630499999999994</v>
      </c>
      <c r="K320" s="23">
        <f>'FF CO2 GCB2020'!D320*(1-$K$5)</f>
        <v>0.25595000000000023</v>
      </c>
      <c r="L320" s="23">
        <f t="shared" si="41"/>
        <v>6.449939999999998</v>
      </c>
      <c r="N320" s="11">
        <f t="shared" si="42"/>
        <v>3.0827999999999998</v>
      </c>
      <c r="O320" s="2">
        <f t="shared" si="43"/>
        <v>6.3995399999999982</v>
      </c>
      <c r="P320" s="11">
        <f t="shared" si="44"/>
        <v>6.9492714285714898</v>
      </c>
      <c r="S320" s="11">
        <f t="shared" si="38"/>
        <v>1.5800000000000409</v>
      </c>
      <c r="T320" s="11">
        <f t="shared" si="37"/>
        <v>1.5500000000000067</v>
      </c>
      <c r="U320">
        <f t="shared" si="45"/>
        <v>3.0424245283018858</v>
      </c>
    </row>
    <row r="321" spans="1:21" x14ac:dyDescent="0.2">
      <c r="A321">
        <v>1982</v>
      </c>
      <c r="B321">
        <v>12</v>
      </c>
      <c r="C321">
        <v>1982.9562000000001</v>
      </c>
      <c r="D321">
        <f>monthly_summary!D321</f>
        <v>341.31</v>
      </c>
      <c r="E321">
        <f>monthly_summary!E321</f>
        <v>339.81</v>
      </c>
      <c r="F321">
        <f t="shared" si="39"/>
        <v>3.18</v>
      </c>
      <c r="G321" s="22">
        <f>monthly_summary!L321*12</f>
        <v>3.1524000000000001</v>
      </c>
      <c r="H321" s="22">
        <f>monthly_summary!P321*12</f>
        <v>3.0383999999999998</v>
      </c>
      <c r="I321" s="22">
        <f t="shared" si="40"/>
        <v>5.7000000000000162E-2</v>
      </c>
      <c r="J321" s="26">
        <f>'FF CO2 GCB2020'!D321*$K$5</f>
        <v>4.8668500000000003</v>
      </c>
      <c r="K321" s="23">
        <f>'FF CO2 GCB2020'!D321*(1-$K$5)</f>
        <v>0.25615000000000021</v>
      </c>
      <c r="L321" s="23">
        <f t="shared" si="41"/>
        <v>6.4549799999999999</v>
      </c>
      <c r="N321" s="11">
        <f t="shared" si="42"/>
        <v>3.0953999999999997</v>
      </c>
      <c r="O321" s="2">
        <f t="shared" si="43"/>
        <v>6.3979799999999996</v>
      </c>
      <c r="P321" s="11">
        <f t="shared" si="44"/>
        <v>6.8251285714285714</v>
      </c>
      <c r="S321" s="11">
        <f t="shared" si="38"/>
        <v>1.5</v>
      </c>
      <c r="T321" s="11">
        <f t="shared" si="37"/>
        <v>1.5483333333333367</v>
      </c>
      <c r="U321">
        <f t="shared" si="45"/>
        <v>3.0448018867924524</v>
      </c>
    </row>
    <row r="322" spans="1:21" x14ac:dyDescent="0.2">
      <c r="A322">
        <v>1983</v>
      </c>
      <c r="B322">
        <v>1</v>
      </c>
      <c r="C322">
        <v>1983.0410999999999</v>
      </c>
      <c r="D322">
        <f>monthly_summary!D322</f>
        <v>341.33</v>
      </c>
      <c r="E322">
        <f>monthly_summary!E322</f>
        <v>339.95</v>
      </c>
      <c r="F322">
        <f t="shared" si="39"/>
        <v>2.9255999999999904</v>
      </c>
      <c r="G322" s="22">
        <f>monthly_summary!L322*12</f>
        <v>3.1703999999999999</v>
      </c>
      <c r="H322" s="22">
        <f>monthly_summary!P322*12</f>
        <v>3.0443999999999996</v>
      </c>
      <c r="I322" s="22">
        <f t="shared" si="40"/>
        <v>6.3000000000000167E-2</v>
      </c>
      <c r="J322" s="26">
        <f>'FF CO2 GCB2020'!D322*$K$5</f>
        <v>4.8706499999999995</v>
      </c>
      <c r="K322" s="23">
        <f>'FF CO2 GCB2020'!D322*(1-$K$5)</f>
        <v>0.25635000000000024</v>
      </c>
      <c r="L322" s="23">
        <f t="shared" si="41"/>
        <v>6.4600199999999983</v>
      </c>
      <c r="N322" s="11">
        <f t="shared" si="42"/>
        <v>3.1073999999999997</v>
      </c>
      <c r="O322" s="2">
        <f t="shared" si="43"/>
        <v>6.3970199999999977</v>
      </c>
      <c r="P322" s="11">
        <f t="shared" si="44"/>
        <v>6.6410142857142773</v>
      </c>
      <c r="S322" s="11">
        <f t="shared" si="38"/>
        <v>1.3799999999999955</v>
      </c>
      <c r="T322" s="11">
        <f t="shared" si="37"/>
        <v>1.5616666666666674</v>
      </c>
      <c r="U322">
        <f t="shared" si="45"/>
        <v>3.0471792452830178</v>
      </c>
    </row>
    <row r="323" spans="1:21" x14ac:dyDescent="0.2">
      <c r="A323">
        <v>1983</v>
      </c>
      <c r="B323">
        <v>2</v>
      </c>
      <c r="C323">
        <v>1983.126</v>
      </c>
      <c r="D323">
        <f>monthly_summary!D323</f>
        <v>341.84</v>
      </c>
      <c r="E323">
        <f>monthly_summary!E323</f>
        <v>340.18</v>
      </c>
      <c r="F323">
        <f t="shared" si="39"/>
        <v>3.5191999999999326</v>
      </c>
      <c r="G323" s="22">
        <f>monthly_summary!L323*12</f>
        <v>3.1859999999999999</v>
      </c>
      <c r="H323" s="22">
        <f>monthly_summary!P323*12</f>
        <v>3.0516000000000005</v>
      </c>
      <c r="I323" s="22">
        <f t="shared" si="40"/>
        <v>6.7199999999999704E-2</v>
      </c>
      <c r="J323" s="26">
        <f>'FF CO2 GCB2020'!D323*$K$5</f>
        <v>4.8744500000000004</v>
      </c>
      <c r="K323" s="23">
        <f>'FF CO2 GCB2020'!D323*(1-$K$5)</f>
        <v>0.25655000000000022</v>
      </c>
      <c r="L323" s="23">
        <f t="shared" si="41"/>
        <v>6.4650600000000003</v>
      </c>
      <c r="N323" s="11">
        <f t="shared" si="42"/>
        <v>3.1188000000000002</v>
      </c>
      <c r="O323" s="2">
        <f t="shared" si="43"/>
        <v>6.3978600000000005</v>
      </c>
      <c r="P323" s="11">
        <f t="shared" si="44"/>
        <v>7.0644142857142391</v>
      </c>
      <c r="S323" s="11">
        <f t="shared" si="38"/>
        <v>1.6599999999999682</v>
      </c>
      <c r="T323" s="11">
        <f t="shared" ref="T323:T386" si="46">AVERAGE(S317:S328)</f>
        <v>1.5500000000000018</v>
      </c>
      <c r="U323">
        <f t="shared" si="45"/>
        <v>3.0495566037735848</v>
      </c>
    </row>
    <row r="324" spans="1:21" x14ac:dyDescent="0.2">
      <c r="A324">
        <v>1983</v>
      </c>
      <c r="B324">
        <v>3</v>
      </c>
      <c r="C324">
        <v>1983.2027</v>
      </c>
      <c r="D324">
        <f>monthly_summary!D324</f>
        <v>341.72</v>
      </c>
      <c r="E324">
        <f>monthly_summary!E324</f>
        <v>340.34</v>
      </c>
      <c r="F324">
        <f t="shared" si="39"/>
        <v>2.9256000000001112</v>
      </c>
      <c r="G324" s="22">
        <f>monthly_summary!L324*12</f>
        <v>3.2016</v>
      </c>
      <c r="H324" s="22">
        <f>monthly_summary!P324*12</f>
        <v>3.0576000000000003</v>
      </c>
      <c r="I324" s="22">
        <f t="shared" si="40"/>
        <v>7.1999999999999842E-2</v>
      </c>
      <c r="J324" s="26">
        <f>'FF CO2 GCB2020'!D324*$K$5</f>
        <v>4.8782499999999995</v>
      </c>
      <c r="K324" s="23">
        <f>'FF CO2 GCB2020'!D324*(1-$K$5)</f>
        <v>0.2567500000000002</v>
      </c>
      <c r="L324" s="23">
        <f t="shared" si="41"/>
        <v>6.4700999999999986</v>
      </c>
      <c r="N324" s="11">
        <f t="shared" si="42"/>
        <v>3.1295999999999999</v>
      </c>
      <c r="O324" s="2">
        <f t="shared" si="43"/>
        <v>6.3980999999999986</v>
      </c>
      <c r="P324" s="11">
        <f t="shared" si="44"/>
        <v>6.6392142857143641</v>
      </c>
      <c r="S324" s="11">
        <f t="shared" si="38"/>
        <v>1.3800000000000523</v>
      </c>
      <c r="T324" s="11">
        <f t="shared" si="46"/>
        <v>1.6191666666666673</v>
      </c>
      <c r="U324">
        <f t="shared" si="45"/>
        <v>3.0519339622641501</v>
      </c>
    </row>
    <row r="325" spans="1:21" x14ac:dyDescent="0.2">
      <c r="A325">
        <v>1983</v>
      </c>
      <c r="B325">
        <v>4</v>
      </c>
      <c r="C325">
        <v>1983.2877000000001</v>
      </c>
      <c r="D325">
        <f>monthly_summary!D325</f>
        <v>342.44</v>
      </c>
      <c r="E325">
        <f>monthly_summary!E325</f>
        <v>340.79</v>
      </c>
      <c r="F325">
        <f t="shared" si="39"/>
        <v>3.4979999999999518</v>
      </c>
      <c r="G325" s="22">
        <f>monthly_summary!L325*12</f>
        <v>3.2160000000000002</v>
      </c>
      <c r="H325" s="22">
        <f>monthly_summary!P325*12</f>
        <v>3.0636000000000001</v>
      </c>
      <c r="I325" s="22">
        <f t="shared" si="40"/>
        <v>7.6200000000000045E-2</v>
      </c>
      <c r="J325" s="26">
        <f>'FF CO2 GCB2020'!D325*$K$5</f>
        <v>4.8829999999999991</v>
      </c>
      <c r="K325" s="23">
        <f>'FF CO2 GCB2020'!D325*(1-$K$5)</f>
        <v>0.25700000000000023</v>
      </c>
      <c r="L325" s="23">
        <f t="shared" si="41"/>
        <v>6.4763999999999973</v>
      </c>
      <c r="N325" s="11">
        <f t="shared" si="42"/>
        <v>3.1398000000000001</v>
      </c>
      <c r="O325" s="2">
        <f t="shared" si="43"/>
        <v>6.4001999999999972</v>
      </c>
      <c r="P325" s="11">
        <f t="shared" si="44"/>
        <v>7.048371428571393</v>
      </c>
      <c r="S325" s="11">
        <f t="shared" si="38"/>
        <v>1.6499999999999773</v>
      </c>
      <c r="T325" s="11">
        <f t="shared" si="46"/>
        <v>1.6091666666666669</v>
      </c>
      <c r="U325">
        <f t="shared" si="45"/>
        <v>3.054905660377357</v>
      </c>
    </row>
    <row r="326" spans="1:21" x14ac:dyDescent="0.2">
      <c r="A326">
        <v>1983</v>
      </c>
      <c r="B326">
        <v>5</v>
      </c>
      <c r="C326">
        <v>1983.3698999999999</v>
      </c>
      <c r="D326">
        <f>monthly_summary!D326</f>
        <v>342.71</v>
      </c>
      <c r="E326">
        <f>monthly_summary!E326</f>
        <v>340.99</v>
      </c>
      <c r="F326">
        <f t="shared" si="39"/>
        <v>3.6463999999999377</v>
      </c>
      <c r="G326" s="22">
        <f>monthly_summary!L326*12</f>
        <v>3.2292000000000001</v>
      </c>
      <c r="H326" s="22">
        <f>monthly_summary!P326*12</f>
        <v>3.0696000000000003</v>
      </c>
      <c r="I326" s="22">
        <f t="shared" si="40"/>
        <v>7.9799999999999871E-2</v>
      </c>
      <c r="J326" s="26">
        <f>'FF CO2 GCB2020'!D326*$K$5</f>
        <v>4.8868</v>
      </c>
      <c r="K326" s="23">
        <f>'FF CO2 GCB2020'!D326*(1-$K$5)</f>
        <v>0.25720000000000026</v>
      </c>
      <c r="L326" s="23">
        <f t="shared" si="41"/>
        <v>6.4814399999999992</v>
      </c>
      <c r="N326" s="11">
        <f t="shared" si="42"/>
        <v>3.1494</v>
      </c>
      <c r="O326" s="2">
        <f t="shared" si="43"/>
        <v>6.4016399999999996</v>
      </c>
      <c r="P326" s="11">
        <f t="shared" si="44"/>
        <v>7.1543714285713849</v>
      </c>
      <c r="S326" s="11">
        <f t="shared" si="38"/>
        <v>1.7199999999999704</v>
      </c>
      <c r="T326" s="11">
        <f t="shared" si="46"/>
        <v>1.625</v>
      </c>
      <c r="U326">
        <f t="shared" si="45"/>
        <v>3.0572830188679241</v>
      </c>
    </row>
    <row r="327" spans="1:21" x14ac:dyDescent="0.2">
      <c r="A327">
        <v>1983</v>
      </c>
      <c r="B327">
        <v>6</v>
      </c>
      <c r="C327">
        <v>1983.4548</v>
      </c>
      <c r="D327">
        <f>monthly_summary!D327</f>
        <v>343.01</v>
      </c>
      <c r="E327">
        <f>monthly_summary!E327</f>
        <v>341.24</v>
      </c>
      <c r="F327">
        <f t="shared" si="39"/>
        <v>3.7523999999999615</v>
      </c>
      <c r="G327" s="22">
        <f>monthly_summary!L327*12</f>
        <v>3.2412000000000001</v>
      </c>
      <c r="H327" s="22">
        <f>monthly_summary!P327*12</f>
        <v>3.0755999999999997</v>
      </c>
      <c r="I327" s="22">
        <f t="shared" si="40"/>
        <v>8.2800000000000207E-2</v>
      </c>
      <c r="J327" s="26">
        <f>'FF CO2 GCB2020'!D327*$K$5</f>
        <v>4.8905999999999992</v>
      </c>
      <c r="K327" s="23">
        <f>'FF CO2 GCB2020'!D327*(1-$K$5)</f>
        <v>0.25740000000000024</v>
      </c>
      <c r="L327" s="23">
        <f t="shared" si="41"/>
        <v>6.4864799999999976</v>
      </c>
      <c r="N327" s="11">
        <f t="shared" si="42"/>
        <v>3.1583999999999999</v>
      </c>
      <c r="O327" s="2">
        <f t="shared" si="43"/>
        <v>6.4036799999999978</v>
      </c>
      <c r="P327" s="11">
        <f t="shared" si="44"/>
        <v>7.230685714285686</v>
      </c>
      <c r="S327" s="11">
        <f t="shared" si="38"/>
        <v>1.7699999999999818</v>
      </c>
      <c r="T327" s="11">
        <f t="shared" si="46"/>
        <v>1.5766666666666633</v>
      </c>
      <c r="U327">
        <f t="shared" si="45"/>
        <v>3.0596603773584894</v>
      </c>
    </row>
    <row r="328" spans="1:21" x14ac:dyDescent="0.2">
      <c r="A328">
        <v>1983</v>
      </c>
      <c r="B328">
        <v>7</v>
      </c>
      <c r="C328">
        <v>1983.537</v>
      </c>
      <c r="D328">
        <f>monthly_summary!D328</f>
        <v>343.25</v>
      </c>
      <c r="E328">
        <f>monthly_summary!E328</f>
        <v>341.35</v>
      </c>
      <c r="F328">
        <f t="shared" si="39"/>
        <v>4.0279999999999516</v>
      </c>
      <c r="G328" s="22">
        <f>monthly_summary!L328*12</f>
        <v>3.2507999999999999</v>
      </c>
      <c r="H328" s="22">
        <f>monthly_summary!P328*12</f>
        <v>3.0804</v>
      </c>
      <c r="I328" s="22">
        <f t="shared" si="40"/>
        <v>8.5199999999999942E-2</v>
      </c>
      <c r="J328" s="26">
        <f>'FF CO2 GCB2020'!D328*$K$5</f>
        <v>4.8981999999999992</v>
      </c>
      <c r="K328" s="23">
        <f>'FF CO2 GCB2020'!D328*(1-$K$5)</f>
        <v>0.2578000000000002</v>
      </c>
      <c r="L328" s="23">
        <f t="shared" si="41"/>
        <v>6.4965599999999979</v>
      </c>
      <c r="N328" s="11">
        <f t="shared" si="42"/>
        <v>3.1656</v>
      </c>
      <c r="O328" s="2">
        <f t="shared" si="43"/>
        <v>6.4113599999999984</v>
      </c>
      <c r="P328" s="11">
        <f t="shared" si="44"/>
        <v>7.4323428571428209</v>
      </c>
      <c r="S328" s="11">
        <f t="shared" si="38"/>
        <v>1.8999999999999773</v>
      </c>
      <c r="T328" s="11">
        <f t="shared" si="46"/>
        <v>1.5866666666666636</v>
      </c>
      <c r="U328">
        <f t="shared" si="45"/>
        <v>3.0644150943396213</v>
      </c>
    </row>
    <row r="329" spans="1:21" x14ac:dyDescent="0.2">
      <c r="A329">
        <v>1983</v>
      </c>
      <c r="B329">
        <v>8</v>
      </c>
      <c r="C329">
        <v>1983.6219000000001</v>
      </c>
      <c r="D329">
        <f>monthly_summary!D329</f>
        <v>343.76</v>
      </c>
      <c r="E329">
        <f>monthly_summary!E329</f>
        <v>341.49</v>
      </c>
      <c r="F329">
        <f t="shared" si="39"/>
        <v>4.812399999999962</v>
      </c>
      <c r="G329" s="22">
        <f>monthly_summary!L329*12</f>
        <v>3.258</v>
      </c>
      <c r="H329" s="22">
        <f>monthly_summary!P329*12</f>
        <v>3.0828000000000002</v>
      </c>
      <c r="I329" s="22">
        <f t="shared" si="40"/>
        <v>8.75999999999999E-2</v>
      </c>
      <c r="J329" s="26">
        <f>'FF CO2 GCB2020'!D329*$K$5</f>
        <v>4.9105499999999997</v>
      </c>
      <c r="K329" s="23">
        <f>'FF CO2 GCB2020'!D329*(1-$K$5)</f>
        <v>0.25845000000000024</v>
      </c>
      <c r="L329" s="23">
        <f t="shared" si="41"/>
        <v>6.5129399999999995</v>
      </c>
      <c r="N329" s="11">
        <f t="shared" si="42"/>
        <v>3.1703999999999999</v>
      </c>
      <c r="O329" s="2">
        <f t="shared" si="43"/>
        <v>6.4253399999999994</v>
      </c>
      <c r="P329" s="11">
        <f t="shared" si="44"/>
        <v>8.0019285714285449</v>
      </c>
      <c r="S329" s="11">
        <f t="shared" si="38"/>
        <v>2.2699999999999818</v>
      </c>
      <c r="T329" s="11">
        <f t="shared" si="46"/>
        <v>1.5974999999999966</v>
      </c>
      <c r="U329">
        <f t="shared" si="45"/>
        <v>3.0721415094339619</v>
      </c>
    </row>
    <row r="330" spans="1:21" x14ac:dyDescent="0.2">
      <c r="A330">
        <v>1983</v>
      </c>
      <c r="B330">
        <v>9</v>
      </c>
      <c r="C330">
        <v>1983.7067999999999</v>
      </c>
      <c r="D330">
        <f>monthly_summary!D330</f>
        <v>343</v>
      </c>
      <c r="E330">
        <f>monthly_summary!E330</f>
        <v>341.78</v>
      </c>
      <c r="F330">
        <f t="shared" si="39"/>
        <v>2.586400000000058</v>
      </c>
      <c r="G330" s="22">
        <f>monthly_summary!L330*12</f>
        <v>3.2640000000000002</v>
      </c>
      <c r="H330" s="22">
        <f>monthly_summary!P330*12</f>
        <v>3.0851999999999999</v>
      </c>
      <c r="I330" s="22">
        <f t="shared" si="40"/>
        <v>8.9400000000000146E-2</v>
      </c>
      <c r="J330" s="26">
        <f>'FF CO2 GCB2020'!D330*$K$5</f>
        <v>4.9219499999999998</v>
      </c>
      <c r="K330" s="23">
        <f>'FF CO2 GCB2020'!D330*(1-$K$5)</f>
        <v>0.25905000000000022</v>
      </c>
      <c r="L330" s="23">
        <f t="shared" si="41"/>
        <v>6.5280599999999991</v>
      </c>
      <c r="N330" s="11">
        <f t="shared" si="42"/>
        <v>3.1745999999999999</v>
      </c>
      <c r="O330" s="2">
        <f t="shared" si="43"/>
        <v>6.4386599999999987</v>
      </c>
      <c r="P330" s="11">
        <f t="shared" si="44"/>
        <v>6.420928571428612</v>
      </c>
      <c r="S330" s="11">
        <f t="shared" si="38"/>
        <v>1.2200000000000273</v>
      </c>
      <c r="T330" s="11">
        <f t="shared" si="46"/>
        <v>1.596666666666664</v>
      </c>
      <c r="U330">
        <f t="shared" si="45"/>
        <v>3.0792735849056596</v>
      </c>
    </row>
    <row r="331" spans="1:21" x14ac:dyDescent="0.2">
      <c r="A331">
        <v>1983</v>
      </c>
      <c r="B331">
        <v>10</v>
      </c>
      <c r="C331">
        <v>1983.789</v>
      </c>
      <c r="D331">
        <f>monthly_summary!D331</f>
        <v>343.24</v>
      </c>
      <c r="E331">
        <f>monthly_summary!E331</f>
        <v>341.77</v>
      </c>
      <c r="F331">
        <f t="shared" si="39"/>
        <v>3.1164000000000578</v>
      </c>
      <c r="G331" s="22">
        <f>monthly_summary!L331*12</f>
        <v>3.2675999999999998</v>
      </c>
      <c r="H331" s="22">
        <f>monthly_summary!P331*12</f>
        <v>3.0851999999999999</v>
      </c>
      <c r="I331" s="22">
        <f t="shared" si="40"/>
        <v>9.1199999999999948E-2</v>
      </c>
      <c r="J331" s="26">
        <f>'FF CO2 GCB2020'!D331*$K$5</f>
        <v>4.9342999999999995</v>
      </c>
      <c r="K331" s="23">
        <f>'FF CO2 GCB2020'!D331*(1-$K$5)</f>
        <v>0.25970000000000021</v>
      </c>
      <c r="L331" s="23">
        <f t="shared" si="41"/>
        <v>6.544439999999998</v>
      </c>
      <c r="N331" s="11">
        <f t="shared" si="42"/>
        <v>3.1764000000000001</v>
      </c>
      <c r="O331" s="2">
        <f t="shared" si="43"/>
        <v>6.4532399999999983</v>
      </c>
      <c r="P331" s="11">
        <f t="shared" si="44"/>
        <v>6.8094000000000401</v>
      </c>
      <c r="S331" s="11">
        <f t="shared" si="38"/>
        <v>1.4700000000000273</v>
      </c>
      <c r="T331" s="11">
        <f t="shared" si="46"/>
        <v>1.6183333333333252</v>
      </c>
      <c r="U331">
        <f t="shared" si="45"/>
        <v>3.0869999999999989</v>
      </c>
    </row>
    <row r="332" spans="1:21" x14ac:dyDescent="0.2">
      <c r="A332">
        <v>1983</v>
      </c>
      <c r="B332">
        <v>11</v>
      </c>
      <c r="C332">
        <v>1983.874</v>
      </c>
      <c r="D332">
        <f>monthly_summary!D332</f>
        <v>343.19</v>
      </c>
      <c r="E332">
        <f>monthly_summary!E332</f>
        <v>342.19</v>
      </c>
      <c r="F332">
        <f t="shared" si="39"/>
        <v>2.12</v>
      </c>
      <c r="G332" s="22">
        <f>monthly_summary!L332*12</f>
        <v>3.2700000000000005</v>
      </c>
      <c r="H332" s="22">
        <f>monthly_summary!P332*12</f>
        <v>3.0851999999999999</v>
      </c>
      <c r="I332" s="22">
        <f t="shared" si="40"/>
        <v>9.240000000000026E-2</v>
      </c>
      <c r="J332" s="26">
        <f>'FF CO2 GCB2020'!D332*$K$5</f>
        <v>4.9457000000000004</v>
      </c>
      <c r="K332" s="23">
        <f>'FF CO2 GCB2020'!D332*(1-$K$5)</f>
        <v>0.26030000000000025</v>
      </c>
      <c r="L332" s="23">
        <f t="shared" si="41"/>
        <v>6.5595600000000003</v>
      </c>
      <c r="N332" s="11">
        <f t="shared" si="42"/>
        <v>3.1776</v>
      </c>
      <c r="O332" s="2">
        <f t="shared" si="43"/>
        <v>6.4671599999999998</v>
      </c>
      <c r="P332" s="11">
        <f t="shared" si="44"/>
        <v>6.1072857142857142</v>
      </c>
      <c r="S332" s="11">
        <f t="shared" si="38"/>
        <v>1</v>
      </c>
      <c r="T332" s="11">
        <f t="shared" si="46"/>
        <v>1.6641666666666595</v>
      </c>
      <c r="U332">
        <f t="shared" si="45"/>
        <v>3.0941320754716979</v>
      </c>
    </row>
    <row r="333" spans="1:21" x14ac:dyDescent="0.2">
      <c r="A333">
        <v>1983</v>
      </c>
      <c r="B333">
        <v>12</v>
      </c>
      <c r="C333">
        <v>1983.9562000000001</v>
      </c>
      <c r="D333">
        <f>monthly_summary!D333</f>
        <v>343.82</v>
      </c>
      <c r="E333">
        <f>monthly_summary!E333</f>
        <v>342.2</v>
      </c>
      <c r="F333">
        <f t="shared" si="39"/>
        <v>3.4344000000000099</v>
      </c>
      <c r="G333" s="22">
        <f>monthly_summary!L333*12</f>
        <v>3.2687999999999997</v>
      </c>
      <c r="H333" s="22">
        <f>monthly_summary!P333*12</f>
        <v>3.0828000000000002</v>
      </c>
      <c r="I333" s="22">
        <f t="shared" si="40"/>
        <v>9.299999999999975E-2</v>
      </c>
      <c r="J333" s="26">
        <f>'FF CO2 GCB2020'!D333*$K$5</f>
        <v>4.9580500000000001</v>
      </c>
      <c r="K333" s="23">
        <f>'FF CO2 GCB2020'!D333*(1-$K$5)</f>
        <v>0.26095000000000024</v>
      </c>
      <c r="L333" s="23">
        <f t="shared" si="41"/>
        <v>6.5759399999999992</v>
      </c>
      <c r="N333" s="11">
        <f t="shared" si="42"/>
        <v>3.1757999999999997</v>
      </c>
      <c r="O333" s="2">
        <f t="shared" si="43"/>
        <v>6.4829399999999993</v>
      </c>
      <c r="P333" s="11">
        <f t="shared" si="44"/>
        <v>7.0572428571428638</v>
      </c>
      <c r="S333" s="11">
        <f t="shared" si="38"/>
        <v>1.6200000000000045</v>
      </c>
      <c r="T333" s="11">
        <f t="shared" si="46"/>
        <v>1.6991666666666607</v>
      </c>
      <c r="U333">
        <f t="shared" si="45"/>
        <v>3.1018584905660371</v>
      </c>
    </row>
    <row r="334" spans="1:21" x14ac:dyDescent="0.2">
      <c r="A334">
        <v>1984</v>
      </c>
      <c r="B334">
        <v>1</v>
      </c>
      <c r="C334">
        <v>1984.0409999999999</v>
      </c>
      <c r="D334">
        <f>monthly_summary!D334</f>
        <v>343.65</v>
      </c>
      <c r="E334">
        <f>monthly_summary!E334</f>
        <v>342.14</v>
      </c>
      <c r="F334">
        <f t="shared" si="39"/>
        <v>3.2011999999999809</v>
      </c>
      <c r="G334" s="22">
        <f>monthly_summary!L334*12</f>
        <v>3.2664</v>
      </c>
      <c r="H334" s="22">
        <f>monthly_summary!P334*12</f>
        <v>3.0792000000000002</v>
      </c>
      <c r="I334" s="22">
        <f t="shared" si="40"/>
        <v>9.3599999999999905E-2</v>
      </c>
      <c r="J334" s="26">
        <f>'FF CO2 GCB2020'!D334*$K$5</f>
        <v>4.9694499999999993</v>
      </c>
      <c r="K334" s="23">
        <f>'FF CO2 GCB2020'!D334*(1-$K$5)</f>
        <v>0.26155000000000023</v>
      </c>
      <c r="L334" s="23">
        <f t="shared" si="41"/>
        <v>6.5910599999999979</v>
      </c>
      <c r="N334" s="11">
        <f t="shared" si="42"/>
        <v>3.1728000000000001</v>
      </c>
      <c r="O334" s="2">
        <f t="shared" si="43"/>
        <v>6.4974599999999985</v>
      </c>
      <c r="P334" s="11">
        <f t="shared" si="44"/>
        <v>6.9008714285714134</v>
      </c>
      <c r="S334" s="11">
        <f t="shared" si="38"/>
        <v>1.5099999999999909</v>
      </c>
      <c r="T334" s="11">
        <f t="shared" si="46"/>
        <v>1.7391666666666623</v>
      </c>
      <c r="U334">
        <f t="shared" si="45"/>
        <v>3.1089905660377348</v>
      </c>
    </row>
    <row r="335" spans="1:21" x14ac:dyDescent="0.2">
      <c r="A335">
        <v>1984</v>
      </c>
      <c r="B335">
        <v>2</v>
      </c>
      <c r="C335">
        <v>1984.1257000000001</v>
      </c>
      <c r="D335">
        <f>monthly_summary!D335</f>
        <v>343.82</v>
      </c>
      <c r="E335">
        <f>monthly_summary!E335</f>
        <v>342.17</v>
      </c>
      <c r="F335">
        <f t="shared" si="39"/>
        <v>3.4979999999999518</v>
      </c>
      <c r="G335" s="22">
        <f>monthly_summary!L335*12</f>
        <v>3.2627999999999995</v>
      </c>
      <c r="H335" s="22">
        <f>monthly_summary!P335*12</f>
        <v>3.0731999999999999</v>
      </c>
      <c r="I335" s="22">
        <f t="shared" si="40"/>
        <v>9.4799999999999773E-2</v>
      </c>
      <c r="J335" s="26">
        <f>'FF CO2 GCB2020'!D335*$K$5</f>
        <v>4.9817999999999998</v>
      </c>
      <c r="K335" s="23">
        <f>'FF CO2 GCB2020'!D335*(1-$K$5)</f>
        <v>0.26220000000000021</v>
      </c>
      <c r="L335" s="23">
        <f t="shared" si="41"/>
        <v>6.6074399999999995</v>
      </c>
      <c r="N335" s="11">
        <f t="shared" si="42"/>
        <v>3.1679999999999997</v>
      </c>
      <c r="O335" s="2">
        <f t="shared" si="43"/>
        <v>6.5126399999999993</v>
      </c>
      <c r="P335" s="11">
        <f t="shared" si="44"/>
        <v>7.123371428571394</v>
      </c>
      <c r="S335" s="11">
        <f t="shared" si="38"/>
        <v>1.6499999999999773</v>
      </c>
      <c r="T335" s="11">
        <f t="shared" si="46"/>
        <v>1.7424999999999973</v>
      </c>
      <c r="U335">
        <f t="shared" si="45"/>
        <v>3.116716981132075</v>
      </c>
    </row>
    <row r="336" spans="1:21" x14ac:dyDescent="0.2">
      <c r="A336">
        <v>1984</v>
      </c>
      <c r="B336">
        <v>3</v>
      </c>
      <c r="C336">
        <v>1984.2049</v>
      </c>
      <c r="D336">
        <f>monthly_summary!D336</f>
        <v>343.87</v>
      </c>
      <c r="E336">
        <f>monthly_summary!E336</f>
        <v>342.23</v>
      </c>
      <c r="F336">
        <f t="shared" si="39"/>
        <v>3.4767999999999715</v>
      </c>
      <c r="G336" s="22">
        <f>monthly_summary!L336*12</f>
        <v>3.2567999999999997</v>
      </c>
      <c r="H336" s="22">
        <f>monthly_summary!P336*12</f>
        <v>3.0671999999999997</v>
      </c>
      <c r="I336" s="22">
        <f t="shared" si="40"/>
        <v>9.4799999999999995E-2</v>
      </c>
      <c r="J336" s="26">
        <f>'FF CO2 GCB2020'!D336*$K$5</f>
        <v>4.9931999999999999</v>
      </c>
      <c r="K336" s="23">
        <f>'FF CO2 GCB2020'!D336*(1-$K$5)</f>
        <v>0.26280000000000026</v>
      </c>
      <c r="L336" s="23">
        <f t="shared" si="41"/>
        <v>6.6225599999999991</v>
      </c>
      <c r="N336" s="11">
        <f t="shared" si="42"/>
        <v>3.1619999999999999</v>
      </c>
      <c r="O336" s="2">
        <f t="shared" si="43"/>
        <v>6.5277599999999989</v>
      </c>
      <c r="P336" s="11">
        <f t="shared" si="44"/>
        <v>7.1190285714285499</v>
      </c>
      <c r="S336" s="11">
        <f t="shared" si="38"/>
        <v>1.6399999999999864</v>
      </c>
      <c r="T336" s="11">
        <f t="shared" si="46"/>
        <v>1.7091666666666658</v>
      </c>
      <c r="U336">
        <f t="shared" si="45"/>
        <v>3.1238490566037731</v>
      </c>
    </row>
    <row r="337" spans="1:21" x14ac:dyDescent="0.2">
      <c r="A337">
        <v>1984</v>
      </c>
      <c r="B337">
        <v>4</v>
      </c>
      <c r="C337">
        <v>1984.2896000000001</v>
      </c>
      <c r="D337">
        <f>monthly_summary!D337</f>
        <v>344.52</v>
      </c>
      <c r="E337">
        <f>monthly_summary!E337</f>
        <v>342.32</v>
      </c>
      <c r="F337">
        <f t="shared" si="39"/>
        <v>4.6639999999999757</v>
      </c>
      <c r="G337" s="22">
        <f>monthly_summary!L337*12</f>
        <v>3.2496</v>
      </c>
      <c r="H337" s="22">
        <f>monthly_summary!P337*12</f>
        <v>3.0611999999999999</v>
      </c>
      <c r="I337" s="22">
        <f t="shared" si="40"/>
        <v>9.4200000000000061E-2</v>
      </c>
      <c r="J337" s="26">
        <f>'FF CO2 GCB2020'!D337*$K$5</f>
        <v>5.0055499999999995</v>
      </c>
      <c r="K337" s="23">
        <f>'FF CO2 GCB2020'!D337*(1-$K$5)</f>
        <v>0.26345000000000024</v>
      </c>
      <c r="L337" s="23">
        <f t="shared" si="41"/>
        <v>6.6389399999999981</v>
      </c>
      <c r="N337" s="11">
        <f t="shared" si="42"/>
        <v>3.1554000000000002</v>
      </c>
      <c r="O337" s="2">
        <f t="shared" si="43"/>
        <v>6.5447399999999982</v>
      </c>
      <c r="P337" s="11">
        <f t="shared" si="44"/>
        <v>7.979328571428554</v>
      </c>
      <c r="S337" s="11">
        <f t="shared" si="38"/>
        <v>2.1999999999999886</v>
      </c>
      <c r="T337" s="11">
        <f t="shared" si="46"/>
        <v>1.7174999999999965</v>
      </c>
      <c r="U337">
        <f t="shared" si="45"/>
        <v>3.1315754716981123</v>
      </c>
    </row>
    <row r="338" spans="1:21" x14ac:dyDescent="0.2">
      <c r="A338">
        <v>1984</v>
      </c>
      <c r="B338">
        <v>5</v>
      </c>
      <c r="C338">
        <v>1984.3715999999999</v>
      </c>
      <c r="D338">
        <f>monthly_summary!D338</f>
        <v>344.38</v>
      </c>
      <c r="E338">
        <f>monthly_summary!E338</f>
        <v>342.24</v>
      </c>
      <c r="F338">
        <f t="shared" si="39"/>
        <v>4.5367999999999711</v>
      </c>
      <c r="G338" s="22">
        <f>monthly_summary!L338*12</f>
        <v>3.24</v>
      </c>
      <c r="H338" s="22">
        <f>monthly_summary!P338*12</f>
        <v>3.0540000000000003</v>
      </c>
      <c r="I338" s="22">
        <f t="shared" si="40"/>
        <v>9.2999999999999972E-2</v>
      </c>
      <c r="J338" s="26">
        <f>'FF CO2 GCB2020'!D338*$K$5</f>
        <v>5.0169499999999996</v>
      </c>
      <c r="K338" s="23">
        <f>'FF CO2 GCB2020'!D338*(1-$K$5)</f>
        <v>0.26405000000000023</v>
      </c>
      <c r="L338" s="23">
        <f t="shared" si="41"/>
        <v>6.6540599999999985</v>
      </c>
      <c r="N338" s="11">
        <f t="shared" si="42"/>
        <v>3.1470000000000002</v>
      </c>
      <c r="O338" s="2">
        <f t="shared" si="43"/>
        <v>6.5610599999999986</v>
      </c>
      <c r="P338" s="11">
        <f t="shared" si="44"/>
        <v>7.9004714285714073</v>
      </c>
      <c r="S338" s="11">
        <f t="shared" si="38"/>
        <v>2.1399999999999864</v>
      </c>
      <c r="T338" s="11">
        <f t="shared" si="46"/>
        <v>1.7291666666666619</v>
      </c>
      <c r="U338">
        <f t="shared" si="45"/>
        <v>3.1387075471698105</v>
      </c>
    </row>
    <row r="339" spans="1:21" x14ac:dyDescent="0.2">
      <c r="A339">
        <v>1984</v>
      </c>
      <c r="B339">
        <v>6</v>
      </c>
      <c r="C339">
        <v>1984.4563000000001</v>
      </c>
      <c r="D339">
        <f>monthly_summary!D339</f>
        <v>344.51</v>
      </c>
      <c r="E339">
        <f>monthly_summary!E339</f>
        <v>342.26</v>
      </c>
      <c r="F339">
        <f t="shared" si="39"/>
        <v>4.7700000000000005</v>
      </c>
      <c r="G339" s="22">
        <f>monthly_summary!L339*12</f>
        <v>3.2303999999999999</v>
      </c>
      <c r="H339" s="22">
        <f>monthly_summary!P339*12</f>
        <v>3.0468000000000002</v>
      </c>
      <c r="I339" s="22">
        <f t="shared" si="40"/>
        <v>9.1799999999999882E-2</v>
      </c>
      <c r="J339" s="26">
        <f>'FF CO2 GCB2020'!D339*$K$5</f>
        <v>5.0292999999999992</v>
      </c>
      <c r="K339" s="23">
        <f>'FF CO2 GCB2020'!D339*(1-$K$5)</f>
        <v>0.26470000000000021</v>
      </c>
      <c r="L339" s="23">
        <f t="shared" si="41"/>
        <v>6.6704399999999984</v>
      </c>
      <c r="N339" s="11">
        <f t="shared" si="42"/>
        <v>3.1386000000000003</v>
      </c>
      <c r="O339" s="2">
        <f t="shared" si="43"/>
        <v>6.5786399999999983</v>
      </c>
      <c r="P339" s="11">
        <f t="shared" si="44"/>
        <v>8.0799428571428571</v>
      </c>
      <c r="S339" s="11">
        <f t="shared" si="38"/>
        <v>2.25</v>
      </c>
      <c r="T339" s="11">
        <f t="shared" si="46"/>
        <v>1.8149999999999931</v>
      </c>
      <c r="U339">
        <f t="shared" si="45"/>
        <v>3.1464339622641502</v>
      </c>
    </row>
    <row r="340" spans="1:21" x14ac:dyDescent="0.2">
      <c r="A340">
        <v>1984</v>
      </c>
      <c r="B340">
        <v>7</v>
      </c>
      <c r="C340">
        <v>1984.5382999999999</v>
      </c>
      <c r="D340">
        <f>monthly_summary!D340</f>
        <v>344.69</v>
      </c>
      <c r="E340">
        <f>monthly_summary!E340</f>
        <v>342.75</v>
      </c>
      <c r="F340">
        <f t="shared" si="39"/>
        <v>4.1127999999999956</v>
      </c>
      <c r="G340" s="22">
        <f>monthly_summary!L340*12</f>
        <v>3.2183999999999999</v>
      </c>
      <c r="H340" s="22">
        <f>monthly_summary!P340*12</f>
        <v>3.0396000000000001</v>
      </c>
      <c r="I340" s="22">
        <f t="shared" si="40"/>
        <v>8.9399999999999924E-2</v>
      </c>
      <c r="J340" s="26">
        <f>'FF CO2 GCB2020'!D340*$K$5</f>
        <v>5.0425999999999993</v>
      </c>
      <c r="K340" s="23">
        <f>'FF CO2 GCB2020'!D340*(1-$K$5)</f>
        <v>0.26540000000000025</v>
      </c>
      <c r="L340" s="23">
        <f t="shared" si="41"/>
        <v>6.6880799999999976</v>
      </c>
      <c r="N340" s="11">
        <f t="shared" si="42"/>
        <v>3.129</v>
      </c>
      <c r="O340" s="2">
        <f t="shared" si="43"/>
        <v>6.5986799999999981</v>
      </c>
      <c r="P340" s="11">
        <f t="shared" si="44"/>
        <v>7.6255142857142815</v>
      </c>
      <c r="S340" s="11">
        <f t="shared" si="38"/>
        <v>1.9399999999999977</v>
      </c>
      <c r="T340" s="11">
        <f t="shared" si="46"/>
        <v>1.8508333333333269</v>
      </c>
      <c r="U340">
        <f t="shared" si="45"/>
        <v>3.154754716981131</v>
      </c>
    </row>
    <row r="341" spans="1:21" x14ac:dyDescent="0.2">
      <c r="A341">
        <v>1984</v>
      </c>
      <c r="B341">
        <v>8</v>
      </c>
      <c r="C341">
        <v>1984.623</v>
      </c>
      <c r="D341">
        <f>monthly_summary!D341</f>
        <v>344.69</v>
      </c>
      <c r="E341">
        <f>monthly_summary!E341</f>
        <v>342.82</v>
      </c>
      <c r="F341">
        <f t="shared" si="39"/>
        <v>3.9644000000000097</v>
      </c>
      <c r="G341" s="22">
        <f>monthly_summary!L341*12</f>
        <v>3.2088000000000001</v>
      </c>
      <c r="H341" s="22">
        <f>monthly_summary!P341*12</f>
        <v>3.0336000000000003</v>
      </c>
      <c r="I341" s="22">
        <f t="shared" si="40"/>
        <v>8.75999999999999E-2</v>
      </c>
      <c r="J341" s="26">
        <f>'FF CO2 GCB2020'!D341*$K$5</f>
        <v>5.0577999999999994</v>
      </c>
      <c r="K341" s="23">
        <f>'FF CO2 GCB2020'!D341*(1-$K$5)</f>
        <v>0.26620000000000021</v>
      </c>
      <c r="L341" s="23">
        <f t="shared" si="41"/>
        <v>6.7082399999999982</v>
      </c>
      <c r="N341" s="11">
        <f t="shared" si="42"/>
        <v>3.1212</v>
      </c>
      <c r="O341" s="2">
        <f t="shared" si="43"/>
        <v>6.6206399999999981</v>
      </c>
      <c r="P341" s="11">
        <f t="shared" si="44"/>
        <v>7.5357142857142918</v>
      </c>
      <c r="S341" s="11">
        <f t="shared" si="38"/>
        <v>1.8700000000000045</v>
      </c>
      <c r="T341" s="11">
        <f t="shared" si="46"/>
        <v>1.8766666666666605</v>
      </c>
      <c r="U341">
        <f t="shared" si="45"/>
        <v>3.1642641509433953</v>
      </c>
    </row>
    <row r="342" spans="1:21" x14ac:dyDescent="0.2">
      <c r="A342">
        <v>1984</v>
      </c>
      <c r="B342">
        <v>9</v>
      </c>
      <c r="C342">
        <v>1984.7076999999999</v>
      </c>
      <c r="D342">
        <f>monthly_summary!D342</f>
        <v>344.23</v>
      </c>
      <c r="E342">
        <f>monthly_summary!E342</f>
        <v>342.91</v>
      </c>
      <c r="F342">
        <f t="shared" si="39"/>
        <v>2.7983999999999858</v>
      </c>
      <c r="G342" s="22">
        <f>monthly_summary!L342*12</f>
        <v>3.1992000000000003</v>
      </c>
      <c r="H342" s="22">
        <f>monthly_summary!P342*12</f>
        <v>3.0288000000000004</v>
      </c>
      <c r="I342" s="22">
        <f t="shared" si="40"/>
        <v>8.5199999999999942E-2</v>
      </c>
      <c r="J342" s="26">
        <f>'FF CO2 GCB2020'!D342*$K$5</f>
        <v>5.0729999999999995</v>
      </c>
      <c r="K342" s="23">
        <f>'FF CO2 GCB2020'!D342*(1-$K$5)</f>
        <v>0.26700000000000024</v>
      </c>
      <c r="L342" s="23">
        <f t="shared" si="41"/>
        <v>6.7283999999999988</v>
      </c>
      <c r="N342" s="11">
        <f t="shared" si="42"/>
        <v>3.1140000000000003</v>
      </c>
      <c r="O342" s="2">
        <f t="shared" si="43"/>
        <v>6.6431999999999984</v>
      </c>
      <c r="P342" s="11">
        <f t="shared" si="44"/>
        <v>6.7196571428571321</v>
      </c>
      <c r="S342" s="11">
        <f t="shared" si="38"/>
        <v>1.3199999999999932</v>
      </c>
      <c r="T342" s="11">
        <f t="shared" si="46"/>
        <v>1.9158333333333293</v>
      </c>
      <c r="U342">
        <f t="shared" si="45"/>
        <v>3.1737735849056596</v>
      </c>
    </row>
    <row r="343" spans="1:21" x14ac:dyDescent="0.2">
      <c r="A343">
        <v>1984</v>
      </c>
      <c r="B343">
        <v>10</v>
      </c>
      <c r="C343">
        <v>1984.7896000000001</v>
      </c>
      <c r="D343">
        <f>monthly_summary!D343</f>
        <v>344.6</v>
      </c>
      <c r="E343">
        <f>monthly_summary!E343</f>
        <v>342.99</v>
      </c>
      <c r="F343">
        <f t="shared" si="39"/>
        <v>3.4132000000000291</v>
      </c>
      <c r="G343" s="22">
        <f>monthly_summary!L343*12</f>
        <v>3.1920000000000002</v>
      </c>
      <c r="H343" s="22">
        <f>monthly_summary!P343*12</f>
        <v>3.024</v>
      </c>
      <c r="I343" s="22">
        <f t="shared" si="40"/>
        <v>8.4000000000000075E-2</v>
      </c>
      <c r="J343" s="26">
        <f>'FF CO2 GCB2020'!D343*$K$5</f>
        <v>5.08725</v>
      </c>
      <c r="K343" s="23">
        <f>'FF CO2 GCB2020'!D343*(1-$K$5)</f>
        <v>0.26775000000000027</v>
      </c>
      <c r="L343" s="23">
        <f t="shared" si="41"/>
        <v>6.7472999999999992</v>
      </c>
      <c r="N343" s="11">
        <f t="shared" si="42"/>
        <v>3.1080000000000001</v>
      </c>
      <c r="O343" s="2">
        <f t="shared" si="43"/>
        <v>6.6632999999999996</v>
      </c>
      <c r="P343" s="11">
        <f t="shared" si="44"/>
        <v>7.1735000000000202</v>
      </c>
      <c r="S343" s="11">
        <f t="shared" si="38"/>
        <v>1.6100000000000136</v>
      </c>
      <c r="T343" s="11">
        <f t="shared" si="46"/>
        <v>2.0124999999999935</v>
      </c>
      <c r="U343">
        <f t="shared" si="45"/>
        <v>3.1826886792452824</v>
      </c>
    </row>
    <row r="344" spans="1:21" x14ac:dyDescent="0.2">
      <c r="A344">
        <v>1984</v>
      </c>
      <c r="B344">
        <v>11</v>
      </c>
      <c r="C344">
        <v>1984.8742999999999</v>
      </c>
      <c r="D344">
        <f>monthly_summary!D344</f>
        <v>345.01</v>
      </c>
      <c r="E344">
        <f>monthly_summary!E344</f>
        <v>342.98</v>
      </c>
      <c r="F344">
        <f t="shared" si="39"/>
        <v>4.3035999999999426</v>
      </c>
      <c r="G344" s="22">
        <f>monthly_summary!L344*12</f>
        <v>3.1871999999999998</v>
      </c>
      <c r="H344" s="22">
        <f>monthly_summary!P344*12</f>
        <v>3.0228000000000002</v>
      </c>
      <c r="I344" s="22">
        <f t="shared" si="40"/>
        <v>8.2199999999999829E-2</v>
      </c>
      <c r="J344" s="26">
        <f>'FF CO2 GCB2020'!D344*$K$5</f>
        <v>5.1024500000000002</v>
      </c>
      <c r="K344" s="23">
        <f>'FF CO2 GCB2020'!D344*(1-$K$5)</f>
        <v>0.26855000000000023</v>
      </c>
      <c r="L344" s="23">
        <f t="shared" si="41"/>
        <v>6.7674599999999998</v>
      </c>
      <c r="N344" s="11">
        <f t="shared" si="42"/>
        <v>3.105</v>
      </c>
      <c r="O344" s="2">
        <f t="shared" si="43"/>
        <v>6.6852599999999995</v>
      </c>
      <c r="P344" s="11">
        <f t="shared" si="44"/>
        <v>7.8256999999999586</v>
      </c>
      <c r="S344" s="11">
        <f t="shared" si="38"/>
        <v>2.0299999999999727</v>
      </c>
      <c r="T344" s="11">
        <f t="shared" si="46"/>
        <v>2.0449999999999924</v>
      </c>
      <c r="U344">
        <f t="shared" si="45"/>
        <v>3.1921981132075468</v>
      </c>
    </row>
    <row r="345" spans="1:21" x14ac:dyDescent="0.2">
      <c r="A345">
        <v>1984</v>
      </c>
      <c r="B345">
        <v>12</v>
      </c>
      <c r="C345">
        <v>1984.9563000000001</v>
      </c>
      <c r="D345">
        <f>monthly_summary!D345</f>
        <v>345.05</v>
      </c>
      <c r="E345">
        <f>monthly_summary!E345</f>
        <v>343</v>
      </c>
      <c r="F345">
        <f t="shared" si="39"/>
        <v>4.3460000000000241</v>
      </c>
      <c r="G345" s="22">
        <f>monthly_summary!L345*12</f>
        <v>3.1823999999999999</v>
      </c>
      <c r="H345" s="22">
        <f>monthly_summary!P345*12</f>
        <v>3.0228000000000002</v>
      </c>
      <c r="I345" s="22">
        <f t="shared" si="40"/>
        <v>7.9799999999999871E-2</v>
      </c>
      <c r="J345" s="26">
        <f>'FF CO2 GCB2020'!D345*$K$5</f>
        <v>5.1176499999999994</v>
      </c>
      <c r="K345" s="23">
        <f>'FF CO2 GCB2020'!D345*(1-$K$5)</f>
        <v>0.2693500000000002</v>
      </c>
      <c r="L345" s="23">
        <f t="shared" si="41"/>
        <v>6.7876199999999987</v>
      </c>
      <c r="N345" s="11">
        <f t="shared" si="42"/>
        <v>3.1025999999999998</v>
      </c>
      <c r="O345" s="2">
        <f t="shared" si="43"/>
        <v>6.707819999999999</v>
      </c>
      <c r="P345" s="11">
        <f t="shared" si="44"/>
        <v>7.8727857142857314</v>
      </c>
      <c r="S345" s="11">
        <f t="shared" si="38"/>
        <v>2.0500000000000114</v>
      </c>
      <c r="T345" s="11">
        <f t="shared" si="46"/>
        <v>2.0641666666666603</v>
      </c>
      <c r="U345">
        <f t="shared" si="45"/>
        <v>3.2017075471698107</v>
      </c>
    </row>
    <row r="346" spans="1:21" x14ac:dyDescent="0.2">
      <c r="A346">
        <v>1985</v>
      </c>
      <c r="B346">
        <v>1</v>
      </c>
      <c r="C346">
        <v>1985.0410999999999</v>
      </c>
      <c r="D346">
        <f>monthly_summary!D346</f>
        <v>344.92</v>
      </c>
      <c r="E346">
        <f>monthly_summary!E346</f>
        <v>343.1</v>
      </c>
      <c r="F346">
        <f t="shared" si="39"/>
        <v>3.8583999999999858</v>
      </c>
      <c r="G346" s="22">
        <f>monthly_summary!L346*12</f>
        <v>3.1812</v>
      </c>
      <c r="H346" s="22">
        <f>monthly_summary!P346*12</f>
        <v>3.0251999999999999</v>
      </c>
      <c r="I346" s="22">
        <f t="shared" si="40"/>
        <v>7.8000000000000069E-2</v>
      </c>
      <c r="J346" s="26">
        <f>'FF CO2 GCB2020'!D346*$K$5</f>
        <v>5.1328499999999995</v>
      </c>
      <c r="K346" s="23">
        <f>'FF CO2 GCB2020'!D346*(1-$K$5)</f>
        <v>0.27015000000000022</v>
      </c>
      <c r="L346" s="23">
        <f t="shared" si="41"/>
        <v>6.8077799999999984</v>
      </c>
      <c r="N346" s="11">
        <f t="shared" si="42"/>
        <v>3.1032000000000002</v>
      </c>
      <c r="O346" s="2">
        <f t="shared" si="43"/>
        <v>6.7297799999999981</v>
      </c>
      <c r="P346" s="11">
        <f t="shared" si="44"/>
        <v>7.5406999999999895</v>
      </c>
      <c r="S346" s="11">
        <f t="shared" si="38"/>
        <v>1.8199999999999932</v>
      </c>
      <c r="T346" s="11">
        <f t="shared" si="46"/>
        <v>2.0649999999999928</v>
      </c>
      <c r="U346">
        <f t="shared" si="45"/>
        <v>3.2112169811320745</v>
      </c>
    </row>
    <row r="347" spans="1:21" x14ac:dyDescent="0.2">
      <c r="A347">
        <v>1985</v>
      </c>
      <c r="B347">
        <v>2</v>
      </c>
      <c r="C347">
        <v>1985.126</v>
      </c>
      <c r="D347">
        <f>monthly_summary!D347</f>
        <v>345.31</v>
      </c>
      <c r="E347">
        <f>monthly_summary!E347</f>
        <v>343.19</v>
      </c>
      <c r="F347">
        <f t="shared" si="39"/>
        <v>4.4944000000000095</v>
      </c>
      <c r="G347" s="22">
        <f>monthly_summary!L347*12</f>
        <v>3.1812</v>
      </c>
      <c r="H347" s="22">
        <f>monthly_summary!P347*12</f>
        <v>3.0300000000000002</v>
      </c>
      <c r="I347" s="22">
        <f t="shared" si="40"/>
        <v>7.559999999999989E-2</v>
      </c>
      <c r="J347" s="26">
        <f>'FF CO2 GCB2020'!D347*$K$5</f>
        <v>5.1480499999999996</v>
      </c>
      <c r="K347" s="23">
        <f>'FF CO2 GCB2020'!D347*(1-$K$5)</f>
        <v>0.27095000000000025</v>
      </c>
      <c r="L347" s="23">
        <f t="shared" si="41"/>
        <v>6.827939999999999</v>
      </c>
      <c r="N347" s="11">
        <f t="shared" si="42"/>
        <v>3.1055999999999999</v>
      </c>
      <c r="O347" s="2">
        <f t="shared" si="43"/>
        <v>6.7523399999999993</v>
      </c>
      <c r="P347" s="11">
        <f t="shared" si="44"/>
        <v>8.0117857142857201</v>
      </c>
      <c r="S347" s="11">
        <f t="shared" si="38"/>
        <v>2.1200000000000045</v>
      </c>
      <c r="T347" s="11">
        <f t="shared" si="46"/>
        <v>2.066666666666658</v>
      </c>
      <c r="U347">
        <f t="shared" si="45"/>
        <v>3.2207264150943389</v>
      </c>
    </row>
    <row r="348" spans="1:21" x14ac:dyDescent="0.2">
      <c r="A348">
        <v>1985</v>
      </c>
      <c r="B348">
        <v>3</v>
      </c>
      <c r="C348">
        <v>1985.2027</v>
      </c>
      <c r="D348">
        <f>monthly_summary!D348</f>
        <v>346.03</v>
      </c>
      <c r="E348">
        <f>monthly_summary!E348</f>
        <v>343.23</v>
      </c>
      <c r="F348">
        <f t="shared" si="39"/>
        <v>5.935999999999904</v>
      </c>
      <c r="G348" s="22">
        <f>monthly_summary!L348*12</f>
        <v>3.1848000000000001</v>
      </c>
      <c r="H348" s="22">
        <f>monthly_summary!P348*12</f>
        <v>3.036</v>
      </c>
      <c r="I348" s="22">
        <f t="shared" si="40"/>
        <v>7.4400000000000022E-2</v>
      </c>
      <c r="J348" s="26">
        <f>'FF CO2 GCB2020'!D348*$K$5</f>
        <v>5.1632499999999997</v>
      </c>
      <c r="K348" s="23">
        <f>'FF CO2 GCB2020'!D348*(1-$K$5)</f>
        <v>0.27175000000000021</v>
      </c>
      <c r="L348" s="23">
        <f t="shared" si="41"/>
        <v>6.8480999999999996</v>
      </c>
      <c r="N348" s="11">
        <f t="shared" si="42"/>
        <v>3.1104000000000003</v>
      </c>
      <c r="O348" s="2">
        <f t="shared" si="43"/>
        <v>6.7736999999999998</v>
      </c>
      <c r="P348" s="11">
        <f t="shared" si="44"/>
        <v>9.0570999999999309</v>
      </c>
      <c r="S348" s="11">
        <f t="shared" si="38"/>
        <v>2.7999999999999545</v>
      </c>
      <c r="T348" s="11">
        <f t="shared" si="46"/>
        <v>2.0716666666666583</v>
      </c>
      <c r="U348">
        <f t="shared" si="45"/>
        <v>3.2302358490566037</v>
      </c>
    </row>
    <row r="349" spans="1:21" x14ac:dyDescent="0.2">
      <c r="A349">
        <v>1985</v>
      </c>
      <c r="B349">
        <v>4</v>
      </c>
      <c r="C349">
        <v>1985.2877000000001</v>
      </c>
      <c r="D349">
        <f>monthly_summary!D349</f>
        <v>345.83</v>
      </c>
      <c r="E349">
        <f>monthly_summary!E349</f>
        <v>343.24</v>
      </c>
      <c r="F349">
        <f t="shared" si="39"/>
        <v>5.4907999999999468</v>
      </c>
      <c r="G349" s="22">
        <f>monthly_summary!L349*12</f>
        <v>3.1895999999999995</v>
      </c>
      <c r="H349" s="22">
        <f>monthly_summary!P349*12</f>
        <v>3.0456000000000003</v>
      </c>
      <c r="I349" s="22">
        <f t="shared" si="40"/>
        <v>7.199999999999962E-2</v>
      </c>
      <c r="J349" s="26">
        <f>'FF CO2 GCB2020'!D349*$K$5</f>
        <v>5.1775000000000002</v>
      </c>
      <c r="K349" s="23">
        <f>'FF CO2 GCB2020'!D349*(1-$K$5)</f>
        <v>0.27250000000000024</v>
      </c>
      <c r="L349" s="23">
        <f t="shared" si="41"/>
        <v>6.867</v>
      </c>
      <c r="N349" s="11">
        <f t="shared" si="42"/>
        <v>3.1175999999999999</v>
      </c>
      <c r="O349" s="2">
        <f t="shared" si="43"/>
        <v>6.7949999999999999</v>
      </c>
      <c r="P349" s="11">
        <f t="shared" si="44"/>
        <v>8.7549999999999635</v>
      </c>
      <c r="S349" s="11">
        <f t="shared" si="38"/>
        <v>2.589999999999975</v>
      </c>
      <c r="T349" s="11">
        <f t="shared" si="46"/>
        <v>2.1224999999999929</v>
      </c>
      <c r="U349">
        <f t="shared" si="45"/>
        <v>3.2391509433962264</v>
      </c>
    </row>
    <row r="350" spans="1:21" x14ac:dyDescent="0.2">
      <c r="A350">
        <v>1985</v>
      </c>
      <c r="B350">
        <v>5</v>
      </c>
      <c r="C350">
        <v>1985.3698999999999</v>
      </c>
      <c r="D350">
        <f>monthly_summary!D350</f>
        <v>345.86</v>
      </c>
      <c r="E350">
        <f>monthly_summary!E350</f>
        <v>343.49</v>
      </c>
      <c r="F350">
        <f t="shared" si="39"/>
        <v>5.0244000000000097</v>
      </c>
      <c r="G350" s="22">
        <f>monthly_summary!L350*12</f>
        <v>3.1955999999999998</v>
      </c>
      <c r="H350" s="22">
        <f>monthly_summary!P350*12</f>
        <v>3.0564</v>
      </c>
      <c r="I350" s="22">
        <f t="shared" si="40"/>
        <v>6.9599999999999884E-2</v>
      </c>
      <c r="J350" s="26">
        <f>'FF CO2 GCB2020'!D350*$K$5</f>
        <v>5.1927000000000003</v>
      </c>
      <c r="K350" s="23">
        <f>'FF CO2 GCB2020'!D350*(1-$K$5)</f>
        <v>0.27330000000000026</v>
      </c>
      <c r="L350" s="23">
        <f t="shared" si="41"/>
        <v>6.8871600000000006</v>
      </c>
      <c r="N350" s="11">
        <f t="shared" si="42"/>
        <v>3.1259999999999999</v>
      </c>
      <c r="O350" s="2">
        <f t="shared" si="43"/>
        <v>6.8175600000000003</v>
      </c>
      <c r="P350" s="11">
        <f t="shared" si="44"/>
        <v>8.4386571428571511</v>
      </c>
      <c r="S350" s="11">
        <f t="shared" si="38"/>
        <v>2.3700000000000045</v>
      </c>
      <c r="T350" s="11">
        <f t="shared" si="46"/>
        <v>2.1249999999999907</v>
      </c>
      <c r="U350">
        <f t="shared" si="45"/>
        <v>3.2486603773584908</v>
      </c>
    </row>
    <row r="351" spans="1:21" x14ac:dyDescent="0.2">
      <c r="A351">
        <v>1985</v>
      </c>
      <c r="B351">
        <v>6</v>
      </c>
      <c r="C351">
        <v>1985.4548</v>
      </c>
      <c r="D351">
        <f>monthly_summary!D351</f>
        <v>345.94</v>
      </c>
      <c r="E351">
        <f>monthly_summary!E351</f>
        <v>343.68</v>
      </c>
      <c r="F351">
        <f t="shared" si="39"/>
        <v>4.7911999999999813</v>
      </c>
      <c r="G351" s="22">
        <f>monthly_summary!L351*12</f>
        <v>3.2063999999999999</v>
      </c>
      <c r="H351" s="22">
        <f>monthly_summary!P351*12</f>
        <v>3.0696000000000003</v>
      </c>
      <c r="I351" s="22">
        <f t="shared" si="40"/>
        <v>6.8399999999999794E-2</v>
      </c>
      <c r="J351" s="26">
        <f>'FF CO2 GCB2020'!D351*$K$5</f>
        <v>5.2078999999999995</v>
      </c>
      <c r="K351" s="23">
        <f>'FF CO2 GCB2020'!D351*(1-$K$5)</f>
        <v>0.27410000000000023</v>
      </c>
      <c r="L351" s="23">
        <f t="shared" si="41"/>
        <v>6.9073199999999995</v>
      </c>
      <c r="N351" s="11">
        <f t="shared" si="42"/>
        <v>3.1379999999999999</v>
      </c>
      <c r="O351" s="2">
        <f t="shared" si="43"/>
        <v>6.8389199999999999</v>
      </c>
      <c r="P351" s="11">
        <f t="shared" si="44"/>
        <v>8.2876857142857006</v>
      </c>
      <c r="S351" s="11">
        <f t="shared" si="38"/>
        <v>2.2599999999999909</v>
      </c>
      <c r="T351" s="11">
        <f t="shared" si="46"/>
        <v>2.1099999999999901</v>
      </c>
      <c r="U351">
        <f t="shared" si="45"/>
        <v>3.2581698113207542</v>
      </c>
    </row>
    <row r="352" spans="1:21" x14ac:dyDescent="0.2">
      <c r="A352">
        <v>1985</v>
      </c>
      <c r="B352">
        <v>7</v>
      </c>
      <c r="C352">
        <v>1985.537</v>
      </c>
      <c r="D352">
        <f>monthly_summary!D352</f>
        <v>345.83</v>
      </c>
      <c r="E352">
        <f>monthly_summary!E352</f>
        <v>343.87</v>
      </c>
      <c r="F352">
        <f t="shared" si="39"/>
        <v>4.1551999999999572</v>
      </c>
      <c r="G352" s="22">
        <f>monthly_summary!L352*12</f>
        <v>3.2183999999999999</v>
      </c>
      <c r="H352" s="22">
        <f>monthly_summary!P352*12</f>
        <v>3.0840000000000001</v>
      </c>
      <c r="I352" s="22">
        <f t="shared" si="40"/>
        <v>6.7199999999999926E-2</v>
      </c>
      <c r="J352" s="26">
        <f>'FF CO2 GCB2020'!D352*$K$5</f>
        <v>5.21835</v>
      </c>
      <c r="K352" s="23">
        <f>'FF CO2 GCB2020'!D352*(1-$K$5)</f>
        <v>0.27465000000000028</v>
      </c>
      <c r="L352" s="23">
        <f t="shared" si="41"/>
        <v>6.9211799999999997</v>
      </c>
      <c r="N352" s="11">
        <f t="shared" si="42"/>
        <v>3.1512000000000002</v>
      </c>
      <c r="O352" s="2">
        <f t="shared" si="43"/>
        <v>6.85398</v>
      </c>
      <c r="P352" s="11">
        <f t="shared" si="44"/>
        <v>7.8444999999999698</v>
      </c>
      <c r="S352" s="11">
        <f t="shared" si="38"/>
        <v>1.9599999999999795</v>
      </c>
      <c r="T352" s="11">
        <f t="shared" si="46"/>
        <v>2.0974999999999873</v>
      </c>
      <c r="U352">
        <f t="shared" si="45"/>
        <v>3.2647075471698108</v>
      </c>
    </row>
    <row r="353" spans="1:21" x14ac:dyDescent="0.2">
      <c r="A353">
        <v>1985</v>
      </c>
      <c r="B353">
        <v>8</v>
      </c>
      <c r="C353">
        <v>1985.6219000000001</v>
      </c>
      <c r="D353">
        <f>monthly_summary!D353</f>
        <v>346.06</v>
      </c>
      <c r="E353">
        <f>monthly_summary!E353</f>
        <v>344.13</v>
      </c>
      <c r="F353">
        <f t="shared" si="39"/>
        <v>4.0916000000000148</v>
      </c>
      <c r="G353" s="22">
        <f>monthly_summary!L353*12</f>
        <v>3.2351999999999999</v>
      </c>
      <c r="H353" s="22">
        <f>monthly_summary!P353*12</f>
        <v>3.1008000000000004</v>
      </c>
      <c r="I353" s="22">
        <f t="shared" si="40"/>
        <v>6.7199999999999704E-2</v>
      </c>
      <c r="J353" s="26">
        <f>'FF CO2 GCB2020'!D353*$K$5</f>
        <v>5.2249999999999996</v>
      </c>
      <c r="K353" s="23">
        <f>'FF CO2 GCB2020'!D353*(1-$K$5)</f>
        <v>0.27500000000000024</v>
      </c>
      <c r="L353" s="23">
        <f t="shared" si="41"/>
        <v>6.9299999999999988</v>
      </c>
      <c r="N353" s="11">
        <f t="shared" si="42"/>
        <v>3.1680000000000001</v>
      </c>
      <c r="O353" s="2">
        <f t="shared" si="43"/>
        <v>6.8627999999999991</v>
      </c>
      <c r="P353" s="11">
        <f t="shared" si="44"/>
        <v>7.8053714285714388</v>
      </c>
      <c r="S353" s="11">
        <f t="shared" si="38"/>
        <v>1.9300000000000068</v>
      </c>
      <c r="T353" s="11">
        <f t="shared" si="46"/>
        <v>2.0741666666666561</v>
      </c>
      <c r="U353">
        <f t="shared" si="45"/>
        <v>3.2688679245283012</v>
      </c>
    </row>
    <row r="354" spans="1:21" x14ac:dyDescent="0.2">
      <c r="A354">
        <v>1985</v>
      </c>
      <c r="B354">
        <v>9</v>
      </c>
      <c r="C354">
        <v>1985.7067999999999</v>
      </c>
      <c r="D354">
        <f>monthly_summary!D354</f>
        <v>346.24</v>
      </c>
      <c r="E354">
        <f>monthly_summary!E354</f>
        <v>344.31</v>
      </c>
      <c r="F354">
        <f t="shared" si="39"/>
        <v>4.0916000000000148</v>
      </c>
      <c r="G354" s="22">
        <f>monthly_summary!L354*12</f>
        <v>3.2555999999999998</v>
      </c>
      <c r="H354" s="22">
        <f>monthly_summary!P354*12</f>
        <v>3.12</v>
      </c>
      <c r="I354" s="22">
        <f t="shared" si="40"/>
        <v>6.779999999999986E-2</v>
      </c>
      <c r="J354" s="26">
        <f>'FF CO2 GCB2020'!D354*$K$5</f>
        <v>5.2316499999999992</v>
      </c>
      <c r="K354" s="23">
        <f>'FF CO2 GCB2020'!D354*(1-$K$5)</f>
        <v>0.27535000000000021</v>
      </c>
      <c r="L354" s="23">
        <f t="shared" si="41"/>
        <v>6.938819999999998</v>
      </c>
      <c r="N354" s="11">
        <f t="shared" si="42"/>
        <v>3.1878000000000002</v>
      </c>
      <c r="O354" s="2">
        <f t="shared" si="43"/>
        <v>6.8710199999999979</v>
      </c>
      <c r="P354" s="11">
        <f t="shared" si="44"/>
        <v>7.811071428571438</v>
      </c>
      <c r="S354" s="11">
        <f t="shared" si="38"/>
        <v>1.9300000000000068</v>
      </c>
      <c r="T354" s="11">
        <f t="shared" si="46"/>
        <v>2.0083333333333209</v>
      </c>
      <c r="U354">
        <f t="shared" si="45"/>
        <v>3.2730283018867912</v>
      </c>
    </row>
    <row r="355" spans="1:21" x14ac:dyDescent="0.2">
      <c r="A355">
        <v>1985</v>
      </c>
      <c r="B355">
        <v>10</v>
      </c>
      <c r="C355">
        <v>1985.789</v>
      </c>
      <c r="D355">
        <f>monthly_summary!D355</f>
        <v>346.07</v>
      </c>
      <c r="E355">
        <f>monthly_summary!E355</f>
        <v>344.43</v>
      </c>
      <c r="F355">
        <f t="shared" si="39"/>
        <v>3.4767999999999715</v>
      </c>
      <c r="G355" s="22">
        <f>monthly_summary!L355*12</f>
        <v>3.2784</v>
      </c>
      <c r="H355" s="22">
        <f>monthly_summary!P355*12</f>
        <v>3.1403999999999996</v>
      </c>
      <c r="I355" s="22">
        <f t="shared" si="40"/>
        <v>6.9000000000000172E-2</v>
      </c>
      <c r="J355" s="26">
        <f>'FF CO2 GCB2020'!D355*$K$5</f>
        <v>5.2373499999999993</v>
      </c>
      <c r="K355" s="23">
        <f>'FF CO2 GCB2020'!D355*(1-$K$5)</f>
        <v>0.27565000000000023</v>
      </c>
      <c r="L355" s="23">
        <f t="shared" si="41"/>
        <v>6.9463799999999978</v>
      </c>
      <c r="N355" s="11">
        <f t="shared" si="42"/>
        <v>3.2093999999999996</v>
      </c>
      <c r="O355" s="2">
        <f t="shared" si="43"/>
        <v>6.8773799999999978</v>
      </c>
      <c r="P355" s="11">
        <f t="shared" si="44"/>
        <v>7.3761285714285494</v>
      </c>
      <c r="S355" s="11">
        <f t="shared" si="38"/>
        <v>1.6399999999999864</v>
      </c>
      <c r="T355" s="11">
        <f t="shared" si="46"/>
        <v>1.8958333333333239</v>
      </c>
      <c r="U355">
        <f t="shared" si="45"/>
        <v>3.2765943396226405</v>
      </c>
    </row>
    <row r="356" spans="1:21" x14ac:dyDescent="0.2">
      <c r="A356">
        <v>1985</v>
      </c>
      <c r="B356">
        <v>11</v>
      </c>
      <c r="C356">
        <v>1985.874</v>
      </c>
      <c r="D356">
        <f>monthly_summary!D356</f>
        <v>346.28</v>
      </c>
      <c r="E356">
        <f>monthly_summary!E356</f>
        <v>344.43</v>
      </c>
      <c r="F356">
        <f t="shared" si="39"/>
        <v>3.9219999999999278</v>
      </c>
      <c r="G356" s="22">
        <f>monthly_summary!L356*12</f>
        <v>3.306</v>
      </c>
      <c r="H356" s="22">
        <f>monthly_summary!P356*12</f>
        <v>3.1619999999999999</v>
      </c>
      <c r="I356" s="22">
        <f t="shared" si="40"/>
        <v>7.2000000000000064E-2</v>
      </c>
      <c r="J356" s="26">
        <f>'FF CO2 GCB2020'!D356*$K$5</f>
        <v>5.2439999999999998</v>
      </c>
      <c r="K356" s="23">
        <f>'FF CO2 GCB2020'!D356*(1-$K$5)</f>
        <v>0.27600000000000025</v>
      </c>
      <c r="L356" s="23">
        <f t="shared" si="41"/>
        <v>6.9551999999999996</v>
      </c>
      <c r="N356" s="11">
        <f t="shared" si="42"/>
        <v>3.234</v>
      </c>
      <c r="O356" s="2">
        <f t="shared" si="43"/>
        <v>6.8831999999999995</v>
      </c>
      <c r="P356" s="11">
        <f t="shared" si="44"/>
        <v>7.69742857142852</v>
      </c>
      <c r="S356" s="11">
        <f t="shared" si="38"/>
        <v>1.8499999999999659</v>
      </c>
      <c r="T356" s="11">
        <f t="shared" si="46"/>
        <v>1.8399999999999892</v>
      </c>
      <c r="U356">
        <f t="shared" si="45"/>
        <v>3.2807547169811317</v>
      </c>
    </row>
    <row r="357" spans="1:21" x14ac:dyDescent="0.2">
      <c r="A357">
        <v>1985</v>
      </c>
      <c r="B357">
        <v>12</v>
      </c>
      <c r="C357">
        <v>1985.9562000000001</v>
      </c>
      <c r="D357">
        <f>monthly_summary!D357</f>
        <v>346.39</v>
      </c>
      <c r="E357">
        <f>monthly_summary!E357</f>
        <v>344.49</v>
      </c>
      <c r="F357">
        <f t="shared" si="39"/>
        <v>4.0279999999999516</v>
      </c>
      <c r="G357" s="22">
        <f>monthly_summary!L357*12</f>
        <v>3.3372000000000002</v>
      </c>
      <c r="H357" s="22">
        <f>monthly_summary!P357*12</f>
        <v>3.1859999999999999</v>
      </c>
      <c r="I357" s="22">
        <f t="shared" si="40"/>
        <v>7.5600000000000112E-2</v>
      </c>
      <c r="J357" s="26">
        <f>'FF CO2 GCB2020'!D357*$K$5</f>
        <v>5.2506500000000003</v>
      </c>
      <c r="K357" s="23">
        <f>'FF CO2 GCB2020'!D357*(1-$K$5)</f>
        <v>0.27635000000000026</v>
      </c>
      <c r="L357" s="23">
        <f t="shared" si="41"/>
        <v>6.9640200000000005</v>
      </c>
      <c r="N357" s="11">
        <f t="shared" si="42"/>
        <v>3.2616000000000001</v>
      </c>
      <c r="O357" s="2">
        <f t="shared" si="43"/>
        <v>6.88842</v>
      </c>
      <c r="P357" s="11">
        <f t="shared" si="44"/>
        <v>7.7758428571428233</v>
      </c>
      <c r="S357" s="11">
        <f t="shared" si="38"/>
        <v>1.8999999999999773</v>
      </c>
      <c r="T357" s="11">
        <f t="shared" si="46"/>
        <v>1.8149999999999882</v>
      </c>
      <c r="U357">
        <f t="shared" si="45"/>
        <v>3.2849150943396226</v>
      </c>
    </row>
    <row r="358" spans="1:21" x14ac:dyDescent="0.2">
      <c r="A358">
        <v>1986</v>
      </c>
      <c r="B358">
        <v>1</v>
      </c>
      <c r="C358">
        <v>1986.0410999999999</v>
      </c>
      <c r="D358">
        <f>monthly_summary!D358</f>
        <v>346.25</v>
      </c>
      <c r="E358">
        <f>monthly_summary!E358</f>
        <v>344.71</v>
      </c>
      <c r="F358">
        <f t="shared" si="39"/>
        <v>3.2648000000000437</v>
      </c>
      <c r="G358" s="22">
        <f>monthly_summary!L358*12</f>
        <v>3.3732000000000002</v>
      </c>
      <c r="H358" s="22">
        <f>monthly_summary!P358*12</f>
        <v>3.2123999999999997</v>
      </c>
      <c r="I358" s="22">
        <f t="shared" si="40"/>
        <v>8.0400000000000249E-2</v>
      </c>
      <c r="J358" s="26">
        <f>'FF CO2 GCB2020'!D358*$K$5</f>
        <v>5.2563500000000003</v>
      </c>
      <c r="K358" s="23">
        <f>'FF CO2 GCB2020'!D358*(1-$K$5)</f>
        <v>0.27665000000000028</v>
      </c>
      <c r="L358" s="23">
        <f t="shared" si="41"/>
        <v>6.9715800000000003</v>
      </c>
      <c r="N358" s="11">
        <f t="shared" si="42"/>
        <v>3.2927999999999997</v>
      </c>
      <c r="O358" s="2">
        <f t="shared" si="43"/>
        <v>6.8911800000000003</v>
      </c>
      <c r="P358" s="11">
        <f t="shared" si="44"/>
        <v>7.231300000000032</v>
      </c>
      <c r="S358" s="11">
        <f t="shared" si="38"/>
        <v>1.5400000000000205</v>
      </c>
      <c r="T358" s="11">
        <f t="shared" si="46"/>
        <v>1.7908333333333246</v>
      </c>
      <c r="U358">
        <f t="shared" si="45"/>
        <v>3.2884811320754719</v>
      </c>
    </row>
    <row r="359" spans="1:21" x14ac:dyDescent="0.2">
      <c r="A359">
        <v>1986</v>
      </c>
      <c r="B359">
        <v>2</v>
      </c>
      <c r="C359">
        <v>1986.126</v>
      </c>
      <c r="D359">
        <f>monthly_summary!D359</f>
        <v>346.26</v>
      </c>
      <c r="E359">
        <f>monthly_summary!E359</f>
        <v>344.93</v>
      </c>
      <c r="F359">
        <f t="shared" si="39"/>
        <v>2.8195999999999666</v>
      </c>
      <c r="G359" s="22">
        <f>monthly_summary!L359*12</f>
        <v>3.4116</v>
      </c>
      <c r="H359" s="22">
        <f>monthly_summary!P359*12</f>
        <v>3.2412000000000001</v>
      </c>
      <c r="I359" s="22">
        <f t="shared" si="40"/>
        <v>8.5199999999999942E-2</v>
      </c>
      <c r="J359" s="26">
        <f>'FF CO2 GCB2020'!D359*$K$5</f>
        <v>5.2629999999999999</v>
      </c>
      <c r="K359" s="23">
        <f>'FF CO2 GCB2020'!D359*(1-$K$5)</f>
        <v>0.27700000000000025</v>
      </c>
      <c r="L359" s="23">
        <f t="shared" si="41"/>
        <v>6.9803999999999995</v>
      </c>
      <c r="N359" s="11">
        <f t="shared" si="42"/>
        <v>3.3264</v>
      </c>
      <c r="O359" s="2">
        <f t="shared" si="43"/>
        <v>6.8951999999999991</v>
      </c>
      <c r="P359" s="11">
        <f t="shared" si="44"/>
        <v>6.9147999999999765</v>
      </c>
      <c r="S359" s="11">
        <f t="shared" si="38"/>
        <v>1.3299999999999841</v>
      </c>
      <c r="T359" s="11">
        <f t="shared" si="46"/>
        <v>1.7699999999999914</v>
      </c>
      <c r="U359">
        <f t="shared" si="45"/>
        <v>3.2926415094339618</v>
      </c>
    </row>
    <row r="360" spans="1:21" x14ac:dyDescent="0.2">
      <c r="A360">
        <v>1986</v>
      </c>
      <c r="B360">
        <v>3</v>
      </c>
      <c r="C360">
        <v>1986.2027</v>
      </c>
      <c r="D360">
        <f>monthly_summary!D360</f>
        <v>346.46</v>
      </c>
      <c r="E360">
        <f>monthly_summary!E360</f>
        <v>345.01</v>
      </c>
      <c r="F360">
        <f t="shared" si="39"/>
        <v>3.0739999999999759</v>
      </c>
      <c r="G360" s="22">
        <f>monthly_summary!L360*12</f>
        <v>3.4523999999999999</v>
      </c>
      <c r="H360" s="22">
        <f>monthly_summary!P360*12</f>
        <v>3.2724000000000002</v>
      </c>
      <c r="I360" s="22">
        <f t="shared" si="40"/>
        <v>8.9999999999999858E-2</v>
      </c>
      <c r="J360" s="26">
        <f>'FF CO2 GCB2020'!D360*$K$5</f>
        <v>5.2696499999999995</v>
      </c>
      <c r="K360" s="23">
        <f>'FF CO2 GCB2020'!D360*(1-$K$5)</f>
        <v>0.27735000000000021</v>
      </c>
      <c r="L360" s="23">
        <f t="shared" si="41"/>
        <v>6.9892199999999987</v>
      </c>
      <c r="N360" s="11">
        <f t="shared" si="42"/>
        <v>3.3624000000000001</v>
      </c>
      <c r="O360" s="2">
        <f t="shared" si="43"/>
        <v>6.8992199999999988</v>
      </c>
      <c r="P360" s="11">
        <f t="shared" si="44"/>
        <v>7.0980142857142674</v>
      </c>
      <c r="S360" s="11">
        <f t="shared" si="38"/>
        <v>1.4499999999999886</v>
      </c>
      <c r="T360" s="11">
        <f t="shared" si="46"/>
        <v>1.7541666666666582</v>
      </c>
      <c r="U360">
        <f t="shared" si="45"/>
        <v>3.2968018867924522</v>
      </c>
    </row>
    <row r="361" spans="1:21" x14ac:dyDescent="0.2">
      <c r="A361">
        <v>1986</v>
      </c>
      <c r="B361">
        <v>4</v>
      </c>
      <c r="C361">
        <v>1986.2877000000001</v>
      </c>
      <c r="D361">
        <f>monthly_summary!D361</f>
        <v>347.03</v>
      </c>
      <c r="E361">
        <f>monthly_summary!E361</f>
        <v>345.11</v>
      </c>
      <c r="F361">
        <f t="shared" si="39"/>
        <v>4.0703999999999132</v>
      </c>
      <c r="G361" s="22">
        <f>monthly_summary!L361*12</f>
        <v>3.4944000000000002</v>
      </c>
      <c r="H361" s="22">
        <f>monthly_summary!P361*12</f>
        <v>3.3035999999999999</v>
      </c>
      <c r="I361" s="22">
        <f t="shared" si="40"/>
        <v>9.5400000000000151E-2</v>
      </c>
      <c r="J361" s="26">
        <f>'FF CO2 GCB2020'!D361*$K$5</f>
        <v>5.2753499999999995</v>
      </c>
      <c r="K361" s="23">
        <f>'FF CO2 GCB2020'!D361*(1-$K$5)</f>
        <v>0.27765000000000023</v>
      </c>
      <c r="L361" s="23">
        <f t="shared" si="41"/>
        <v>6.9967799999999984</v>
      </c>
      <c r="N361" s="11">
        <f t="shared" si="42"/>
        <v>3.399</v>
      </c>
      <c r="O361" s="2">
        <f t="shared" si="43"/>
        <v>6.9013799999999978</v>
      </c>
      <c r="P361" s="11">
        <f t="shared" si="44"/>
        <v>7.8097285714285096</v>
      </c>
      <c r="S361" s="11">
        <f t="shared" si="38"/>
        <v>1.9199999999999591</v>
      </c>
      <c r="T361" s="11">
        <f t="shared" si="46"/>
        <v>1.7924999999999898</v>
      </c>
      <c r="U361">
        <f t="shared" si="45"/>
        <v>3.3003679245283011</v>
      </c>
    </row>
    <row r="362" spans="1:21" x14ac:dyDescent="0.2">
      <c r="A362">
        <v>1986</v>
      </c>
      <c r="B362">
        <v>5</v>
      </c>
      <c r="C362">
        <v>1986.3698999999999</v>
      </c>
      <c r="D362">
        <f>monthly_summary!D362</f>
        <v>347.14</v>
      </c>
      <c r="E362">
        <f>monthly_summary!E362</f>
        <v>345.07</v>
      </c>
      <c r="F362">
        <f t="shared" si="39"/>
        <v>4.3883999999999856</v>
      </c>
      <c r="G362" s="22">
        <f>monthly_summary!L362*12</f>
        <v>3.5388000000000002</v>
      </c>
      <c r="H362" s="22">
        <f>monthly_summary!P362*12</f>
        <v>3.3360000000000003</v>
      </c>
      <c r="I362" s="22">
        <f t="shared" si="40"/>
        <v>0.10139999999999993</v>
      </c>
      <c r="J362" s="26">
        <f>'FF CO2 GCB2020'!D362*$K$5</f>
        <v>5.2819999999999991</v>
      </c>
      <c r="K362" s="23">
        <f>'FF CO2 GCB2020'!D362*(1-$K$5)</f>
        <v>0.27800000000000025</v>
      </c>
      <c r="L362" s="23">
        <f t="shared" si="41"/>
        <v>7.0055999999999976</v>
      </c>
      <c r="N362" s="11">
        <f t="shared" si="42"/>
        <v>3.4374000000000002</v>
      </c>
      <c r="O362" s="2">
        <f t="shared" si="43"/>
        <v>6.9041999999999977</v>
      </c>
      <c r="P362" s="11">
        <f t="shared" si="44"/>
        <v>8.0371714285714173</v>
      </c>
      <c r="S362" s="11">
        <f t="shared" si="38"/>
        <v>2.0699999999999932</v>
      </c>
      <c r="T362" s="11">
        <f t="shared" si="46"/>
        <v>1.8058333333333252</v>
      </c>
      <c r="U362">
        <f t="shared" si="45"/>
        <v>3.304528301886791</v>
      </c>
    </row>
    <row r="363" spans="1:21" x14ac:dyDescent="0.2">
      <c r="A363">
        <v>1986</v>
      </c>
      <c r="B363">
        <v>6</v>
      </c>
      <c r="C363">
        <v>1986.4548</v>
      </c>
      <c r="D363">
        <f>monthly_summary!D363</f>
        <v>347.23</v>
      </c>
      <c r="E363">
        <f>monthly_summary!E363</f>
        <v>345.26</v>
      </c>
      <c r="F363">
        <f t="shared" si="39"/>
        <v>4.1764000000000578</v>
      </c>
      <c r="G363" s="22">
        <f>monthly_summary!L363*12</f>
        <v>3.5831999999999997</v>
      </c>
      <c r="H363" s="22">
        <f>monthly_summary!P363*12</f>
        <v>3.3672000000000004</v>
      </c>
      <c r="I363" s="22">
        <f t="shared" si="40"/>
        <v>0.10799999999999965</v>
      </c>
      <c r="J363" s="26">
        <f>'FF CO2 GCB2020'!D363*$K$5</f>
        <v>5.2886499999999996</v>
      </c>
      <c r="K363" s="23">
        <f>'FF CO2 GCB2020'!D363*(1-$K$5)</f>
        <v>0.27835000000000026</v>
      </c>
      <c r="L363" s="23">
        <f t="shared" si="41"/>
        <v>7.0144199999999985</v>
      </c>
      <c r="N363" s="11">
        <f t="shared" si="42"/>
        <v>3.4752000000000001</v>
      </c>
      <c r="O363" s="2">
        <f t="shared" si="43"/>
        <v>6.9064199999999989</v>
      </c>
      <c r="P363" s="11">
        <f t="shared" si="44"/>
        <v>7.8854428571428983</v>
      </c>
      <c r="S363" s="11">
        <f t="shared" si="38"/>
        <v>1.9700000000000273</v>
      </c>
      <c r="T363" s="11">
        <f t="shared" si="46"/>
        <v>1.8099999999999927</v>
      </c>
      <c r="U363">
        <f t="shared" si="45"/>
        <v>3.3086886792452823</v>
      </c>
    </row>
    <row r="364" spans="1:21" x14ac:dyDescent="0.2">
      <c r="A364">
        <v>1986</v>
      </c>
      <c r="B364">
        <v>7</v>
      </c>
      <c r="C364">
        <v>1986.537</v>
      </c>
      <c r="D364">
        <f>monthly_summary!D364</f>
        <v>347.2</v>
      </c>
      <c r="E364">
        <f>monthly_summary!E364</f>
        <v>345.49</v>
      </c>
      <c r="F364">
        <f t="shared" si="39"/>
        <v>3.6251999999999569</v>
      </c>
      <c r="G364" s="22">
        <f>monthly_summary!L364*12</f>
        <v>3.6276000000000002</v>
      </c>
      <c r="H364" s="22">
        <f>monthly_summary!P364*12</f>
        <v>3.3984000000000001</v>
      </c>
      <c r="I364" s="22">
        <f t="shared" si="40"/>
        <v>0.11460000000000004</v>
      </c>
      <c r="J364" s="26">
        <f>'FF CO2 GCB2020'!D364*$K$5</f>
        <v>5.2981499999999997</v>
      </c>
      <c r="K364" s="23">
        <f>'FF CO2 GCB2020'!D364*(1-$K$5)</f>
        <v>0.27885000000000026</v>
      </c>
      <c r="L364" s="23">
        <f t="shared" si="41"/>
        <v>7.0270199999999985</v>
      </c>
      <c r="N364" s="11">
        <f t="shared" si="42"/>
        <v>3.5129999999999999</v>
      </c>
      <c r="O364" s="2">
        <f t="shared" si="43"/>
        <v>6.9124199999999982</v>
      </c>
      <c r="P364" s="11">
        <f t="shared" si="44"/>
        <v>7.4941285714285399</v>
      </c>
      <c r="S364" s="11">
        <f t="shared" si="38"/>
        <v>1.7099999999999795</v>
      </c>
      <c r="T364" s="11">
        <f t="shared" si="46"/>
        <v>1.8058333333333298</v>
      </c>
      <c r="U364">
        <f t="shared" si="45"/>
        <v>3.3146320754716974</v>
      </c>
    </row>
    <row r="365" spans="1:21" x14ac:dyDescent="0.2">
      <c r="A365">
        <v>1986</v>
      </c>
      <c r="B365">
        <v>8</v>
      </c>
      <c r="C365">
        <v>1986.6219000000001</v>
      </c>
      <c r="D365">
        <f>monthly_summary!D365</f>
        <v>347.29</v>
      </c>
      <c r="E365">
        <f>monthly_summary!E365</f>
        <v>345.55</v>
      </c>
      <c r="F365">
        <f t="shared" si="39"/>
        <v>3.6888000000000196</v>
      </c>
      <c r="G365" s="22">
        <f>monthly_summary!L365*12</f>
        <v>3.6696</v>
      </c>
      <c r="H365" s="22">
        <f>monthly_summary!P365*12</f>
        <v>3.4283999999999999</v>
      </c>
      <c r="I365" s="22">
        <f t="shared" si="40"/>
        <v>0.12060000000000004</v>
      </c>
      <c r="J365" s="26">
        <f>'FF CO2 GCB2020'!D365*$K$5</f>
        <v>5.3123999999999993</v>
      </c>
      <c r="K365" s="23">
        <f>'FF CO2 GCB2020'!D365*(1-$K$5)</f>
        <v>0.27960000000000024</v>
      </c>
      <c r="L365" s="23">
        <f t="shared" si="41"/>
        <v>7.045919999999998</v>
      </c>
      <c r="N365" s="11">
        <f t="shared" si="42"/>
        <v>3.5489999999999999</v>
      </c>
      <c r="O365" s="2">
        <f t="shared" si="43"/>
        <v>6.9253199999999975</v>
      </c>
      <c r="P365" s="11">
        <f t="shared" si="44"/>
        <v>7.547057142857156</v>
      </c>
      <c r="S365" s="11">
        <f t="shared" si="38"/>
        <v>1.7400000000000091</v>
      </c>
      <c r="T365" s="11">
        <f t="shared" si="46"/>
        <v>1.846666666666664</v>
      </c>
      <c r="U365">
        <f t="shared" si="45"/>
        <v>3.3235471698113197</v>
      </c>
    </row>
    <row r="366" spans="1:21" x14ac:dyDescent="0.2">
      <c r="A366">
        <v>1986</v>
      </c>
      <c r="B366">
        <v>9</v>
      </c>
      <c r="C366">
        <v>1986.7067999999999</v>
      </c>
      <c r="D366">
        <f>monthly_summary!D366</f>
        <v>348.02</v>
      </c>
      <c r="E366">
        <f>monthly_summary!E366</f>
        <v>345.63</v>
      </c>
      <c r="F366">
        <f t="shared" si="39"/>
        <v>5.0667999999999713</v>
      </c>
      <c r="G366" s="22">
        <f>monthly_summary!L366*12</f>
        <v>3.7092000000000001</v>
      </c>
      <c r="H366" s="22">
        <f>monthly_summary!P366*12</f>
        <v>3.4572000000000003</v>
      </c>
      <c r="I366" s="22">
        <f t="shared" si="40"/>
        <v>0.12599999999999989</v>
      </c>
      <c r="J366" s="26">
        <f>'FF CO2 GCB2020'!D366*$K$5</f>
        <v>5.3266499999999999</v>
      </c>
      <c r="K366" s="23">
        <f>'FF CO2 GCB2020'!D366*(1-$K$5)</f>
        <v>0.28035000000000027</v>
      </c>
      <c r="L366" s="23">
        <f t="shared" si="41"/>
        <v>7.0648199999999992</v>
      </c>
      <c r="N366" s="11">
        <f t="shared" si="42"/>
        <v>3.5832000000000002</v>
      </c>
      <c r="O366" s="2">
        <f t="shared" si="43"/>
        <v>6.9388199999999998</v>
      </c>
      <c r="P366" s="11">
        <f t="shared" si="44"/>
        <v>8.539442857142836</v>
      </c>
      <c r="S366" s="11">
        <f t="shared" si="38"/>
        <v>2.3899999999999864</v>
      </c>
      <c r="T366" s="11">
        <f t="shared" si="46"/>
        <v>1.8725000000000023</v>
      </c>
      <c r="U366">
        <f t="shared" si="45"/>
        <v>3.3324622641509429</v>
      </c>
    </row>
    <row r="367" spans="1:21" x14ac:dyDescent="0.2">
      <c r="A367">
        <v>1986</v>
      </c>
      <c r="B367">
        <v>10</v>
      </c>
      <c r="C367">
        <v>1986.789</v>
      </c>
      <c r="D367">
        <f>monthly_summary!D367</f>
        <v>347.45</v>
      </c>
      <c r="E367">
        <f>monthly_summary!E367</f>
        <v>345.65</v>
      </c>
      <c r="F367">
        <f t="shared" si="39"/>
        <v>3.8160000000000243</v>
      </c>
      <c r="G367" s="22">
        <f>monthly_summary!L367*12</f>
        <v>3.7463999999999995</v>
      </c>
      <c r="H367" s="22">
        <f>monthly_summary!P367*12</f>
        <v>3.4836</v>
      </c>
      <c r="I367" s="22">
        <f t="shared" si="40"/>
        <v>0.13139999999999974</v>
      </c>
      <c r="J367" s="26">
        <f>'FF CO2 GCB2020'!D367*$K$5</f>
        <v>5.3408999999999995</v>
      </c>
      <c r="K367" s="23">
        <f>'FF CO2 GCB2020'!D367*(1-$K$5)</f>
        <v>0.28110000000000024</v>
      </c>
      <c r="L367" s="23">
        <f t="shared" si="41"/>
        <v>7.0837199999999987</v>
      </c>
      <c r="N367" s="11">
        <f t="shared" si="42"/>
        <v>3.6149999999999998</v>
      </c>
      <c r="O367" s="2">
        <f t="shared" si="43"/>
        <v>6.9523199999999985</v>
      </c>
      <c r="P367" s="11">
        <f t="shared" si="44"/>
        <v>7.6541142857143036</v>
      </c>
      <c r="S367" s="11">
        <f t="shared" si="38"/>
        <v>1.8000000000000114</v>
      </c>
      <c r="T367" s="11">
        <f t="shared" si="46"/>
        <v>1.8991666666666684</v>
      </c>
      <c r="U367">
        <f t="shared" si="45"/>
        <v>3.3413773584905653</v>
      </c>
    </row>
    <row r="368" spans="1:21" x14ac:dyDescent="0.2">
      <c r="A368">
        <v>1986</v>
      </c>
      <c r="B368">
        <v>11</v>
      </c>
      <c r="C368">
        <v>1986.874</v>
      </c>
      <c r="D368">
        <f>monthly_summary!D368</f>
        <v>347.71</v>
      </c>
      <c r="E368">
        <f>monthly_summary!E368</f>
        <v>345.81</v>
      </c>
      <c r="F368">
        <f t="shared" si="39"/>
        <v>4.0279999999999516</v>
      </c>
      <c r="G368" s="22">
        <f>monthly_summary!L368*12</f>
        <v>3.7836000000000003</v>
      </c>
      <c r="H368" s="22">
        <f>monthly_summary!P368*12</f>
        <v>3.5076000000000001</v>
      </c>
      <c r="I368" s="22">
        <f t="shared" si="40"/>
        <v>0.13800000000000012</v>
      </c>
      <c r="J368" s="26">
        <f>'FF CO2 GCB2020'!D368*$K$5</f>
        <v>5.3551499999999992</v>
      </c>
      <c r="K368" s="23">
        <f>'FF CO2 GCB2020'!D368*(1-$K$5)</f>
        <v>0.28185000000000021</v>
      </c>
      <c r="L368" s="23">
        <f t="shared" si="41"/>
        <v>7.1026199999999982</v>
      </c>
      <c r="N368" s="11">
        <f t="shared" si="42"/>
        <v>3.6456</v>
      </c>
      <c r="O368" s="2">
        <f t="shared" si="43"/>
        <v>6.9646199999999983</v>
      </c>
      <c r="P368" s="11">
        <f t="shared" si="44"/>
        <v>7.8124428571428215</v>
      </c>
      <c r="S368" s="11">
        <f t="shared" si="38"/>
        <v>1.8999999999999773</v>
      </c>
      <c r="T368" s="11">
        <f t="shared" si="46"/>
        <v>1.894166666666673</v>
      </c>
      <c r="U368">
        <f t="shared" si="45"/>
        <v>3.3502924528301876</v>
      </c>
    </row>
    <row r="369" spans="1:21" x14ac:dyDescent="0.2">
      <c r="A369">
        <v>1986</v>
      </c>
      <c r="B369">
        <v>12</v>
      </c>
      <c r="C369">
        <v>1986.9562000000001</v>
      </c>
      <c r="D369">
        <f>monthly_summary!D369</f>
        <v>347.74</v>
      </c>
      <c r="E369">
        <f>monthly_summary!E369</f>
        <v>345.89</v>
      </c>
      <c r="F369">
        <f t="shared" si="39"/>
        <v>3.9220000000000486</v>
      </c>
      <c r="G369" s="22">
        <f>monthly_summary!L369*12</f>
        <v>3.8171999999999997</v>
      </c>
      <c r="H369" s="22">
        <f>monthly_summary!P369*12</f>
        <v>3.5291999999999994</v>
      </c>
      <c r="I369" s="22">
        <f t="shared" si="40"/>
        <v>0.14400000000000013</v>
      </c>
      <c r="J369" s="26">
        <f>'FF CO2 GCB2020'!D369*$K$5</f>
        <v>5.3693999999999997</v>
      </c>
      <c r="K369" s="23">
        <f>'FF CO2 GCB2020'!D369*(1-$K$5)</f>
        <v>0.28260000000000024</v>
      </c>
      <c r="L369" s="23">
        <f t="shared" si="41"/>
        <v>7.1215199999999985</v>
      </c>
      <c r="N369" s="11">
        <f t="shared" si="42"/>
        <v>3.6731999999999996</v>
      </c>
      <c r="O369" s="2">
        <f t="shared" si="43"/>
        <v>6.9775199999999984</v>
      </c>
      <c r="P369" s="11">
        <f t="shared" si="44"/>
        <v>7.7442285714286054</v>
      </c>
      <c r="S369" s="11">
        <f t="shared" si="38"/>
        <v>1.8500000000000227</v>
      </c>
      <c r="T369" s="11">
        <f t="shared" si="46"/>
        <v>1.9016666666666708</v>
      </c>
      <c r="U369">
        <f t="shared" si="45"/>
        <v>3.3592075471698104</v>
      </c>
    </row>
    <row r="370" spans="1:21" x14ac:dyDescent="0.2">
      <c r="A370">
        <v>1987</v>
      </c>
      <c r="B370">
        <v>1</v>
      </c>
      <c r="C370">
        <v>1987.0410999999999</v>
      </c>
      <c r="D370">
        <f>monthly_summary!D370</f>
        <v>347.98</v>
      </c>
      <c r="E370">
        <f>monthly_summary!E370</f>
        <v>345.95</v>
      </c>
      <c r="F370">
        <f t="shared" si="39"/>
        <v>4.3036000000000625</v>
      </c>
      <c r="G370" s="22">
        <f>monthly_summary!L370*12</f>
        <v>3.8495999999999997</v>
      </c>
      <c r="H370" s="22">
        <f>monthly_summary!P370*12</f>
        <v>3.5459999999999998</v>
      </c>
      <c r="I370" s="22">
        <f t="shared" si="40"/>
        <v>0.15179999999999993</v>
      </c>
      <c r="J370" s="26">
        <f>'FF CO2 GCB2020'!D370*$K$5</f>
        <v>5.3836499999999994</v>
      </c>
      <c r="K370" s="23">
        <f>'FF CO2 GCB2020'!D370*(1-$K$5)</f>
        <v>0.28335000000000027</v>
      </c>
      <c r="L370" s="23">
        <f t="shared" si="41"/>
        <v>7.140419999999998</v>
      </c>
      <c r="N370" s="11">
        <f t="shared" si="42"/>
        <v>3.6978</v>
      </c>
      <c r="O370" s="2">
        <f t="shared" si="43"/>
        <v>6.9886199999999983</v>
      </c>
      <c r="P370" s="11">
        <f t="shared" si="44"/>
        <v>8.0225000000000435</v>
      </c>
      <c r="S370" s="11">
        <f t="shared" si="38"/>
        <v>2.0300000000000296</v>
      </c>
      <c r="T370" s="11">
        <f t="shared" si="46"/>
        <v>1.9108333333333387</v>
      </c>
      <c r="U370">
        <f t="shared" si="45"/>
        <v>3.3681226415094327</v>
      </c>
    </row>
    <row r="371" spans="1:21" x14ac:dyDescent="0.2">
      <c r="A371">
        <v>1987</v>
      </c>
      <c r="B371">
        <v>2</v>
      </c>
      <c r="C371">
        <v>1987.126</v>
      </c>
      <c r="D371">
        <f>monthly_summary!D371</f>
        <v>347.79</v>
      </c>
      <c r="E371">
        <f>monthly_summary!E371</f>
        <v>346.15</v>
      </c>
      <c r="F371">
        <f t="shared" si="39"/>
        <v>3.4768000000000918</v>
      </c>
      <c r="G371" s="22">
        <f>monthly_summary!L371*12</f>
        <v>3.8795999999999999</v>
      </c>
      <c r="H371" s="22">
        <f>monthly_summary!P371*12</f>
        <v>3.5591999999999997</v>
      </c>
      <c r="I371" s="22">
        <f t="shared" si="40"/>
        <v>0.16020000000000012</v>
      </c>
      <c r="J371" s="26">
        <f>'FF CO2 GCB2020'!D371*$K$5</f>
        <v>5.3978999999999999</v>
      </c>
      <c r="K371" s="23">
        <f>'FF CO2 GCB2020'!D371*(1-$K$5)</f>
        <v>0.2841000000000003</v>
      </c>
      <c r="L371" s="23">
        <f t="shared" si="41"/>
        <v>7.1593199999999984</v>
      </c>
      <c r="N371" s="11">
        <f t="shared" si="42"/>
        <v>3.7193999999999998</v>
      </c>
      <c r="O371" s="2">
        <f t="shared" si="43"/>
        <v>6.9991199999999978</v>
      </c>
      <c r="P371" s="11">
        <f t="shared" si="44"/>
        <v>7.4370285714286375</v>
      </c>
      <c r="S371" s="11">
        <f t="shared" si="38"/>
        <v>1.6400000000000432</v>
      </c>
      <c r="T371" s="11">
        <f t="shared" si="46"/>
        <v>1.9050000000000058</v>
      </c>
      <c r="U371">
        <f t="shared" si="45"/>
        <v>3.3770377358490555</v>
      </c>
    </row>
    <row r="372" spans="1:21" x14ac:dyDescent="0.2">
      <c r="A372">
        <v>1987</v>
      </c>
      <c r="B372">
        <v>3</v>
      </c>
      <c r="C372">
        <v>1987.2027</v>
      </c>
      <c r="D372">
        <f>monthly_summary!D372</f>
        <v>348.02</v>
      </c>
      <c r="E372">
        <f>monthly_summary!E372</f>
        <v>346.25</v>
      </c>
      <c r="F372">
        <f t="shared" si="39"/>
        <v>3.7523999999999615</v>
      </c>
      <c r="G372" s="22">
        <f>monthly_summary!L372*12</f>
        <v>3.9060000000000001</v>
      </c>
      <c r="H372" s="22">
        <f>monthly_summary!P372*12</f>
        <v>3.57</v>
      </c>
      <c r="I372" s="22">
        <f t="shared" si="40"/>
        <v>0.16800000000000015</v>
      </c>
      <c r="J372" s="26">
        <f>'FF CO2 GCB2020'!D372*$K$5</f>
        <v>5.4121499999999996</v>
      </c>
      <c r="K372" s="23">
        <f>'FF CO2 GCB2020'!D372*(1-$K$5)</f>
        <v>0.28485000000000027</v>
      </c>
      <c r="L372" s="23">
        <f t="shared" si="41"/>
        <v>7.1782199999999978</v>
      </c>
      <c r="N372" s="11">
        <f t="shared" si="42"/>
        <v>3.738</v>
      </c>
      <c r="O372" s="2">
        <f t="shared" si="43"/>
        <v>7.0102199999999977</v>
      </c>
      <c r="P372" s="11">
        <f t="shared" si="44"/>
        <v>7.639585714285686</v>
      </c>
      <c r="S372" s="11">
        <f t="shared" si="38"/>
        <v>1.7699999999999818</v>
      </c>
      <c r="T372" s="11">
        <f t="shared" si="46"/>
        <v>1.9475000000000051</v>
      </c>
      <c r="U372">
        <f t="shared" si="45"/>
        <v>3.3859528301886779</v>
      </c>
    </row>
    <row r="373" spans="1:21" x14ac:dyDescent="0.2">
      <c r="A373">
        <v>1987</v>
      </c>
      <c r="B373">
        <v>4</v>
      </c>
      <c r="C373">
        <v>1987.2877000000001</v>
      </c>
      <c r="D373">
        <f>monthly_summary!D373</f>
        <v>348.45</v>
      </c>
      <c r="E373">
        <f>monthly_summary!E373</f>
        <v>346.59</v>
      </c>
      <c r="F373">
        <f t="shared" si="39"/>
        <v>3.9432000000000289</v>
      </c>
      <c r="G373" s="22">
        <f>monthly_summary!L373*12</f>
        <v>3.93</v>
      </c>
      <c r="H373" s="22">
        <f>monthly_summary!P373*12</f>
        <v>3.5771999999999995</v>
      </c>
      <c r="I373" s="22">
        <f t="shared" si="40"/>
        <v>0.17640000000000033</v>
      </c>
      <c r="J373" s="26">
        <f>'FF CO2 GCB2020'!D373*$K$5</f>
        <v>5.4263999999999992</v>
      </c>
      <c r="K373" s="23">
        <f>'FF CO2 GCB2020'!D373*(1-$K$5)</f>
        <v>0.28560000000000024</v>
      </c>
      <c r="L373" s="23">
        <f t="shared" si="41"/>
        <v>7.1971199999999973</v>
      </c>
      <c r="N373" s="11">
        <f t="shared" si="42"/>
        <v>3.7535999999999996</v>
      </c>
      <c r="O373" s="2">
        <f t="shared" si="43"/>
        <v>7.0207199999999972</v>
      </c>
      <c r="P373" s="11">
        <f t="shared" si="44"/>
        <v>7.7809714285714486</v>
      </c>
      <c r="S373" s="11">
        <f t="shared" si="38"/>
        <v>1.8600000000000136</v>
      </c>
      <c r="T373" s="11">
        <f t="shared" si="46"/>
        <v>1.9233333333333416</v>
      </c>
      <c r="U373">
        <f t="shared" si="45"/>
        <v>3.3948679245283007</v>
      </c>
    </row>
    <row r="374" spans="1:21" x14ac:dyDescent="0.2">
      <c r="A374">
        <v>1987</v>
      </c>
      <c r="B374">
        <v>5</v>
      </c>
      <c r="C374">
        <v>1987.3698999999999</v>
      </c>
      <c r="D374">
        <f>monthly_summary!D374</f>
        <v>348.76</v>
      </c>
      <c r="E374">
        <f>monthly_summary!E374</f>
        <v>346.6</v>
      </c>
      <c r="F374">
        <f t="shared" si="39"/>
        <v>4.5791999999999327</v>
      </c>
      <c r="G374" s="22">
        <f>monthly_summary!L374*12</f>
        <v>3.9492000000000003</v>
      </c>
      <c r="H374" s="22">
        <f>monthly_summary!P374*12</f>
        <v>3.5831999999999997</v>
      </c>
      <c r="I374" s="22">
        <f t="shared" si="40"/>
        <v>0.18300000000000027</v>
      </c>
      <c r="J374" s="26">
        <f>'FF CO2 GCB2020'!D374*$K$5</f>
        <v>5.4406499999999998</v>
      </c>
      <c r="K374" s="23">
        <f>'FF CO2 GCB2020'!D374*(1-$K$5)</f>
        <v>0.28635000000000027</v>
      </c>
      <c r="L374" s="23">
        <f t="shared" si="41"/>
        <v>7.2160199999999985</v>
      </c>
      <c r="N374" s="11">
        <f t="shared" si="42"/>
        <v>3.7662</v>
      </c>
      <c r="O374" s="2">
        <f t="shared" si="43"/>
        <v>7.0330199999999987</v>
      </c>
      <c r="P374" s="11">
        <f t="shared" si="44"/>
        <v>8.2421571428570939</v>
      </c>
      <c r="S374" s="11">
        <f t="shared" si="38"/>
        <v>2.1599999999999682</v>
      </c>
      <c r="T374" s="11">
        <f t="shared" si="46"/>
        <v>1.94583333333334</v>
      </c>
      <c r="U374">
        <f t="shared" si="45"/>
        <v>3.4037830188679239</v>
      </c>
    </row>
    <row r="375" spans="1:21" x14ac:dyDescent="0.2">
      <c r="A375">
        <v>1987</v>
      </c>
      <c r="B375">
        <v>6</v>
      </c>
      <c r="C375">
        <v>1987.4548</v>
      </c>
      <c r="D375">
        <f>monthly_summary!D375</f>
        <v>348.92</v>
      </c>
      <c r="E375">
        <f>monthly_summary!E375</f>
        <v>346.84</v>
      </c>
      <c r="F375">
        <f t="shared" si="39"/>
        <v>4.4096000000000872</v>
      </c>
      <c r="G375" s="22">
        <f>monthly_summary!L375*12</f>
        <v>3.9635999999999996</v>
      </c>
      <c r="H375" s="22">
        <f>monthly_summary!P375*12</f>
        <v>3.5868000000000002</v>
      </c>
      <c r="I375" s="22">
        <f t="shared" si="40"/>
        <v>0.18839999999999968</v>
      </c>
      <c r="J375" s="26">
        <f>'FF CO2 GCB2020'!D375*$K$5</f>
        <v>5.4548999999999994</v>
      </c>
      <c r="K375" s="23">
        <f>'FF CO2 GCB2020'!D375*(1-$K$5)</f>
        <v>0.28710000000000024</v>
      </c>
      <c r="L375" s="23">
        <f t="shared" si="41"/>
        <v>7.234919999999998</v>
      </c>
      <c r="N375" s="11">
        <f t="shared" si="42"/>
        <v>3.7751999999999999</v>
      </c>
      <c r="O375" s="2">
        <f t="shared" si="43"/>
        <v>7.0465199999999983</v>
      </c>
      <c r="P375" s="11">
        <f t="shared" si="44"/>
        <v>8.1291142857143477</v>
      </c>
      <c r="S375" s="11">
        <f t="shared" si="38"/>
        <v>2.0800000000000409</v>
      </c>
      <c r="T375" s="11">
        <f t="shared" si="46"/>
        <v>1.9575000000000102</v>
      </c>
      <c r="U375">
        <f t="shared" si="45"/>
        <v>3.4126981132075462</v>
      </c>
    </row>
    <row r="376" spans="1:21" x14ac:dyDescent="0.2">
      <c r="A376">
        <v>1987</v>
      </c>
      <c r="B376">
        <v>7</v>
      </c>
      <c r="C376">
        <v>1987.537</v>
      </c>
      <c r="D376">
        <f>monthly_summary!D376</f>
        <v>348.77</v>
      </c>
      <c r="E376">
        <f>monthly_summary!E376</f>
        <v>347.13</v>
      </c>
      <c r="F376">
        <f t="shared" si="39"/>
        <v>3.4767999999999715</v>
      </c>
      <c r="G376" s="22">
        <f>monthly_summary!L376*12</f>
        <v>3.9744000000000002</v>
      </c>
      <c r="H376" s="22">
        <f>monthly_summary!P376*12</f>
        <v>3.5880000000000001</v>
      </c>
      <c r="I376" s="22">
        <f t="shared" si="40"/>
        <v>0.19320000000000004</v>
      </c>
      <c r="J376" s="26">
        <f>'FF CO2 GCB2020'!D376*$K$5</f>
        <v>5.47105</v>
      </c>
      <c r="K376" s="23">
        <f>'FF CO2 GCB2020'!D376*(1-$K$5)</f>
        <v>0.28795000000000026</v>
      </c>
      <c r="L376" s="23">
        <f t="shared" si="41"/>
        <v>7.2563399999999989</v>
      </c>
      <c r="N376" s="11">
        <f t="shared" si="42"/>
        <v>3.7812000000000001</v>
      </c>
      <c r="O376" s="2">
        <f t="shared" si="43"/>
        <v>7.0631399999999989</v>
      </c>
      <c r="P376" s="11">
        <f t="shared" si="44"/>
        <v>7.4733285714285502</v>
      </c>
      <c r="S376" s="11">
        <f t="shared" si="38"/>
        <v>1.6399999999999864</v>
      </c>
      <c r="T376" s="11">
        <f t="shared" si="46"/>
        <v>1.9391666666666747</v>
      </c>
      <c r="U376">
        <f t="shared" si="45"/>
        <v>3.4228018867924521</v>
      </c>
    </row>
    <row r="377" spans="1:21" x14ac:dyDescent="0.2">
      <c r="A377">
        <v>1987</v>
      </c>
      <c r="B377">
        <v>8</v>
      </c>
      <c r="C377">
        <v>1987.6219000000001</v>
      </c>
      <c r="D377">
        <f>monthly_summary!D377</f>
        <v>349.49</v>
      </c>
      <c r="E377">
        <f>monthly_summary!E377</f>
        <v>347.24</v>
      </c>
      <c r="F377">
        <f t="shared" si="39"/>
        <v>4.7700000000000005</v>
      </c>
      <c r="G377" s="22">
        <f>monthly_summary!L377*12</f>
        <v>3.9792000000000001</v>
      </c>
      <c r="H377" s="22">
        <f>monthly_summary!P377*12</f>
        <v>3.5891999999999999</v>
      </c>
      <c r="I377" s="22">
        <f t="shared" si="40"/>
        <v>0.19500000000000006</v>
      </c>
      <c r="J377" s="26">
        <f>'FF CO2 GCB2020'!D377*$K$5</f>
        <v>5.4881500000000001</v>
      </c>
      <c r="K377" s="23">
        <f>'FF CO2 GCB2020'!D377*(1-$K$5)</f>
        <v>0.28885000000000027</v>
      </c>
      <c r="L377" s="23">
        <f t="shared" si="41"/>
        <v>7.2790199999999992</v>
      </c>
      <c r="N377" s="11">
        <f t="shared" si="42"/>
        <v>3.7842000000000002</v>
      </c>
      <c r="O377" s="2">
        <f t="shared" si="43"/>
        <v>7.0840199999999989</v>
      </c>
      <c r="P377" s="11">
        <f t="shared" si="44"/>
        <v>8.4114428571428572</v>
      </c>
      <c r="S377" s="11">
        <f t="shared" si="38"/>
        <v>2.25</v>
      </c>
      <c r="T377" s="11">
        <f t="shared" si="46"/>
        <v>1.9383333333333372</v>
      </c>
      <c r="U377">
        <f t="shared" si="45"/>
        <v>3.4334999999999996</v>
      </c>
    </row>
    <row r="378" spans="1:21" x14ac:dyDescent="0.2">
      <c r="A378">
        <v>1987</v>
      </c>
      <c r="B378">
        <v>9</v>
      </c>
      <c r="C378">
        <v>1987.7067999999999</v>
      </c>
      <c r="D378">
        <f>monthly_summary!D378</f>
        <v>349.62</v>
      </c>
      <c r="E378">
        <f>monthly_summary!E378</f>
        <v>347.52</v>
      </c>
      <c r="F378">
        <f t="shared" si="39"/>
        <v>4.4520000000000488</v>
      </c>
      <c r="G378" s="22">
        <f>monthly_summary!L378*12</f>
        <v>3.9803999999999999</v>
      </c>
      <c r="H378" s="22">
        <f>monthly_summary!P378*12</f>
        <v>3.5856000000000003</v>
      </c>
      <c r="I378" s="22">
        <f t="shared" si="40"/>
        <v>0.1973999999999998</v>
      </c>
      <c r="J378" s="26">
        <f>'FF CO2 GCB2020'!D378*$K$5</f>
        <v>5.5061999999999998</v>
      </c>
      <c r="K378" s="23">
        <f>'FF CO2 GCB2020'!D378*(1-$K$5)</f>
        <v>0.28980000000000028</v>
      </c>
      <c r="L378" s="23">
        <f t="shared" si="41"/>
        <v>7.3029599999999988</v>
      </c>
      <c r="N378" s="11">
        <f t="shared" si="42"/>
        <v>3.7830000000000004</v>
      </c>
      <c r="O378" s="2">
        <f t="shared" si="43"/>
        <v>7.1055599999999988</v>
      </c>
      <c r="P378" s="11">
        <f t="shared" si="44"/>
        <v>8.1990000000000354</v>
      </c>
      <c r="S378" s="11">
        <f t="shared" si="38"/>
        <v>2.1000000000000227</v>
      </c>
      <c r="T378" s="11">
        <f t="shared" si="46"/>
        <v>2.0208333333333335</v>
      </c>
      <c r="U378">
        <f t="shared" si="45"/>
        <v>3.4447924528301881</v>
      </c>
    </row>
    <row r="379" spans="1:21" x14ac:dyDescent="0.2">
      <c r="A379">
        <v>1987</v>
      </c>
      <c r="B379">
        <v>10</v>
      </c>
      <c r="C379">
        <v>1987.789</v>
      </c>
      <c r="D379">
        <f>monthly_summary!D379</f>
        <v>349.65</v>
      </c>
      <c r="E379">
        <f>monthly_summary!E379</f>
        <v>347.58</v>
      </c>
      <c r="F379">
        <f t="shared" si="39"/>
        <v>4.3883999999999856</v>
      </c>
      <c r="G379" s="22">
        <f>monthly_summary!L379*12</f>
        <v>3.9780000000000002</v>
      </c>
      <c r="H379" s="22">
        <f>monthly_summary!P379*12</f>
        <v>3.5808</v>
      </c>
      <c r="I379" s="22">
        <f t="shared" si="40"/>
        <v>0.19860000000000011</v>
      </c>
      <c r="J379" s="26">
        <f>'FF CO2 GCB2020'!D379*$K$5</f>
        <v>5.5232999999999999</v>
      </c>
      <c r="K379" s="23">
        <f>'FF CO2 GCB2020'!D379*(1-$K$5)</f>
        <v>0.29070000000000024</v>
      </c>
      <c r="L379" s="23">
        <f t="shared" si="41"/>
        <v>7.325639999999999</v>
      </c>
      <c r="N379" s="11">
        <f t="shared" si="42"/>
        <v>3.7793999999999999</v>
      </c>
      <c r="O379" s="2">
        <f t="shared" si="43"/>
        <v>7.1270399999999992</v>
      </c>
      <c r="P379" s="11">
        <f t="shared" si="44"/>
        <v>8.1685714285714166</v>
      </c>
      <c r="S379" s="11">
        <f t="shared" si="38"/>
        <v>2.0699999999999932</v>
      </c>
      <c r="T379" s="11">
        <f t="shared" si="46"/>
        <v>2.0733333333333377</v>
      </c>
      <c r="U379">
        <f t="shared" si="45"/>
        <v>3.4554905660377351</v>
      </c>
    </row>
    <row r="380" spans="1:21" x14ac:dyDescent="0.2">
      <c r="A380">
        <v>1987</v>
      </c>
      <c r="B380">
        <v>11</v>
      </c>
      <c r="C380">
        <v>1987.874</v>
      </c>
      <c r="D380">
        <f>monthly_summary!D380</f>
        <v>349.87</v>
      </c>
      <c r="E380">
        <f>monthly_summary!E380</f>
        <v>347.83</v>
      </c>
      <c r="F380">
        <f t="shared" si="39"/>
        <v>4.3248000000000433</v>
      </c>
      <c r="G380" s="22">
        <f>monthly_summary!L380*12</f>
        <v>3.9720000000000004</v>
      </c>
      <c r="H380" s="22">
        <f>monthly_summary!P380*12</f>
        <v>3.5735999999999999</v>
      </c>
      <c r="I380" s="22">
        <f t="shared" si="40"/>
        <v>0.19920000000000027</v>
      </c>
      <c r="J380" s="26">
        <f>'FF CO2 GCB2020'!D380*$K$5</f>
        <v>5.5404</v>
      </c>
      <c r="K380" s="23">
        <f>'FF CO2 GCB2020'!D380*(1-$K$5)</f>
        <v>0.29160000000000025</v>
      </c>
      <c r="L380" s="23">
        <f t="shared" si="41"/>
        <v>7.3483199999999993</v>
      </c>
      <c r="N380" s="11">
        <f t="shared" si="42"/>
        <v>3.7728000000000002</v>
      </c>
      <c r="O380" s="2">
        <f t="shared" si="43"/>
        <v>7.149119999999999</v>
      </c>
      <c r="P380" s="11">
        <f t="shared" si="44"/>
        <v>8.138742857142887</v>
      </c>
      <c r="S380" s="11">
        <f t="shared" ref="S380:S443" si="47">D380-E380</f>
        <v>2.0400000000000205</v>
      </c>
      <c r="T380" s="11">
        <f t="shared" si="46"/>
        <v>2.1133333333333346</v>
      </c>
      <c r="U380">
        <f t="shared" si="45"/>
        <v>3.4661886792452825</v>
      </c>
    </row>
    <row r="381" spans="1:21" x14ac:dyDescent="0.2">
      <c r="A381">
        <v>1987</v>
      </c>
      <c r="B381">
        <v>12</v>
      </c>
      <c r="C381">
        <v>1987.9562000000001</v>
      </c>
      <c r="D381">
        <f>monthly_summary!D381</f>
        <v>349.8</v>
      </c>
      <c r="E381">
        <f>monthly_summary!E381</f>
        <v>348.17</v>
      </c>
      <c r="F381">
        <f t="shared" ref="F381:F444" si="48">(D381-E381)*2.12</f>
        <v>3.4555999999999907</v>
      </c>
      <c r="G381" s="22">
        <f>monthly_summary!L381*12</f>
        <v>3.9635999999999996</v>
      </c>
      <c r="H381" s="22">
        <f>monthly_summary!P381*12</f>
        <v>3.5640000000000001</v>
      </c>
      <c r="I381" s="22">
        <f t="shared" ref="I381:I444" si="49">(G381-H381)/2</f>
        <v>0.19979999999999976</v>
      </c>
      <c r="J381" s="26">
        <f>'FF CO2 GCB2020'!D381*$K$5</f>
        <v>5.5584499999999997</v>
      </c>
      <c r="K381" s="23">
        <f>'FF CO2 GCB2020'!D381*(1-$K$5)</f>
        <v>0.29255000000000025</v>
      </c>
      <c r="L381" s="23">
        <f t="shared" ref="L381:L444" si="50">$L$5*(J381-K381)</f>
        <v>7.3722599999999989</v>
      </c>
      <c r="N381" s="11">
        <f t="shared" ref="N381:N444" si="51">AVERAGE(G381:H381)</f>
        <v>3.7637999999999998</v>
      </c>
      <c r="O381" s="2">
        <f t="shared" ref="O381:O444" si="52">L381-I381</f>
        <v>7.1724599999999992</v>
      </c>
      <c r="P381" s="11">
        <f t="shared" ref="P381:P444" si="53">F381/$L$5+(J381-K381)-I381</f>
        <v>7.5343857142857074</v>
      </c>
      <c r="S381" s="11">
        <f t="shared" si="47"/>
        <v>1.6299999999999955</v>
      </c>
      <c r="T381" s="11">
        <f t="shared" si="46"/>
        <v>2.1341666666666725</v>
      </c>
      <c r="U381">
        <f t="shared" ref="U381:U444" si="54">L381/2.12</f>
        <v>3.477481132075471</v>
      </c>
    </row>
    <row r="382" spans="1:21" x14ac:dyDescent="0.2">
      <c r="A382">
        <v>1988</v>
      </c>
      <c r="B382">
        <v>1</v>
      </c>
      <c r="C382">
        <v>1988.0409999999999</v>
      </c>
      <c r="D382">
        <f>monthly_summary!D382</f>
        <v>350.39</v>
      </c>
      <c r="E382">
        <f>monthly_summary!E382</f>
        <v>348.37</v>
      </c>
      <c r="F382">
        <f t="shared" si="48"/>
        <v>4.2823999999999618</v>
      </c>
      <c r="G382" s="22">
        <f>monthly_summary!L382*12</f>
        <v>3.9504000000000001</v>
      </c>
      <c r="H382" s="22">
        <f>monthly_summary!P382*12</f>
        <v>3.5531999999999995</v>
      </c>
      <c r="I382" s="22">
        <f t="shared" si="49"/>
        <v>0.19860000000000033</v>
      </c>
      <c r="J382" s="26">
        <f>'FF CO2 GCB2020'!D382*$K$5</f>
        <v>5.5755499999999998</v>
      </c>
      <c r="K382" s="23">
        <f>'FF CO2 GCB2020'!D382*(1-$K$5)</f>
        <v>0.29345000000000027</v>
      </c>
      <c r="L382" s="23">
        <f t="shared" si="50"/>
        <v>7.3949399999999992</v>
      </c>
      <c r="N382" s="11">
        <f t="shared" si="51"/>
        <v>3.7517999999999998</v>
      </c>
      <c r="O382" s="2">
        <f t="shared" si="52"/>
        <v>7.1963399999999993</v>
      </c>
      <c r="P382" s="11">
        <f t="shared" si="53"/>
        <v>8.1423571428571151</v>
      </c>
      <c r="S382" s="11">
        <f t="shared" si="47"/>
        <v>2.0199999999999818</v>
      </c>
      <c r="T382" s="11">
        <f t="shared" si="46"/>
        <v>2.1825000000000045</v>
      </c>
      <c r="U382">
        <f t="shared" si="54"/>
        <v>3.4881792452830185</v>
      </c>
    </row>
    <row r="383" spans="1:21" x14ac:dyDescent="0.2">
      <c r="A383">
        <v>1988</v>
      </c>
      <c r="B383">
        <v>2</v>
      </c>
      <c r="C383">
        <v>1988.1257000000001</v>
      </c>
      <c r="D383">
        <f>monthly_summary!D383</f>
        <v>351.04</v>
      </c>
      <c r="E383">
        <f>monthly_summary!E383</f>
        <v>348.41</v>
      </c>
      <c r="F383">
        <f t="shared" si="48"/>
        <v>5.5755999999999908</v>
      </c>
      <c r="G383" s="22">
        <f>monthly_summary!L383*12</f>
        <v>3.9348000000000001</v>
      </c>
      <c r="H383" s="22">
        <f>monthly_summary!P383*12</f>
        <v>3.54</v>
      </c>
      <c r="I383" s="22">
        <f t="shared" si="49"/>
        <v>0.19740000000000002</v>
      </c>
      <c r="J383" s="26">
        <f>'FF CO2 GCB2020'!D383*$K$5</f>
        <v>5.592649999999999</v>
      </c>
      <c r="K383" s="23">
        <f>'FF CO2 GCB2020'!D383*(1-$K$5)</f>
        <v>0.29435000000000022</v>
      </c>
      <c r="L383" s="23">
        <f t="shared" si="50"/>
        <v>7.4176199999999977</v>
      </c>
      <c r="N383" s="11">
        <f t="shared" si="51"/>
        <v>3.7374000000000001</v>
      </c>
      <c r="O383" s="2">
        <f t="shared" si="52"/>
        <v>7.2202199999999976</v>
      </c>
      <c r="P383" s="11">
        <f t="shared" si="53"/>
        <v>9.0834714285714213</v>
      </c>
      <c r="S383" s="11">
        <f t="shared" si="47"/>
        <v>2.6299999999999955</v>
      </c>
      <c r="T383" s="11">
        <f t="shared" si="46"/>
        <v>2.2675000000000076</v>
      </c>
      <c r="U383">
        <f t="shared" si="54"/>
        <v>3.4988773584905646</v>
      </c>
    </row>
    <row r="384" spans="1:21" x14ac:dyDescent="0.2">
      <c r="A384">
        <v>1988</v>
      </c>
      <c r="B384">
        <v>3</v>
      </c>
      <c r="C384">
        <v>1988.2049</v>
      </c>
      <c r="D384">
        <f>monthly_summary!D384</f>
        <v>350.79</v>
      </c>
      <c r="E384">
        <f>monthly_summary!E384</f>
        <v>348.39</v>
      </c>
      <c r="F384">
        <f t="shared" si="48"/>
        <v>5.0880000000000729</v>
      </c>
      <c r="G384" s="22">
        <f>monthly_summary!L384*12</f>
        <v>3.9168000000000003</v>
      </c>
      <c r="H384" s="22">
        <f>monthly_summary!P384*12</f>
        <v>3.5255999999999998</v>
      </c>
      <c r="I384" s="22">
        <f t="shared" si="49"/>
        <v>0.19560000000000022</v>
      </c>
      <c r="J384" s="26">
        <f>'FF CO2 GCB2020'!D384*$K$5</f>
        <v>5.6106999999999996</v>
      </c>
      <c r="K384" s="23">
        <f>'FF CO2 GCB2020'!D384*(1-$K$5)</f>
        <v>0.29530000000000023</v>
      </c>
      <c r="L384" s="23">
        <f t="shared" si="50"/>
        <v>7.4415599999999991</v>
      </c>
      <c r="N384" s="11">
        <f t="shared" si="51"/>
        <v>3.7212000000000001</v>
      </c>
      <c r="O384" s="2">
        <f t="shared" si="52"/>
        <v>7.2459599999999984</v>
      </c>
      <c r="P384" s="11">
        <f t="shared" si="53"/>
        <v>8.7540857142857664</v>
      </c>
      <c r="S384" s="11">
        <f t="shared" si="47"/>
        <v>2.4000000000000341</v>
      </c>
      <c r="T384" s="11">
        <f t="shared" si="46"/>
        <v>2.3000000000000114</v>
      </c>
      <c r="U384">
        <f t="shared" si="54"/>
        <v>3.510169811320754</v>
      </c>
    </row>
    <row r="385" spans="1:21" x14ac:dyDescent="0.2">
      <c r="A385">
        <v>1988</v>
      </c>
      <c r="B385">
        <v>4</v>
      </c>
      <c r="C385">
        <v>1988.2896000000001</v>
      </c>
      <c r="D385">
        <f>monthly_summary!D385</f>
        <v>351.02</v>
      </c>
      <c r="E385">
        <f>monthly_summary!E385</f>
        <v>348.68</v>
      </c>
      <c r="F385">
        <f t="shared" si="48"/>
        <v>4.9607999999999475</v>
      </c>
      <c r="G385" s="22">
        <f>monthly_summary!L385*12</f>
        <v>3.8975999999999997</v>
      </c>
      <c r="H385" s="22">
        <f>monthly_summary!P385*12</f>
        <v>3.51</v>
      </c>
      <c r="I385" s="22">
        <f t="shared" si="49"/>
        <v>0.19379999999999997</v>
      </c>
      <c r="J385" s="26">
        <f>'FF CO2 GCB2020'!D385*$K$5</f>
        <v>5.6277999999999997</v>
      </c>
      <c r="K385" s="23">
        <f>'FF CO2 GCB2020'!D385*(1-$K$5)</f>
        <v>0.2962000000000003</v>
      </c>
      <c r="L385" s="23">
        <f t="shared" si="50"/>
        <v>7.4642399999999984</v>
      </c>
      <c r="N385" s="11">
        <f t="shared" si="51"/>
        <v>3.7037999999999998</v>
      </c>
      <c r="O385" s="2">
        <f t="shared" si="52"/>
        <v>7.2704399999999989</v>
      </c>
      <c r="P385" s="11">
        <f t="shared" si="53"/>
        <v>8.6812285714285338</v>
      </c>
      <c r="S385" s="11">
        <f t="shared" si="47"/>
        <v>2.339999999999975</v>
      </c>
      <c r="T385" s="11">
        <f t="shared" si="46"/>
        <v>2.3516666666666786</v>
      </c>
      <c r="U385">
        <f t="shared" si="54"/>
        <v>3.520867924528301</v>
      </c>
    </row>
    <row r="386" spans="1:21" x14ac:dyDescent="0.2">
      <c r="A386">
        <v>1988</v>
      </c>
      <c r="B386">
        <v>5</v>
      </c>
      <c r="C386">
        <v>1988.3715999999999</v>
      </c>
      <c r="D386">
        <f>monthly_summary!D386</f>
        <v>351.12</v>
      </c>
      <c r="E386">
        <f>monthly_summary!E386</f>
        <v>348.71</v>
      </c>
      <c r="F386">
        <f t="shared" si="48"/>
        <v>5.1092000000000537</v>
      </c>
      <c r="G386" s="22">
        <f>monthly_summary!L386*12</f>
        <v>3.8748000000000005</v>
      </c>
      <c r="H386" s="22">
        <f>monthly_summary!P386*12</f>
        <v>3.4932000000000003</v>
      </c>
      <c r="I386" s="22">
        <f t="shared" si="49"/>
        <v>0.19080000000000008</v>
      </c>
      <c r="J386" s="26">
        <f>'FF CO2 GCB2020'!D386*$K$5</f>
        <v>5.6448999999999998</v>
      </c>
      <c r="K386" s="23">
        <f>'FF CO2 GCB2020'!D386*(1-$K$5)</f>
        <v>0.29710000000000025</v>
      </c>
      <c r="L386" s="23">
        <f t="shared" si="50"/>
        <v>7.4869199999999987</v>
      </c>
      <c r="N386" s="11">
        <f t="shared" si="51"/>
        <v>3.6840000000000002</v>
      </c>
      <c r="O386" s="2">
        <f t="shared" si="52"/>
        <v>7.2961199999999984</v>
      </c>
      <c r="P386" s="11">
        <f t="shared" si="53"/>
        <v>8.8064285714286097</v>
      </c>
      <c r="S386" s="11">
        <f t="shared" si="47"/>
        <v>2.410000000000025</v>
      </c>
      <c r="T386" s="11">
        <f t="shared" si="46"/>
        <v>2.413333333333346</v>
      </c>
      <c r="U386">
        <f t="shared" si="54"/>
        <v>3.5315660377358484</v>
      </c>
    </row>
    <row r="387" spans="1:21" x14ac:dyDescent="0.2">
      <c r="A387">
        <v>1988</v>
      </c>
      <c r="B387">
        <v>6</v>
      </c>
      <c r="C387">
        <v>1988.4563000000001</v>
      </c>
      <c r="D387">
        <f>monthly_summary!D387</f>
        <v>351.48</v>
      </c>
      <c r="E387">
        <f>monthly_summary!E387</f>
        <v>348.82</v>
      </c>
      <c r="F387">
        <f t="shared" si="48"/>
        <v>5.6392000000000531</v>
      </c>
      <c r="G387" s="22">
        <f>monthly_summary!L387*12</f>
        <v>3.8483999999999998</v>
      </c>
      <c r="H387" s="22">
        <f>monthly_summary!P387*12</f>
        <v>3.4763999999999999</v>
      </c>
      <c r="I387" s="22">
        <f t="shared" si="49"/>
        <v>0.18599999999999994</v>
      </c>
      <c r="J387" s="26">
        <f>'FF CO2 GCB2020'!D387*$K$5</f>
        <v>5.6629500000000004</v>
      </c>
      <c r="K387" s="23">
        <f>'FF CO2 GCB2020'!D387*(1-$K$5)</f>
        <v>0.29805000000000026</v>
      </c>
      <c r="L387" s="23">
        <f t="shared" si="50"/>
        <v>7.5108600000000001</v>
      </c>
      <c r="N387" s="11">
        <f t="shared" si="51"/>
        <v>3.6623999999999999</v>
      </c>
      <c r="O387" s="2">
        <f t="shared" si="52"/>
        <v>7.3248600000000001</v>
      </c>
      <c r="P387" s="11">
        <f t="shared" si="53"/>
        <v>9.2069000000000383</v>
      </c>
      <c r="S387" s="11">
        <f t="shared" si="47"/>
        <v>2.660000000000025</v>
      </c>
      <c r="T387" s="11">
        <f t="shared" ref="T387:T450" si="55">AVERAGE(S381:S392)</f>
        <v>2.4658333333333453</v>
      </c>
      <c r="U387">
        <f t="shared" si="54"/>
        <v>3.5428584905660374</v>
      </c>
    </row>
    <row r="388" spans="1:21" x14ac:dyDescent="0.2">
      <c r="A388">
        <v>1988</v>
      </c>
      <c r="B388">
        <v>7</v>
      </c>
      <c r="C388">
        <v>1988.5382999999999</v>
      </c>
      <c r="D388">
        <f>monthly_summary!D388</f>
        <v>351.67</v>
      </c>
      <c r="E388">
        <f>monthly_summary!E388</f>
        <v>349.01</v>
      </c>
      <c r="F388">
        <f t="shared" si="48"/>
        <v>5.6392000000000531</v>
      </c>
      <c r="G388" s="22">
        <f>monthly_summary!L388*12</f>
        <v>3.8183999999999996</v>
      </c>
      <c r="H388" s="22">
        <f>monthly_summary!P388*12</f>
        <v>3.4584000000000001</v>
      </c>
      <c r="I388" s="22">
        <f t="shared" si="49"/>
        <v>0.17999999999999972</v>
      </c>
      <c r="J388" s="26">
        <f>'FF CO2 GCB2020'!D388*$K$5</f>
        <v>5.6753</v>
      </c>
      <c r="K388" s="23">
        <f>'FF CO2 GCB2020'!D388*(1-$K$5)</f>
        <v>0.2987000000000003</v>
      </c>
      <c r="L388" s="23">
        <f t="shared" si="50"/>
        <v>7.527239999999999</v>
      </c>
      <c r="N388" s="11">
        <f t="shared" si="51"/>
        <v>3.6383999999999999</v>
      </c>
      <c r="O388" s="2">
        <f t="shared" si="52"/>
        <v>7.3472399999999993</v>
      </c>
      <c r="P388" s="11">
        <f t="shared" si="53"/>
        <v>9.2246000000000379</v>
      </c>
      <c r="S388" s="11">
        <f t="shared" si="47"/>
        <v>2.660000000000025</v>
      </c>
      <c r="T388" s="11">
        <f t="shared" si="55"/>
        <v>2.5400000000000111</v>
      </c>
      <c r="U388">
        <f t="shared" si="54"/>
        <v>3.5505849056603767</v>
      </c>
    </row>
    <row r="389" spans="1:21" x14ac:dyDescent="0.2">
      <c r="A389">
        <v>1988</v>
      </c>
      <c r="B389">
        <v>8</v>
      </c>
      <c r="C389">
        <v>1988.623</v>
      </c>
      <c r="D389">
        <f>monthly_summary!D389</f>
        <v>351.85</v>
      </c>
      <c r="E389">
        <f>monthly_summary!E389</f>
        <v>349.21</v>
      </c>
      <c r="F389">
        <f t="shared" si="48"/>
        <v>5.5968000000000915</v>
      </c>
      <c r="G389" s="22">
        <f>monthly_summary!L389*12</f>
        <v>3.7836000000000003</v>
      </c>
      <c r="H389" s="22">
        <f>monthly_summary!P389*12</f>
        <v>3.4379999999999997</v>
      </c>
      <c r="I389" s="22">
        <f t="shared" si="49"/>
        <v>0.17280000000000029</v>
      </c>
      <c r="J389" s="26">
        <f>'FF CO2 GCB2020'!D389*$K$5</f>
        <v>5.6819499999999996</v>
      </c>
      <c r="K389" s="23">
        <f>'FF CO2 GCB2020'!D389*(1-$K$5)</f>
        <v>0.29905000000000026</v>
      </c>
      <c r="L389" s="23">
        <f t="shared" si="50"/>
        <v>7.5360599999999982</v>
      </c>
      <c r="N389" s="11">
        <f t="shared" si="51"/>
        <v>3.6108000000000002</v>
      </c>
      <c r="O389" s="2">
        <f t="shared" si="52"/>
        <v>7.3632599999999977</v>
      </c>
      <c r="P389" s="11">
        <f t="shared" si="53"/>
        <v>9.2078142857143508</v>
      </c>
      <c r="S389" s="11">
        <f t="shared" si="47"/>
        <v>2.6400000000000432</v>
      </c>
      <c r="T389" s="11">
        <f t="shared" si="55"/>
        <v>2.6058333333333459</v>
      </c>
      <c r="U389">
        <f t="shared" si="54"/>
        <v>3.5547452830188671</v>
      </c>
    </row>
    <row r="390" spans="1:21" x14ac:dyDescent="0.2">
      <c r="A390">
        <v>1988</v>
      </c>
      <c r="B390">
        <v>9</v>
      </c>
      <c r="C390">
        <v>1988.7076999999999</v>
      </c>
      <c r="D390">
        <f>monthly_summary!D390</f>
        <v>351.92</v>
      </c>
      <c r="E390">
        <f>monthly_summary!E390</f>
        <v>349.2</v>
      </c>
      <c r="F390">
        <f t="shared" si="48"/>
        <v>5.7664000000000577</v>
      </c>
      <c r="G390" s="22">
        <f>monthly_summary!L390*12</f>
        <v>3.7451999999999996</v>
      </c>
      <c r="H390" s="22">
        <f>monthly_summary!P390*12</f>
        <v>3.4176000000000002</v>
      </c>
      <c r="I390" s="22">
        <f t="shared" si="49"/>
        <v>0.16379999999999972</v>
      </c>
      <c r="J390" s="26">
        <f>'FF CO2 GCB2020'!D390*$K$5</f>
        <v>5.6895499999999997</v>
      </c>
      <c r="K390" s="23">
        <f>'FF CO2 GCB2020'!D390*(1-$K$5)</f>
        <v>0.29945000000000027</v>
      </c>
      <c r="L390" s="23">
        <f t="shared" si="50"/>
        <v>7.5461399999999985</v>
      </c>
      <c r="N390" s="11">
        <f t="shared" si="51"/>
        <v>3.5813999999999999</v>
      </c>
      <c r="O390" s="2">
        <f t="shared" si="52"/>
        <v>7.3823399999999992</v>
      </c>
      <c r="P390" s="11">
        <f t="shared" si="53"/>
        <v>9.3451571428571842</v>
      </c>
      <c r="S390" s="11">
        <f t="shared" si="47"/>
        <v>2.7200000000000273</v>
      </c>
      <c r="T390" s="11">
        <f t="shared" si="55"/>
        <v>2.5750000000000122</v>
      </c>
      <c r="U390">
        <f t="shared" si="54"/>
        <v>3.559499999999999</v>
      </c>
    </row>
    <row r="391" spans="1:21" x14ac:dyDescent="0.2">
      <c r="A391">
        <v>1988</v>
      </c>
      <c r="B391">
        <v>10</v>
      </c>
      <c r="C391">
        <v>1988.7896000000001</v>
      </c>
      <c r="D391">
        <f>monthly_summary!D391</f>
        <v>352.18</v>
      </c>
      <c r="E391">
        <f>monthly_summary!E391</f>
        <v>349.37</v>
      </c>
      <c r="F391">
        <f t="shared" si="48"/>
        <v>5.9572000000000047</v>
      </c>
      <c r="G391" s="22">
        <f>monthly_summary!L391*12</f>
        <v>3.7031999999999998</v>
      </c>
      <c r="H391" s="22">
        <f>monthly_summary!P391*12</f>
        <v>3.3959999999999999</v>
      </c>
      <c r="I391" s="22">
        <f t="shared" si="49"/>
        <v>0.15359999999999996</v>
      </c>
      <c r="J391" s="26">
        <f>'FF CO2 GCB2020'!D391*$K$5</f>
        <v>5.6962000000000002</v>
      </c>
      <c r="K391" s="23">
        <f>'FF CO2 GCB2020'!D391*(1-$K$5)</f>
        <v>0.29980000000000029</v>
      </c>
      <c r="L391" s="23">
        <f t="shared" si="50"/>
        <v>7.5549599999999995</v>
      </c>
      <c r="N391" s="11">
        <f t="shared" si="51"/>
        <v>3.5495999999999999</v>
      </c>
      <c r="O391" s="2">
        <f t="shared" si="52"/>
        <v>7.4013599999999995</v>
      </c>
      <c r="P391" s="11">
        <f t="shared" si="53"/>
        <v>9.4979428571428599</v>
      </c>
      <c r="S391" s="11">
        <f t="shared" si="47"/>
        <v>2.8100000000000023</v>
      </c>
      <c r="T391" s="11">
        <f t="shared" si="55"/>
        <v>2.5500000000000065</v>
      </c>
      <c r="U391">
        <f t="shared" si="54"/>
        <v>3.5636603773584903</v>
      </c>
    </row>
    <row r="392" spans="1:21" x14ac:dyDescent="0.2">
      <c r="A392">
        <v>1988</v>
      </c>
      <c r="B392">
        <v>11</v>
      </c>
      <c r="C392">
        <v>1988.8742999999999</v>
      </c>
      <c r="D392">
        <f>monthly_summary!D392</f>
        <v>352.13</v>
      </c>
      <c r="E392">
        <f>monthly_summary!E392</f>
        <v>349.46</v>
      </c>
      <c r="F392">
        <f t="shared" si="48"/>
        <v>5.6604000000000338</v>
      </c>
      <c r="G392" s="22">
        <f>monthly_summary!L392*12</f>
        <v>3.66</v>
      </c>
      <c r="H392" s="22">
        <f>monthly_summary!P392*12</f>
        <v>3.3720000000000003</v>
      </c>
      <c r="I392" s="22">
        <f t="shared" si="49"/>
        <v>0.14399999999999991</v>
      </c>
      <c r="J392" s="26">
        <f>'FF CO2 GCB2020'!D392*$K$5</f>
        <v>5.7037999999999993</v>
      </c>
      <c r="K392" s="23">
        <f>'FF CO2 GCB2020'!D392*(1-$K$5)</f>
        <v>0.30020000000000024</v>
      </c>
      <c r="L392" s="23">
        <f t="shared" si="50"/>
        <v>7.565039999999998</v>
      </c>
      <c r="N392" s="11">
        <f t="shared" si="51"/>
        <v>3.516</v>
      </c>
      <c r="O392" s="2">
        <f t="shared" si="52"/>
        <v>7.4210399999999979</v>
      </c>
      <c r="P392" s="11">
        <f t="shared" si="53"/>
        <v>9.3027428571428796</v>
      </c>
      <c r="S392" s="11">
        <f t="shared" si="47"/>
        <v>2.6700000000000159</v>
      </c>
      <c r="T392" s="11">
        <f t="shared" si="55"/>
        <v>2.5766666666666773</v>
      </c>
      <c r="U392">
        <f t="shared" si="54"/>
        <v>3.5684150943396213</v>
      </c>
    </row>
    <row r="393" spans="1:21" x14ac:dyDescent="0.2">
      <c r="A393">
        <v>1988</v>
      </c>
      <c r="B393">
        <v>12</v>
      </c>
      <c r="C393">
        <v>1988.9563000000001</v>
      </c>
      <c r="D393">
        <f>monthly_summary!D393</f>
        <v>352.18</v>
      </c>
      <c r="E393">
        <f>monthly_summary!E393</f>
        <v>349.66</v>
      </c>
      <c r="F393">
        <f t="shared" si="48"/>
        <v>5.3423999999999614</v>
      </c>
      <c r="G393" s="22">
        <f>monthly_summary!L393*12</f>
        <v>3.6132</v>
      </c>
      <c r="H393" s="22">
        <f>monthly_summary!P393*12</f>
        <v>3.3468</v>
      </c>
      <c r="I393" s="22">
        <f t="shared" si="49"/>
        <v>0.13319999999999999</v>
      </c>
      <c r="J393" s="26">
        <f>'FF CO2 GCB2020'!D393*$K$5</f>
        <v>5.7104499999999998</v>
      </c>
      <c r="K393" s="23">
        <f>'FF CO2 GCB2020'!D393*(1-$K$5)</f>
        <v>0.30055000000000026</v>
      </c>
      <c r="L393" s="23">
        <f t="shared" si="50"/>
        <v>7.5738599999999989</v>
      </c>
      <c r="N393" s="11">
        <f t="shared" si="51"/>
        <v>3.48</v>
      </c>
      <c r="O393" s="2">
        <f t="shared" si="52"/>
        <v>7.4406599999999994</v>
      </c>
      <c r="P393" s="11">
        <f t="shared" si="53"/>
        <v>9.0926999999999722</v>
      </c>
      <c r="S393" s="11">
        <f t="shared" si="47"/>
        <v>2.5199999999999818</v>
      </c>
      <c r="T393" s="11">
        <f t="shared" si="55"/>
        <v>2.5633333333333419</v>
      </c>
      <c r="U393">
        <f t="shared" si="54"/>
        <v>3.5725754716981126</v>
      </c>
    </row>
    <row r="394" spans="1:21" x14ac:dyDescent="0.2">
      <c r="A394">
        <v>1989</v>
      </c>
      <c r="B394">
        <v>1</v>
      </c>
      <c r="C394">
        <v>1989.0410999999999</v>
      </c>
      <c r="D394">
        <f>monthly_summary!D394</f>
        <v>352.71</v>
      </c>
      <c r="E394">
        <f>monthly_summary!E394</f>
        <v>349.9</v>
      </c>
      <c r="F394">
        <f t="shared" si="48"/>
        <v>5.9572000000000047</v>
      </c>
      <c r="G394" s="22">
        <f>monthly_summary!L394*12</f>
        <v>3.5640000000000001</v>
      </c>
      <c r="H394" s="22">
        <f>monthly_summary!P394*12</f>
        <v>3.3192000000000004</v>
      </c>
      <c r="I394" s="22">
        <f t="shared" si="49"/>
        <v>0.12239999999999984</v>
      </c>
      <c r="J394" s="26">
        <f>'FF CO2 GCB2020'!D394*$K$5</f>
        <v>5.7180499999999999</v>
      </c>
      <c r="K394" s="23">
        <f>'FF CO2 GCB2020'!D394*(1-$K$5)</f>
        <v>0.30095000000000027</v>
      </c>
      <c r="L394" s="23">
        <f t="shared" si="50"/>
        <v>7.5839399999999992</v>
      </c>
      <c r="N394" s="11">
        <f t="shared" si="51"/>
        <v>3.4416000000000002</v>
      </c>
      <c r="O394" s="2">
        <f t="shared" si="52"/>
        <v>7.4615399999999994</v>
      </c>
      <c r="P394" s="11">
        <f t="shared" si="53"/>
        <v>9.5498428571428597</v>
      </c>
      <c r="S394" s="11">
        <f t="shared" si="47"/>
        <v>2.8100000000000023</v>
      </c>
      <c r="T394" s="11">
        <f t="shared" si="55"/>
        <v>2.5375000000000036</v>
      </c>
      <c r="U394">
        <f t="shared" si="54"/>
        <v>3.5773301886792446</v>
      </c>
    </row>
    <row r="395" spans="1:21" x14ac:dyDescent="0.2">
      <c r="A395">
        <v>1989</v>
      </c>
      <c r="B395">
        <v>2</v>
      </c>
      <c r="C395">
        <v>1989.126</v>
      </c>
      <c r="D395">
        <f>monthly_summary!D395</f>
        <v>352.38</v>
      </c>
      <c r="E395">
        <f>monthly_summary!E395</f>
        <v>350.12</v>
      </c>
      <c r="F395">
        <f t="shared" si="48"/>
        <v>4.7911999999999813</v>
      </c>
      <c r="G395" s="22">
        <f>monthly_summary!L395*12</f>
        <v>3.5148000000000001</v>
      </c>
      <c r="H395" s="22">
        <f>monthly_summary!P395*12</f>
        <v>3.2915999999999999</v>
      </c>
      <c r="I395" s="22">
        <f t="shared" si="49"/>
        <v>0.11160000000000014</v>
      </c>
      <c r="J395" s="26">
        <f>'FF CO2 GCB2020'!D395*$K$5</f>
        <v>5.7246999999999995</v>
      </c>
      <c r="K395" s="23">
        <f>'FF CO2 GCB2020'!D395*(1-$K$5)</f>
        <v>0.30130000000000023</v>
      </c>
      <c r="L395" s="23">
        <f t="shared" si="50"/>
        <v>7.5927599999999984</v>
      </c>
      <c r="N395" s="11">
        <f t="shared" si="51"/>
        <v>3.4032</v>
      </c>
      <c r="O395" s="2">
        <f t="shared" si="52"/>
        <v>7.4811599999999983</v>
      </c>
      <c r="P395" s="11">
        <f t="shared" si="53"/>
        <v>8.7340857142857011</v>
      </c>
      <c r="S395" s="11">
        <f t="shared" si="47"/>
        <v>2.2599999999999909</v>
      </c>
      <c r="T395" s="11">
        <f t="shared" si="55"/>
        <v>2.5341666666666689</v>
      </c>
      <c r="U395">
        <f t="shared" si="54"/>
        <v>3.581490566037735</v>
      </c>
    </row>
    <row r="396" spans="1:21" x14ac:dyDescent="0.2">
      <c r="A396">
        <v>1989</v>
      </c>
      <c r="B396">
        <v>3</v>
      </c>
      <c r="C396">
        <v>1989.2027</v>
      </c>
      <c r="D396">
        <f>monthly_summary!D396</f>
        <v>352.27</v>
      </c>
      <c r="E396">
        <f>monthly_summary!E396</f>
        <v>350.17</v>
      </c>
      <c r="F396">
        <f t="shared" si="48"/>
        <v>4.451999999999928</v>
      </c>
      <c r="G396" s="22">
        <f>monthly_summary!L396*12</f>
        <v>3.4644000000000004</v>
      </c>
      <c r="H396" s="22">
        <f>monthly_summary!P396*12</f>
        <v>3.2615999999999996</v>
      </c>
      <c r="I396" s="22">
        <f t="shared" si="49"/>
        <v>0.10140000000000038</v>
      </c>
      <c r="J396" s="26">
        <f>'FF CO2 GCB2020'!D396*$K$5</f>
        <v>5.7322999999999995</v>
      </c>
      <c r="K396" s="23">
        <f>'FF CO2 GCB2020'!D396*(1-$K$5)</f>
        <v>0.30170000000000025</v>
      </c>
      <c r="L396" s="23">
        <f t="shared" si="50"/>
        <v>7.6028399999999987</v>
      </c>
      <c r="N396" s="11">
        <f t="shared" si="51"/>
        <v>3.363</v>
      </c>
      <c r="O396" s="2">
        <f t="shared" si="52"/>
        <v>7.5014399999999988</v>
      </c>
      <c r="P396" s="11">
        <f t="shared" si="53"/>
        <v>8.5091999999999484</v>
      </c>
      <c r="S396" s="11">
        <f t="shared" si="47"/>
        <v>2.0999999999999659</v>
      </c>
      <c r="T396" s="11">
        <f t="shared" si="55"/>
        <v>2.5083333333333306</v>
      </c>
      <c r="U396">
        <f t="shared" si="54"/>
        <v>3.5862452830188669</v>
      </c>
    </row>
    <row r="397" spans="1:21" x14ac:dyDescent="0.2">
      <c r="A397">
        <v>1989</v>
      </c>
      <c r="B397">
        <v>4</v>
      </c>
      <c r="C397">
        <v>1989.2877000000001</v>
      </c>
      <c r="D397">
        <f>monthly_summary!D397</f>
        <v>352.87</v>
      </c>
      <c r="E397">
        <f>monthly_summary!E397</f>
        <v>350.21</v>
      </c>
      <c r="F397">
        <f t="shared" si="48"/>
        <v>5.6392000000000531</v>
      </c>
      <c r="G397" s="22">
        <f>monthly_summary!L397*12</f>
        <v>3.4139999999999997</v>
      </c>
      <c r="H397" s="22">
        <f>monthly_summary!P397*12</f>
        <v>3.2303999999999999</v>
      </c>
      <c r="I397" s="22">
        <f t="shared" si="49"/>
        <v>9.1799999999999882E-2</v>
      </c>
      <c r="J397" s="26">
        <f>'FF CO2 GCB2020'!D397*$K$5</f>
        <v>5.73895</v>
      </c>
      <c r="K397" s="23">
        <f>'FF CO2 GCB2020'!D397*(1-$K$5)</f>
        <v>0.30205000000000026</v>
      </c>
      <c r="L397" s="23">
        <f t="shared" si="50"/>
        <v>7.6116599999999988</v>
      </c>
      <c r="N397" s="11">
        <f t="shared" si="51"/>
        <v>3.3221999999999996</v>
      </c>
      <c r="O397" s="2">
        <f t="shared" si="52"/>
        <v>7.5198599999999987</v>
      </c>
      <c r="P397" s="11">
        <f t="shared" si="53"/>
        <v>9.3731000000000382</v>
      </c>
      <c r="S397" s="11">
        <f t="shared" si="47"/>
        <v>2.660000000000025</v>
      </c>
      <c r="T397" s="11">
        <f t="shared" si="55"/>
        <v>2.4616666666666638</v>
      </c>
      <c r="U397">
        <f t="shared" si="54"/>
        <v>3.5904056603773578</v>
      </c>
    </row>
    <row r="398" spans="1:21" x14ac:dyDescent="0.2">
      <c r="A398">
        <v>1989</v>
      </c>
      <c r="B398">
        <v>5</v>
      </c>
      <c r="C398">
        <v>1989.3698999999999</v>
      </c>
      <c r="D398">
        <f>monthly_summary!D398</f>
        <v>352.56</v>
      </c>
      <c r="E398">
        <f>monthly_summary!E398</f>
        <v>350.31</v>
      </c>
      <c r="F398">
        <f t="shared" si="48"/>
        <v>4.7700000000000005</v>
      </c>
      <c r="G398" s="22">
        <f>monthly_summary!L398*12</f>
        <v>3.3647999999999998</v>
      </c>
      <c r="H398" s="22">
        <f>monthly_summary!P398*12</f>
        <v>3.1992000000000003</v>
      </c>
      <c r="I398" s="22">
        <f t="shared" si="49"/>
        <v>8.2799999999999763E-2</v>
      </c>
      <c r="J398" s="26">
        <f>'FF CO2 GCB2020'!D398*$K$5</f>
        <v>5.74655</v>
      </c>
      <c r="K398" s="23">
        <f>'FF CO2 GCB2020'!D398*(1-$K$5)</f>
        <v>0.30245000000000027</v>
      </c>
      <c r="L398" s="23">
        <f t="shared" si="50"/>
        <v>7.6217399999999991</v>
      </c>
      <c r="N398" s="11">
        <f t="shared" si="51"/>
        <v>3.282</v>
      </c>
      <c r="O398" s="2">
        <f t="shared" si="52"/>
        <v>7.5389399999999993</v>
      </c>
      <c r="P398" s="11">
        <f t="shared" si="53"/>
        <v>8.7684428571428583</v>
      </c>
      <c r="S398" s="11">
        <f t="shared" si="47"/>
        <v>2.25</v>
      </c>
      <c r="T398" s="11">
        <f t="shared" si="55"/>
        <v>2.4375</v>
      </c>
      <c r="U398">
        <f t="shared" si="54"/>
        <v>3.5951603773584901</v>
      </c>
    </row>
    <row r="399" spans="1:21" x14ac:dyDescent="0.2">
      <c r="A399">
        <v>1989</v>
      </c>
      <c r="B399">
        <v>6</v>
      </c>
      <c r="C399">
        <v>1989.4548</v>
      </c>
      <c r="D399">
        <f>monthly_summary!D399</f>
        <v>352.77</v>
      </c>
      <c r="E399">
        <f>monthly_summary!E399</f>
        <v>350.42</v>
      </c>
      <c r="F399">
        <f t="shared" si="48"/>
        <v>4.9819999999999283</v>
      </c>
      <c r="G399" s="22">
        <f>monthly_summary!L399*12</f>
        <v>3.3144</v>
      </c>
      <c r="H399" s="22">
        <f>monthly_summary!P399*12</f>
        <v>3.1668000000000003</v>
      </c>
      <c r="I399" s="22">
        <f t="shared" si="49"/>
        <v>7.3799999999999866E-2</v>
      </c>
      <c r="J399" s="26">
        <f>'FF CO2 GCB2020'!D399*$K$5</f>
        <v>5.7531999999999996</v>
      </c>
      <c r="K399" s="23">
        <f>'FF CO2 GCB2020'!D399*(1-$K$5)</f>
        <v>0.30280000000000029</v>
      </c>
      <c r="L399" s="23">
        <f t="shared" si="50"/>
        <v>7.6305599999999982</v>
      </c>
      <c r="N399" s="11">
        <f t="shared" si="51"/>
        <v>3.2406000000000001</v>
      </c>
      <c r="O399" s="2">
        <f t="shared" si="52"/>
        <v>7.5567599999999988</v>
      </c>
      <c r="P399" s="11">
        <f t="shared" si="53"/>
        <v>8.9351714285713761</v>
      </c>
      <c r="S399" s="11">
        <f t="shared" si="47"/>
        <v>2.3499999999999659</v>
      </c>
      <c r="T399" s="11">
        <f t="shared" si="55"/>
        <v>2.4141666666666644</v>
      </c>
      <c r="U399">
        <f t="shared" si="54"/>
        <v>3.5993207547169801</v>
      </c>
    </row>
    <row r="400" spans="1:21" x14ac:dyDescent="0.2">
      <c r="A400">
        <v>1989</v>
      </c>
      <c r="B400">
        <v>7</v>
      </c>
      <c r="C400">
        <v>1989.537</v>
      </c>
      <c r="D400">
        <f>monthly_summary!D400</f>
        <v>353.16</v>
      </c>
      <c r="E400">
        <f>monthly_summary!E400</f>
        <v>350.54</v>
      </c>
      <c r="F400">
        <f t="shared" si="48"/>
        <v>5.55440000000001</v>
      </c>
      <c r="G400" s="22">
        <f>monthly_summary!L400*12</f>
        <v>3.2627999999999995</v>
      </c>
      <c r="H400" s="22">
        <f>monthly_summary!P400*12</f>
        <v>3.1355999999999997</v>
      </c>
      <c r="I400" s="22">
        <f t="shared" si="49"/>
        <v>6.3599999999999879E-2</v>
      </c>
      <c r="J400" s="26">
        <f>'FF CO2 GCB2020'!D400*$K$5</f>
        <v>5.7626999999999997</v>
      </c>
      <c r="K400" s="23">
        <f>'FF CO2 GCB2020'!D400*(1-$K$5)</f>
        <v>0.30330000000000024</v>
      </c>
      <c r="L400" s="23">
        <f t="shared" si="50"/>
        <v>7.6431599999999991</v>
      </c>
      <c r="N400" s="11">
        <f t="shared" si="51"/>
        <v>3.1991999999999994</v>
      </c>
      <c r="O400" s="2">
        <f t="shared" si="52"/>
        <v>7.579559999999999</v>
      </c>
      <c r="P400" s="11">
        <f t="shared" si="53"/>
        <v>9.3632285714285786</v>
      </c>
      <c r="S400" s="11">
        <f t="shared" si="47"/>
        <v>2.6200000000000045</v>
      </c>
      <c r="T400" s="11">
        <f t="shared" si="55"/>
        <v>2.4150000000000014</v>
      </c>
      <c r="U400">
        <f t="shared" si="54"/>
        <v>3.6052641509433956</v>
      </c>
    </row>
    <row r="401" spans="1:21" x14ac:dyDescent="0.2">
      <c r="A401">
        <v>1989</v>
      </c>
      <c r="B401">
        <v>8</v>
      </c>
      <c r="C401">
        <v>1989.6219000000001</v>
      </c>
      <c r="D401">
        <f>monthly_summary!D401</f>
        <v>353.07</v>
      </c>
      <c r="E401">
        <f>monthly_summary!E401</f>
        <v>350.74</v>
      </c>
      <c r="F401">
        <f t="shared" si="48"/>
        <v>4.9395999999999667</v>
      </c>
      <c r="G401" s="22">
        <f>monthly_summary!L401*12</f>
        <v>3.2111999999999998</v>
      </c>
      <c r="H401" s="22">
        <f>monthly_summary!P401*12</f>
        <v>3.1044</v>
      </c>
      <c r="I401" s="22">
        <f t="shared" si="49"/>
        <v>5.3399999999999892E-2</v>
      </c>
      <c r="J401" s="26">
        <f>'FF CO2 GCB2020'!D401*$K$5</f>
        <v>5.7731499999999993</v>
      </c>
      <c r="K401" s="23">
        <f>'FF CO2 GCB2020'!D401*(1-$K$5)</f>
        <v>0.30385000000000029</v>
      </c>
      <c r="L401" s="23">
        <f t="shared" si="50"/>
        <v>7.6570199999999975</v>
      </c>
      <c r="N401" s="11">
        <f t="shared" si="51"/>
        <v>3.1577999999999999</v>
      </c>
      <c r="O401" s="2">
        <f t="shared" si="52"/>
        <v>7.6036199999999976</v>
      </c>
      <c r="P401" s="11">
        <f t="shared" si="53"/>
        <v>8.9441857142856893</v>
      </c>
      <c r="S401" s="11">
        <f t="shared" si="47"/>
        <v>2.3299999999999841</v>
      </c>
      <c r="T401" s="11">
        <f t="shared" si="55"/>
        <v>2.4100000000000015</v>
      </c>
      <c r="U401">
        <f t="shared" si="54"/>
        <v>3.6118018867924513</v>
      </c>
    </row>
    <row r="402" spans="1:21" x14ac:dyDescent="0.2">
      <c r="A402">
        <v>1989</v>
      </c>
      <c r="B402">
        <v>9</v>
      </c>
      <c r="C402">
        <v>1989.7067999999999</v>
      </c>
      <c r="D402">
        <f>monthly_summary!D402</f>
        <v>353</v>
      </c>
      <c r="E402">
        <f>monthly_summary!E402</f>
        <v>350.84</v>
      </c>
      <c r="F402">
        <f t="shared" si="48"/>
        <v>4.5792000000000534</v>
      </c>
      <c r="G402" s="22">
        <f>monthly_summary!L402*12</f>
        <v>3.1583999999999999</v>
      </c>
      <c r="H402" s="22">
        <f>monthly_summary!P402*12</f>
        <v>3.0731999999999999</v>
      </c>
      <c r="I402" s="22">
        <f t="shared" si="49"/>
        <v>4.2599999999999971E-2</v>
      </c>
      <c r="J402" s="26">
        <f>'FF CO2 GCB2020'!D402*$K$5</f>
        <v>5.7845500000000003</v>
      </c>
      <c r="K402" s="23">
        <f>'FF CO2 GCB2020'!D402*(1-$K$5)</f>
        <v>0.30445000000000028</v>
      </c>
      <c r="L402" s="23">
        <f t="shared" si="50"/>
        <v>7.6721399999999997</v>
      </c>
      <c r="N402" s="11">
        <f t="shared" si="51"/>
        <v>3.1158000000000001</v>
      </c>
      <c r="O402" s="2">
        <f t="shared" si="52"/>
        <v>7.6295399999999995</v>
      </c>
      <c r="P402" s="11">
        <f t="shared" si="53"/>
        <v>8.7083571428571815</v>
      </c>
      <c r="S402" s="11">
        <f t="shared" si="47"/>
        <v>2.160000000000025</v>
      </c>
      <c r="T402" s="11">
        <f t="shared" si="55"/>
        <v>2.4808333333333366</v>
      </c>
      <c r="U402">
        <f t="shared" si="54"/>
        <v>3.6189339622641508</v>
      </c>
    </row>
    <row r="403" spans="1:21" x14ac:dyDescent="0.2">
      <c r="A403">
        <v>1989</v>
      </c>
      <c r="B403">
        <v>10</v>
      </c>
      <c r="C403">
        <v>1989.789</v>
      </c>
      <c r="D403">
        <f>monthly_summary!D403</f>
        <v>353.3</v>
      </c>
      <c r="E403">
        <f>monthly_summary!E403</f>
        <v>350.78</v>
      </c>
      <c r="F403">
        <f t="shared" si="48"/>
        <v>5.3424000000000822</v>
      </c>
      <c r="G403" s="22">
        <f>monthly_summary!L403*12</f>
        <v>3.1044</v>
      </c>
      <c r="H403" s="22">
        <f>monthly_summary!P403*12</f>
        <v>3.0431999999999997</v>
      </c>
      <c r="I403" s="22">
        <f t="shared" si="49"/>
        <v>3.0600000000000183E-2</v>
      </c>
      <c r="J403" s="26">
        <f>'FF CO2 GCB2020'!D403*$K$5</f>
        <v>5.7959499999999995</v>
      </c>
      <c r="K403" s="23">
        <f>'FF CO2 GCB2020'!D403*(1-$K$5)</f>
        <v>0.30505000000000027</v>
      </c>
      <c r="L403" s="23">
        <f t="shared" si="50"/>
        <v>7.6872599999999984</v>
      </c>
      <c r="N403" s="11">
        <f t="shared" si="51"/>
        <v>3.0737999999999999</v>
      </c>
      <c r="O403" s="2">
        <f t="shared" si="52"/>
        <v>7.6566599999999987</v>
      </c>
      <c r="P403" s="11">
        <f t="shared" si="53"/>
        <v>9.2763000000000577</v>
      </c>
      <c r="S403" s="11">
        <f t="shared" si="47"/>
        <v>2.5200000000000387</v>
      </c>
      <c r="T403" s="11">
        <f t="shared" si="55"/>
        <v>2.5408333333333437</v>
      </c>
      <c r="U403">
        <f t="shared" si="54"/>
        <v>3.626066037735848</v>
      </c>
    </row>
    <row r="404" spans="1:21" x14ac:dyDescent="0.2">
      <c r="A404">
        <v>1989</v>
      </c>
      <c r="B404">
        <v>11</v>
      </c>
      <c r="C404">
        <v>1989.874</v>
      </c>
      <c r="D404">
        <f>monthly_summary!D404</f>
        <v>353.37</v>
      </c>
      <c r="E404">
        <f>monthly_summary!E404</f>
        <v>350.98</v>
      </c>
      <c r="F404">
        <f t="shared" si="48"/>
        <v>5.0667999999999713</v>
      </c>
      <c r="G404" s="22">
        <f>monthly_summary!L404*12</f>
        <v>3.0491999999999999</v>
      </c>
      <c r="H404" s="22">
        <f>monthly_summary!P404*12</f>
        <v>3.0131999999999999</v>
      </c>
      <c r="I404" s="22">
        <f t="shared" si="49"/>
        <v>1.8000000000000016E-2</v>
      </c>
      <c r="J404" s="26">
        <f>'FF CO2 GCB2020'!D404*$K$5</f>
        <v>5.8064</v>
      </c>
      <c r="K404" s="23">
        <f>'FF CO2 GCB2020'!D404*(1-$K$5)</f>
        <v>0.30560000000000026</v>
      </c>
      <c r="L404" s="23">
        <f t="shared" si="50"/>
        <v>7.7011199999999995</v>
      </c>
      <c r="N404" s="11">
        <f t="shared" si="51"/>
        <v>3.0312000000000001</v>
      </c>
      <c r="O404" s="2">
        <f t="shared" si="52"/>
        <v>7.6831199999999997</v>
      </c>
      <c r="P404" s="11">
        <f t="shared" si="53"/>
        <v>9.101942857142836</v>
      </c>
      <c r="S404" s="11">
        <f t="shared" si="47"/>
        <v>2.3899999999999864</v>
      </c>
      <c r="T404" s="11">
        <f t="shared" si="55"/>
        <v>2.50833333333334</v>
      </c>
      <c r="U404">
        <f t="shared" si="54"/>
        <v>3.632603773584905</v>
      </c>
    </row>
    <row r="405" spans="1:21" x14ac:dyDescent="0.2">
      <c r="A405">
        <v>1989</v>
      </c>
      <c r="B405">
        <v>12</v>
      </c>
      <c r="C405">
        <v>1989.9562000000001</v>
      </c>
      <c r="D405">
        <f>monthly_summary!D405</f>
        <v>353.37</v>
      </c>
      <c r="E405">
        <f>monthly_summary!E405</f>
        <v>350.84</v>
      </c>
      <c r="F405">
        <f t="shared" si="48"/>
        <v>5.363600000000063</v>
      </c>
      <c r="G405" s="22">
        <f>monthly_summary!L405*12</f>
        <v>2.9951999999999996</v>
      </c>
      <c r="H405" s="22">
        <f>monthly_summary!P405*12</f>
        <v>2.9843999999999999</v>
      </c>
      <c r="I405" s="22">
        <f t="shared" si="49"/>
        <v>5.3999999999998494E-3</v>
      </c>
      <c r="J405" s="26">
        <f>'FF CO2 GCB2020'!D405*$K$5</f>
        <v>5.8177999999999992</v>
      </c>
      <c r="K405" s="23">
        <f>'FF CO2 GCB2020'!D405*(1-$K$5)</f>
        <v>0.30620000000000025</v>
      </c>
      <c r="L405" s="23">
        <f t="shared" si="50"/>
        <v>7.7162399999999973</v>
      </c>
      <c r="N405" s="11">
        <f t="shared" si="51"/>
        <v>2.9897999999999998</v>
      </c>
      <c r="O405" s="2">
        <f t="shared" si="52"/>
        <v>7.7108399999999975</v>
      </c>
      <c r="P405" s="11">
        <f t="shared" si="53"/>
        <v>9.337342857142902</v>
      </c>
      <c r="S405" s="11">
        <f t="shared" si="47"/>
        <v>2.5300000000000296</v>
      </c>
      <c r="T405" s="11">
        <f t="shared" si="55"/>
        <v>2.5116666666666752</v>
      </c>
      <c r="U405">
        <f t="shared" si="54"/>
        <v>3.6397358490566023</v>
      </c>
    </row>
    <row r="406" spans="1:21" x14ac:dyDescent="0.2">
      <c r="A406">
        <v>1990</v>
      </c>
      <c r="B406">
        <v>1</v>
      </c>
      <c r="C406">
        <v>1990.0410999999999</v>
      </c>
      <c r="D406">
        <f>monthly_summary!D406</f>
        <v>353.62</v>
      </c>
      <c r="E406">
        <f>monthly_summary!E406</f>
        <v>350.87</v>
      </c>
      <c r="F406">
        <f t="shared" si="48"/>
        <v>5.83</v>
      </c>
      <c r="G406" s="22">
        <f>monthly_summary!L406*12</f>
        <v>2.94</v>
      </c>
      <c r="H406" s="22">
        <f>monthly_summary!P406*12</f>
        <v>2.9568000000000003</v>
      </c>
      <c r="I406" s="22">
        <f t="shared" si="49"/>
        <v>-8.4000000000001851E-3</v>
      </c>
      <c r="J406" s="26">
        <f>'FF CO2 GCB2020'!D406*$K$5</f>
        <v>5.8292000000000002</v>
      </c>
      <c r="K406" s="23">
        <f>'FF CO2 GCB2020'!D406*(1-$K$5)</f>
        <v>0.30680000000000029</v>
      </c>
      <c r="L406" s="23">
        <f t="shared" si="50"/>
        <v>7.7313599999999996</v>
      </c>
      <c r="N406" s="11">
        <f t="shared" si="51"/>
        <v>2.9484000000000004</v>
      </c>
      <c r="O406" s="2">
        <f t="shared" si="52"/>
        <v>7.7397599999999995</v>
      </c>
      <c r="P406" s="11">
        <f t="shared" si="53"/>
        <v>9.6950857142857156</v>
      </c>
      <c r="S406" s="11">
        <f t="shared" si="47"/>
        <v>2.75</v>
      </c>
      <c r="T406" s="11">
        <f t="shared" si="55"/>
        <v>2.4866666666666788</v>
      </c>
      <c r="U406">
        <f t="shared" si="54"/>
        <v>3.6468679245283013</v>
      </c>
    </row>
    <row r="407" spans="1:21" x14ac:dyDescent="0.2">
      <c r="A407">
        <v>1990</v>
      </c>
      <c r="B407">
        <v>2</v>
      </c>
      <c r="C407">
        <v>1990.126</v>
      </c>
      <c r="D407">
        <f>monthly_summary!D407</f>
        <v>354</v>
      </c>
      <c r="E407">
        <f>monthly_summary!E407</f>
        <v>350.89</v>
      </c>
      <c r="F407">
        <f t="shared" si="48"/>
        <v>6.5932000000000288</v>
      </c>
      <c r="G407" s="22">
        <f>monthly_summary!L407*12</f>
        <v>2.8860000000000001</v>
      </c>
      <c r="H407" s="22">
        <f>monthly_summary!P407*12</f>
        <v>2.9292000000000002</v>
      </c>
      <c r="I407" s="22">
        <f t="shared" si="49"/>
        <v>-2.1600000000000064E-2</v>
      </c>
      <c r="J407" s="26">
        <f>'FF CO2 GCB2020'!D407*$K$5</f>
        <v>5.8396499999999998</v>
      </c>
      <c r="K407" s="23">
        <f>'FF CO2 GCB2020'!D407*(1-$K$5)</f>
        <v>0.30735000000000029</v>
      </c>
      <c r="L407" s="23">
        <f t="shared" si="50"/>
        <v>7.7452199999999989</v>
      </c>
      <c r="N407" s="11">
        <f t="shared" si="51"/>
        <v>2.9076000000000004</v>
      </c>
      <c r="O407" s="2">
        <f t="shared" si="52"/>
        <v>7.7668199999999992</v>
      </c>
      <c r="P407" s="11">
        <f t="shared" si="53"/>
        <v>10.263328571428591</v>
      </c>
      <c r="S407" s="11">
        <f t="shared" si="47"/>
        <v>3.1100000000000136</v>
      </c>
      <c r="T407" s="11">
        <f t="shared" si="55"/>
        <v>2.4400000000000119</v>
      </c>
      <c r="U407">
        <f t="shared" si="54"/>
        <v>3.6534056603773579</v>
      </c>
    </row>
    <row r="408" spans="1:21" x14ac:dyDescent="0.2">
      <c r="A408">
        <v>1990</v>
      </c>
      <c r="B408">
        <v>3</v>
      </c>
      <c r="C408">
        <v>1990.2027</v>
      </c>
      <c r="D408">
        <f>monthly_summary!D408</f>
        <v>353.97</v>
      </c>
      <c r="E408">
        <f>monthly_summary!E408</f>
        <v>351.15</v>
      </c>
      <c r="F408">
        <f t="shared" si="48"/>
        <v>5.9784000000001063</v>
      </c>
      <c r="G408" s="22">
        <f>monthly_summary!L408*12</f>
        <v>2.8332000000000002</v>
      </c>
      <c r="H408" s="22">
        <f>monthly_summary!P408*12</f>
        <v>2.9028</v>
      </c>
      <c r="I408" s="22">
        <f t="shared" si="49"/>
        <v>-3.4799999999999942E-2</v>
      </c>
      <c r="J408" s="26">
        <f>'FF CO2 GCB2020'!D408*$K$5</f>
        <v>5.8510499999999999</v>
      </c>
      <c r="K408" s="23">
        <f>'FF CO2 GCB2020'!D408*(1-$K$5)</f>
        <v>0.30795000000000028</v>
      </c>
      <c r="L408" s="23">
        <f t="shared" si="50"/>
        <v>7.7603399999999993</v>
      </c>
      <c r="N408" s="11">
        <f t="shared" si="51"/>
        <v>2.8680000000000003</v>
      </c>
      <c r="O408" s="2">
        <f t="shared" si="52"/>
        <v>7.7951399999999991</v>
      </c>
      <c r="P408" s="11">
        <f t="shared" si="53"/>
        <v>9.8481857142857905</v>
      </c>
      <c r="S408" s="11">
        <f t="shared" si="47"/>
        <v>2.82000000000005</v>
      </c>
      <c r="T408" s="11">
        <f t="shared" si="55"/>
        <v>2.427500000000014</v>
      </c>
      <c r="U408">
        <f t="shared" si="54"/>
        <v>3.6605377358490561</v>
      </c>
    </row>
    <row r="409" spans="1:21" x14ac:dyDescent="0.2">
      <c r="A409">
        <v>1990</v>
      </c>
      <c r="B409">
        <v>4</v>
      </c>
      <c r="C409">
        <v>1990.2877000000001</v>
      </c>
      <c r="D409">
        <f>monthly_summary!D409</f>
        <v>353.64</v>
      </c>
      <c r="E409">
        <f>monthly_summary!E409</f>
        <v>351.37</v>
      </c>
      <c r="F409">
        <f t="shared" si="48"/>
        <v>4.812399999999962</v>
      </c>
      <c r="G409" s="22">
        <f>monthly_summary!L409*12</f>
        <v>2.7840000000000003</v>
      </c>
      <c r="H409" s="22">
        <f>monthly_summary!P409*12</f>
        <v>2.8763999999999998</v>
      </c>
      <c r="I409" s="22">
        <f t="shared" si="49"/>
        <v>-4.6199999999999797E-2</v>
      </c>
      <c r="J409" s="26">
        <f>'FF CO2 GCB2020'!D409*$K$5</f>
        <v>5.8624499999999999</v>
      </c>
      <c r="K409" s="23">
        <f>'FF CO2 GCB2020'!D409*(1-$K$5)</f>
        <v>0.30855000000000027</v>
      </c>
      <c r="L409" s="23">
        <f t="shared" si="50"/>
        <v>7.7754599999999989</v>
      </c>
      <c r="N409" s="11">
        <f t="shared" si="51"/>
        <v>2.8302</v>
      </c>
      <c r="O409" s="2">
        <f t="shared" si="52"/>
        <v>7.8216599999999987</v>
      </c>
      <c r="P409" s="11">
        <f t="shared" si="53"/>
        <v>9.0375285714285454</v>
      </c>
      <c r="S409" s="11">
        <f t="shared" si="47"/>
        <v>2.2699999999999818</v>
      </c>
      <c r="T409" s="11">
        <f t="shared" si="55"/>
        <v>2.4116666666666808</v>
      </c>
      <c r="U409">
        <f t="shared" si="54"/>
        <v>3.6676698113207542</v>
      </c>
    </row>
    <row r="410" spans="1:21" x14ac:dyDescent="0.2">
      <c r="A410">
        <v>1990</v>
      </c>
      <c r="B410">
        <v>5</v>
      </c>
      <c r="C410">
        <v>1990.3698999999999</v>
      </c>
      <c r="D410">
        <f>monthly_summary!D410</f>
        <v>354.04</v>
      </c>
      <c r="E410">
        <f>monthly_summary!E410</f>
        <v>351.75</v>
      </c>
      <c r="F410">
        <f t="shared" si="48"/>
        <v>4.8548000000000435</v>
      </c>
      <c r="G410" s="22">
        <f>monthly_summary!L410*12</f>
        <v>2.7360000000000002</v>
      </c>
      <c r="H410" s="22">
        <f>monthly_summary!P410*12</f>
        <v>2.8512</v>
      </c>
      <c r="I410" s="22">
        <f t="shared" si="49"/>
        <v>-5.7599999999999874E-2</v>
      </c>
      <c r="J410" s="26">
        <f>'FF CO2 GCB2020'!D410*$K$5</f>
        <v>5.8729000000000005</v>
      </c>
      <c r="K410" s="23">
        <f>'FF CO2 GCB2020'!D410*(1-$K$5)</f>
        <v>0.30910000000000032</v>
      </c>
      <c r="L410" s="23">
        <f t="shared" si="50"/>
        <v>7.78932</v>
      </c>
      <c r="N410" s="11">
        <f t="shared" si="51"/>
        <v>2.7936000000000001</v>
      </c>
      <c r="O410" s="2">
        <f t="shared" si="52"/>
        <v>7.8469199999999999</v>
      </c>
      <c r="P410" s="11">
        <f t="shared" si="53"/>
        <v>9.0891142857143166</v>
      </c>
      <c r="S410" s="11">
        <f t="shared" si="47"/>
        <v>2.2900000000000205</v>
      </c>
      <c r="T410" s="11">
        <f t="shared" si="55"/>
        <v>2.405833333333343</v>
      </c>
      <c r="U410">
        <f t="shared" si="54"/>
        <v>3.6742075471698112</v>
      </c>
    </row>
    <row r="411" spans="1:21" x14ac:dyDescent="0.2">
      <c r="A411">
        <v>1990</v>
      </c>
      <c r="B411">
        <v>6</v>
      </c>
      <c r="C411">
        <v>1990.4548</v>
      </c>
      <c r="D411">
        <f>monthly_summary!D411</f>
        <v>353.87</v>
      </c>
      <c r="E411">
        <f>monthly_summary!E411</f>
        <v>351.82</v>
      </c>
      <c r="F411">
        <f t="shared" si="48"/>
        <v>4.3460000000000241</v>
      </c>
      <c r="G411" s="22">
        <f>monthly_summary!L411*12</f>
        <v>2.6880000000000002</v>
      </c>
      <c r="H411" s="22">
        <f>monthly_summary!P411*12</f>
        <v>2.8259999999999996</v>
      </c>
      <c r="I411" s="22">
        <f t="shared" si="49"/>
        <v>-6.8999999999999728E-2</v>
      </c>
      <c r="J411" s="26">
        <f>'FF CO2 GCB2020'!D411*$K$5</f>
        <v>5.8842999999999996</v>
      </c>
      <c r="K411" s="23">
        <f>'FF CO2 GCB2020'!D411*(1-$K$5)</f>
        <v>0.30970000000000025</v>
      </c>
      <c r="L411" s="23">
        <f t="shared" si="50"/>
        <v>7.8044399999999987</v>
      </c>
      <c r="N411" s="11">
        <f t="shared" si="51"/>
        <v>2.7569999999999997</v>
      </c>
      <c r="O411" s="2">
        <f t="shared" si="52"/>
        <v>7.8734399999999987</v>
      </c>
      <c r="P411" s="11">
        <f t="shared" si="53"/>
        <v>8.7478857142857294</v>
      </c>
      <c r="S411" s="11">
        <f t="shared" si="47"/>
        <v>2.0500000000000114</v>
      </c>
      <c r="T411" s="11">
        <f t="shared" si="55"/>
        <v>2.4100000000000108</v>
      </c>
      <c r="U411">
        <f t="shared" si="54"/>
        <v>3.6813396226415085</v>
      </c>
    </row>
    <row r="412" spans="1:21" x14ac:dyDescent="0.2">
      <c r="A412">
        <v>1990</v>
      </c>
      <c r="B412">
        <v>7</v>
      </c>
      <c r="C412">
        <v>1990.537</v>
      </c>
      <c r="D412">
        <f>monthly_summary!D412</f>
        <v>354.07</v>
      </c>
      <c r="E412">
        <f>monthly_summary!E412</f>
        <v>352.01</v>
      </c>
      <c r="F412">
        <f t="shared" si="48"/>
        <v>4.3672000000000049</v>
      </c>
      <c r="G412" s="22">
        <f>monthly_summary!L412*12</f>
        <v>2.6424000000000003</v>
      </c>
      <c r="H412" s="22">
        <f>monthly_summary!P412*12</f>
        <v>2.802</v>
      </c>
      <c r="I412" s="22">
        <f t="shared" si="49"/>
        <v>-7.9799999999999871E-2</v>
      </c>
      <c r="J412" s="26">
        <f>'FF CO2 GCB2020'!D412*$K$5</f>
        <v>5.8947500000000002</v>
      </c>
      <c r="K412" s="23">
        <f>'FF CO2 GCB2020'!D412*(1-$K$5)</f>
        <v>0.3102500000000003</v>
      </c>
      <c r="L412" s="23">
        <f t="shared" si="50"/>
        <v>7.8182999999999998</v>
      </c>
      <c r="N412" s="11">
        <f t="shared" si="51"/>
        <v>2.7222</v>
      </c>
      <c r="O412" s="2">
        <f t="shared" si="52"/>
        <v>7.8980999999999995</v>
      </c>
      <c r="P412" s="11">
        <f t="shared" si="53"/>
        <v>8.7837285714285755</v>
      </c>
      <c r="S412" s="11">
        <f t="shared" si="47"/>
        <v>2.0600000000000023</v>
      </c>
      <c r="T412" s="11">
        <f t="shared" si="55"/>
        <v>2.4150000000000063</v>
      </c>
      <c r="U412">
        <f t="shared" si="54"/>
        <v>3.687877358490566</v>
      </c>
    </row>
    <row r="413" spans="1:21" x14ac:dyDescent="0.2">
      <c r="A413">
        <v>1990</v>
      </c>
      <c r="B413">
        <v>8</v>
      </c>
      <c r="C413">
        <v>1990.6219000000001</v>
      </c>
      <c r="D413">
        <f>monthly_summary!D413</f>
        <v>354.32</v>
      </c>
      <c r="E413">
        <f>monthly_summary!E413</f>
        <v>352.14</v>
      </c>
      <c r="F413">
        <f t="shared" si="48"/>
        <v>4.621600000000015</v>
      </c>
      <c r="G413" s="22">
        <f>monthly_summary!L413*12</f>
        <v>2.5968</v>
      </c>
      <c r="H413" s="22">
        <f>monthly_summary!P413*12</f>
        <v>2.778</v>
      </c>
      <c r="I413" s="22">
        <f t="shared" si="49"/>
        <v>-9.0600000000000014E-2</v>
      </c>
      <c r="J413" s="26">
        <f>'FF CO2 GCB2020'!D413*$K$5</f>
        <v>5.9042499999999993</v>
      </c>
      <c r="K413" s="23">
        <f>'FF CO2 GCB2020'!D413*(1-$K$5)</f>
        <v>0.31075000000000025</v>
      </c>
      <c r="L413" s="23">
        <f t="shared" si="50"/>
        <v>7.830899999999998</v>
      </c>
      <c r="N413" s="11">
        <f t="shared" si="51"/>
        <v>2.6874000000000002</v>
      </c>
      <c r="O413" s="2">
        <f t="shared" si="52"/>
        <v>7.9214999999999982</v>
      </c>
      <c r="P413" s="11">
        <f t="shared" si="53"/>
        <v>8.9852428571428664</v>
      </c>
      <c r="S413" s="11">
        <f t="shared" si="47"/>
        <v>2.1800000000000068</v>
      </c>
      <c r="T413" s="11">
        <f t="shared" si="55"/>
        <v>2.3608333333333413</v>
      </c>
      <c r="U413">
        <f t="shared" si="54"/>
        <v>3.6938207547169801</v>
      </c>
    </row>
    <row r="414" spans="1:21" x14ac:dyDescent="0.2">
      <c r="A414">
        <v>1990</v>
      </c>
      <c r="B414">
        <v>9</v>
      </c>
      <c r="C414">
        <v>1990.7067999999999</v>
      </c>
      <c r="D414">
        <f>monthly_summary!D414</f>
        <v>354.17</v>
      </c>
      <c r="E414">
        <f>monthly_summary!E414</f>
        <v>352.2</v>
      </c>
      <c r="F414">
        <f t="shared" si="48"/>
        <v>4.1764000000000578</v>
      </c>
      <c r="G414" s="22">
        <f>monthly_summary!L414*12</f>
        <v>2.5524</v>
      </c>
      <c r="H414" s="22">
        <f>monthly_summary!P414*12</f>
        <v>2.7551999999999999</v>
      </c>
      <c r="I414" s="22">
        <f t="shared" si="49"/>
        <v>-0.10139999999999993</v>
      </c>
      <c r="J414" s="26">
        <f>'FF CO2 GCB2020'!D414*$K$5</f>
        <v>5.9137499999999994</v>
      </c>
      <c r="K414" s="23">
        <f>'FF CO2 GCB2020'!D414*(1-$K$5)</f>
        <v>0.31125000000000025</v>
      </c>
      <c r="L414" s="23">
        <f t="shared" si="50"/>
        <v>7.8434999999999979</v>
      </c>
      <c r="N414" s="11">
        <f t="shared" si="51"/>
        <v>2.6537999999999999</v>
      </c>
      <c r="O414" s="2">
        <f t="shared" si="52"/>
        <v>7.9448999999999979</v>
      </c>
      <c r="P414" s="11">
        <f t="shared" si="53"/>
        <v>8.687042857142897</v>
      </c>
      <c r="S414" s="11">
        <f t="shared" si="47"/>
        <v>1.9700000000000273</v>
      </c>
      <c r="T414" s="11">
        <f t="shared" si="55"/>
        <v>2.3000000000000065</v>
      </c>
      <c r="U414">
        <f t="shared" si="54"/>
        <v>3.6997641509433952</v>
      </c>
    </row>
    <row r="415" spans="1:21" x14ac:dyDescent="0.2">
      <c r="A415">
        <v>1990</v>
      </c>
      <c r="B415">
        <v>10</v>
      </c>
      <c r="C415">
        <v>1990.789</v>
      </c>
      <c r="D415">
        <f>monthly_summary!D415</f>
        <v>354.5</v>
      </c>
      <c r="E415">
        <f>monthly_summary!E415</f>
        <v>352.05</v>
      </c>
      <c r="F415">
        <f t="shared" si="48"/>
        <v>5.193999999999976</v>
      </c>
      <c r="G415" s="22">
        <f>monthly_summary!L415*12</f>
        <v>2.5091999999999999</v>
      </c>
      <c r="H415" s="22">
        <f>monthly_summary!P415*12</f>
        <v>2.7324000000000002</v>
      </c>
      <c r="I415" s="22">
        <f t="shared" si="49"/>
        <v>-0.11160000000000014</v>
      </c>
      <c r="J415" s="26">
        <f>'FF CO2 GCB2020'!D415*$K$5</f>
        <v>5.9232500000000003</v>
      </c>
      <c r="K415" s="23">
        <f>'FF CO2 GCB2020'!D415*(1-$K$5)</f>
        <v>0.3117500000000003</v>
      </c>
      <c r="L415" s="23">
        <f t="shared" si="50"/>
        <v>7.8560999999999996</v>
      </c>
      <c r="N415" s="11">
        <f t="shared" si="51"/>
        <v>2.6208</v>
      </c>
      <c r="O415" s="2">
        <f t="shared" si="52"/>
        <v>7.9676999999999998</v>
      </c>
      <c r="P415" s="11">
        <f t="shared" si="53"/>
        <v>9.4330999999999818</v>
      </c>
      <c r="S415" s="11">
        <f t="shared" si="47"/>
        <v>2.4499999999999886</v>
      </c>
      <c r="T415" s="11">
        <f t="shared" si="55"/>
        <v>2.3108333333333348</v>
      </c>
      <c r="U415">
        <f t="shared" si="54"/>
        <v>3.7057075471698111</v>
      </c>
    </row>
    <row r="416" spans="1:21" x14ac:dyDescent="0.2">
      <c r="A416">
        <v>1990</v>
      </c>
      <c r="B416">
        <v>11</v>
      </c>
      <c r="C416">
        <v>1990.874</v>
      </c>
      <c r="D416">
        <f>monthly_summary!D416</f>
        <v>354.91</v>
      </c>
      <c r="E416">
        <f>monthly_summary!E416</f>
        <v>352.47</v>
      </c>
      <c r="F416">
        <f t="shared" si="48"/>
        <v>5.1727999999999952</v>
      </c>
      <c r="G416" s="22">
        <f>monthly_summary!L416*12</f>
        <v>2.4672000000000001</v>
      </c>
      <c r="H416" s="22">
        <f>monthly_summary!P416*12</f>
        <v>2.7096</v>
      </c>
      <c r="I416" s="22">
        <f t="shared" si="49"/>
        <v>-0.12119999999999997</v>
      </c>
      <c r="J416" s="26">
        <f>'FF CO2 GCB2020'!D416*$K$5</f>
        <v>5.9327499999999995</v>
      </c>
      <c r="K416" s="23">
        <f>'FF CO2 GCB2020'!D416*(1-$K$5)</f>
        <v>0.31225000000000031</v>
      </c>
      <c r="L416" s="23">
        <f t="shared" si="50"/>
        <v>7.8686999999999978</v>
      </c>
      <c r="N416" s="11">
        <f t="shared" si="51"/>
        <v>2.5884</v>
      </c>
      <c r="O416" s="2">
        <f t="shared" si="52"/>
        <v>7.9898999999999978</v>
      </c>
      <c r="P416" s="11">
        <f t="shared" si="53"/>
        <v>9.4365571428571382</v>
      </c>
      <c r="S416" s="11">
        <f t="shared" si="47"/>
        <v>2.4399999999999977</v>
      </c>
      <c r="T416" s="11">
        <f t="shared" si="55"/>
        <v>2.3808333333333329</v>
      </c>
      <c r="U416">
        <f t="shared" si="54"/>
        <v>3.7116509433962253</v>
      </c>
    </row>
    <row r="417" spans="1:21" x14ac:dyDescent="0.2">
      <c r="A417">
        <v>1990</v>
      </c>
      <c r="B417">
        <v>12</v>
      </c>
      <c r="C417">
        <v>1990.9562000000001</v>
      </c>
      <c r="D417">
        <f>monthly_summary!D417</f>
        <v>355.06</v>
      </c>
      <c r="E417">
        <f>monthly_summary!E417</f>
        <v>352.47</v>
      </c>
      <c r="F417">
        <f t="shared" si="48"/>
        <v>5.4907999999999468</v>
      </c>
      <c r="G417" s="22">
        <f>monthly_summary!L417*12</f>
        <v>2.4276</v>
      </c>
      <c r="H417" s="22">
        <f>monthly_summary!P417*12</f>
        <v>2.6867999999999999</v>
      </c>
      <c r="I417" s="22">
        <f t="shared" si="49"/>
        <v>-0.12959999999999994</v>
      </c>
      <c r="J417" s="26">
        <f>'FF CO2 GCB2020'!D417*$K$5</f>
        <v>5.9422499999999996</v>
      </c>
      <c r="K417" s="23">
        <f>'FF CO2 GCB2020'!D417*(1-$K$5)</f>
        <v>0.31275000000000025</v>
      </c>
      <c r="L417" s="23">
        <f t="shared" si="50"/>
        <v>7.8812999999999986</v>
      </c>
      <c r="N417" s="11">
        <f t="shared" si="51"/>
        <v>2.5571999999999999</v>
      </c>
      <c r="O417" s="2">
        <f t="shared" si="52"/>
        <v>8.0108999999999995</v>
      </c>
      <c r="P417" s="11">
        <f t="shared" si="53"/>
        <v>9.6810999999999616</v>
      </c>
      <c r="S417" s="11">
        <f t="shared" si="47"/>
        <v>2.589999999999975</v>
      </c>
      <c r="T417" s="11">
        <f t="shared" si="55"/>
        <v>2.4633333333333289</v>
      </c>
      <c r="U417">
        <f t="shared" si="54"/>
        <v>3.7175943396226407</v>
      </c>
    </row>
    <row r="418" spans="1:21" x14ac:dyDescent="0.2">
      <c r="A418">
        <v>1991</v>
      </c>
      <c r="B418">
        <v>1</v>
      </c>
      <c r="C418">
        <v>1991.0410999999999</v>
      </c>
      <c r="D418">
        <f>monthly_summary!D418</f>
        <v>354.68</v>
      </c>
      <c r="E418">
        <f>monthly_summary!E418</f>
        <v>352.58</v>
      </c>
      <c r="F418">
        <f t="shared" si="48"/>
        <v>4.4520000000000488</v>
      </c>
      <c r="G418" s="22">
        <f>monthly_summary!L418*12</f>
        <v>2.3915999999999999</v>
      </c>
      <c r="H418" s="22">
        <f>monthly_summary!P418*12</f>
        <v>2.6640000000000001</v>
      </c>
      <c r="I418" s="22">
        <f t="shared" si="49"/>
        <v>-0.1362000000000001</v>
      </c>
      <c r="J418" s="26">
        <f>'FF CO2 GCB2020'!D418*$K$5</f>
        <v>5.9517499999999997</v>
      </c>
      <c r="K418" s="23">
        <f>'FF CO2 GCB2020'!D418*(1-$K$5)</f>
        <v>0.31325000000000025</v>
      </c>
      <c r="L418" s="23">
        <f t="shared" si="50"/>
        <v>7.8938999999999986</v>
      </c>
      <c r="N418" s="11">
        <f t="shared" si="51"/>
        <v>2.5278</v>
      </c>
      <c r="O418" s="2">
        <f t="shared" si="52"/>
        <v>8.0300999999999991</v>
      </c>
      <c r="P418" s="11">
        <f t="shared" si="53"/>
        <v>8.9547000000000363</v>
      </c>
      <c r="S418" s="11">
        <f t="shared" si="47"/>
        <v>2.1000000000000227</v>
      </c>
      <c r="T418" s="11">
        <f t="shared" si="55"/>
        <v>2.5158333333333283</v>
      </c>
      <c r="U418">
        <f t="shared" si="54"/>
        <v>3.7235377358490558</v>
      </c>
    </row>
    <row r="419" spans="1:21" x14ac:dyDescent="0.2">
      <c r="A419">
        <v>1991</v>
      </c>
      <c r="B419">
        <v>2</v>
      </c>
      <c r="C419">
        <v>1991.126</v>
      </c>
      <c r="D419">
        <f>monthly_summary!D419</f>
        <v>355.05</v>
      </c>
      <c r="E419">
        <f>monthly_summary!E419</f>
        <v>352.67</v>
      </c>
      <c r="F419">
        <f t="shared" si="48"/>
        <v>5.0455999999999905</v>
      </c>
      <c r="G419" s="22">
        <f>monthly_summary!L419*12</f>
        <v>2.3592</v>
      </c>
      <c r="H419" s="22">
        <f>monthly_summary!P419*12</f>
        <v>2.6412</v>
      </c>
      <c r="I419" s="22">
        <f t="shared" si="49"/>
        <v>-0.14100000000000001</v>
      </c>
      <c r="J419" s="26">
        <f>'FF CO2 GCB2020'!D419*$K$5</f>
        <v>5.9612499999999997</v>
      </c>
      <c r="K419" s="23">
        <f>'FF CO2 GCB2020'!D419*(1-$K$5)</f>
        <v>0.31375000000000031</v>
      </c>
      <c r="L419" s="23">
        <f t="shared" si="50"/>
        <v>7.9064999999999985</v>
      </c>
      <c r="N419" s="11">
        <f t="shared" si="51"/>
        <v>2.5002</v>
      </c>
      <c r="O419" s="2">
        <f t="shared" si="52"/>
        <v>8.0474999999999994</v>
      </c>
      <c r="P419" s="11">
        <f t="shared" si="53"/>
        <v>9.392499999999993</v>
      </c>
      <c r="S419" s="11">
        <f t="shared" si="47"/>
        <v>2.3799999999999955</v>
      </c>
      <c r="T419" s="11">
        <f t="shared" si="55"/>
        <v>2.5174999999999934</v>
      </c>
      <c r="U419">
        <f t="shared" si="54"/>
        <v>3.7294811320754708</v>
      </c>
    </row>
    <row r="420" spans="1:21" x14ac:dyDescent="0.2">
      <c r="A420">
        <v>1991</v>
      </c>
      <c r="B420">
        <v>3</v>
      </c>
      <c r="C420">
        <v>1991.2027</v>
      </c>
      <c r="D420">
        <f>monthly_summary!D420</f>
        <v>355.74</v>
      </c>
      <c r="E420">
        <f>monthly_summary!E420</f>
        <v>352.79</v>
      </c>
      <c r="F420">
        <f t="shared" si="48"/>
        <v>6.2539999999999765</v>
      </c>
      <c r="G420" s="22">
        <f>monthly_summary!L420*12</f>
        <v>2.3292000000000002</v>
      </c>
      <c r="H420" s="22">
        <f>monthly_summary!P420*12</f>
        <v>2.6184000000000003</v>
      </c>
      <c r="I420" s="22">
        <f t="shared" si="49"/>
        <v>-0.14460000000000006</v>
      </c>
      <c r="J420" s="26">
        <f>'FF CO2 GCB2020'!D420*$K$5</f>
        <v>5.9707499999999998</v>
      </c>
      <c r="K420" s="23">
        <f>'FF CO2 GCB2020'!D420*(1-$K$5)</f>
        <v>0.31425000000000031</v>
      </c>
      <c r="L420" s="23">
        <f t="shared" si="50"/>
        <v>7.9190999999999985</v>
      </c>
      <c r="N420" s="11">
        <f t="shared" si="51"/>
        <v>2.4738000000000002</v>
      </c>
      <c r="O420" s="2">
        <f t="shared" si="52"/>
        <v>8.063699999999999</v>
      </c>
      <c r="P420" s="11">
        <f t="shared" si="53"/>
        <v>10.268242857142841</v>
      </c>
      <c r="S420" s="11">
        <f t="shared" si="47"/>
        <v>2.9499999999999886</v>
      </c>
      <c r="T420" s="11">
        <f t="shared" si="55"/>
        <v>2.5141666666666587</v>
      </c>
      <c r="U420">
        <f t="shared" si="54"/>
        <v>3.7354245283018859</v>
      </c>
    </row>
    <row r="421" spans="1:21" x14ac:dyDescent="0.2">
      <c r="A421">
        <v>1991</v>
      </c>
      <c r="B421">
        <v>4</v>
      </c>
      <c r="C421">
        <v>1991.2877000000001</v>
      </c>
      <c r="D421">
        <f>monthly_summary!D421</f>
        <v>356.03</v>
      </c>
      <c r="E421">
        <f>monthly_summary!E421</f>
        <v>352.92</v>
      </c>
      <c r="F421">
        <f t="shared" si="48"/>
        <v>6.5931999999999089</v>
      </c>
      <c r="G421" s="22">
        <f>monthly_summary!L421*12</f>
        <v>2.3016000000000001</v>
      </c>
      <c r="H421" s="22">
        <f>monthly_summary!P421*12</f>
        <v>2.5956000000000001</v>
      </c>
      <c r="I421" s="22">
        <f t="shared" si="49"/>
        <v>-0.14700000000000002</v>
      </c>
      <c r="J421" s="26">
        <f>'FF CO2 GCB2020'!D421*$K$5</f>
        <v>5.9802499999999998</v>
      </c>
      <c r="K421" s="23">
        <f>'FF CO2 GCB2020'!D421*(1-$K$5)</f>
        <v>0.31475000000000025</v>
      </c>
      <c r="L421" s="23">
        <f t="shared" si="50"/>
        <v>7.9316999999999993</v>
      </c>
      <c r="N421" s="11">
        <f t="shared" si="51"/>
        <v>2.4485999999999999</v>
      </c>
      <c r="O421" s="2">
        <f t="shared" si="52"/>
        <v>8.0786999999999995</v>
      </c>
      <c r="P421" s="11">
        <f t="shared" si="53"/>
        <v>10.521928571428505</v>
      </c>
      <c r="S421" s="11">
        <f t="shared" si="47"/>
        <v>3.1099999999999568</v>
      </c>
      <c r="T421" s="11">
        <f t="shared" si="55"/>
        <v>2.5024999999999928</v>
      </c>
      <c r="U421">
        <f t="shared" si="54"/>
        <v>3.7413679245283014</v>
      </c>
    </row>
    <row r="422" spans="1:21" x14ac:dyDescent="0.2">
      <c r="A422">
        <v>1991</v>
      </c>
      <c r="B422">
        <v>5</v>
      </c>
      <c r="C422">
        <v>1991.3698999999999</v>
      </c>
      <c r="D422">
        <f>monthly_summary!D422</f>
        <v>356.21</v>
      </c>
      <c r="E422">
        <f>monthly_summary!E422</f>
        <v>352.93</v>
      </c>
      <c r="F422">
        <f t="shared" si="48"/>
        <v>6.9535999999999429</v>
      </c>
      <c r="G422" s="22">
        <f>monthly_summary!L422*12</f>
        <v>2.2764000000000002</v>
      </c>
      <c r="H422" s="22">
        <f>monthly_summary!P422*12</f>
        <v>2.5728</v>
      </c>
      <c r="I422" s="22">
        <f t="shared" si="49"/>
        <v>-0.14819999999999989</v>
      </c>
      <c r="J422" s="26">
        <f>'FF CO2 GCB2020'!D422*$K$5</f>
        <v>5.989749999999999</v>
      </c>
      <c r="K422" s="23">
        <f>'FF CO2 GCB2020'!D422*(1-$K$5)</f>
        <v>0.31525000000000025</v>
      </c>
      <c r="L422" s="23">
        <f t="shared" si="50"/>
        <v>7.9442999999999975</v>
      </c>
      <c r="N422" s="11">
        <f t="shared" si="51"/>
        <v>2.4245999999999999</v>
      </c>
      <c r="O422" s="2">
        <f t="shared" si="52"/>
        <v>8.0924999999999976</v>
      </c>
      <c r="P422" s="11">
        <f t="shared" si="53"/>
        <v>10.789557142857099</v>
      </c>
      <c r="S422" s="11">
        <f t="shared" si="47"/>
        <v>3.2799999999999727</v>
      </c>
      <c r="T422" s="11">
        <f t="shared" si="55"/>
        <v>2.4791666666666621</v>
      </c>
      <c r="U422">
        <f t="shared" si="54"/>
        <v>3.7473113207547155</v>
      </c>
    </row>
    <row r="423" spans="1:21" x14ac:dyDescent="0.2">
      <c r="A423">
        <v>1991</v>
      </c>
      <c r="B423">
        <v>6</v>
      </c>
      <c r="C423">
        <v>1991.4548</v>
      </c>
      <c r="D423">
        <f>monthly_summary!D423</f>
        <v>355.88</v>
      </c>
      <c r="E423">
        <f>monthly_summary!E423</f>
        <v>353.2</v>
      </c>
      <c r="F423">
        <f t="shared" si="48"/>
        <v>5.6816000000000146</v>
      </c>
      <c r="G423" s="22">
        <f>monthly_summary!L423*12</f>
        <v>2.2536</v>
      </c>
      <c r="H423" s="22">
        <f>monthly_summary!P423*12</f>
        <v>2.5499999999999998</v>
      </c>
      <c r="I423" s="22">
        <f t="shared" si="49"/>
        <v>-0.14819999999999989</v>
      </c>
      <c r="J423" s="26">
        <f>'FF CO2 GCB2020'!D423*$K$5</f>
        <v>5.99925</v>
      </c>
      <c r="K423" s="23">
        <f>'FF CO2 GCB2020'!D423*(1-$K$5)</f>
        <v>0.31575000000000031</v>
      </c>
      <c r="L423" s="23">
        <f t="shared" si="50"/>
        <v>7.9568999999999992</v>
      </c>
      <c r="N423" s="11">
        <f t="shared" si="51"/>
        <v>2.4017999999999997</v>
      </c>
      <c r="O423" s="2">
        <f t="shared" si="52"/>
        <v>8.1050999999999984</v>
      </c>
      <c r="P423" s="11">
        <f t="shared" si="53"/>
        <v>9.889985714285725</v>
      </c>
      <c r="S423" s="11">
        <f t="shared" si="47"/>
        <v>2.6800000000000068</v>
      </c>
      <c r="T423" s="11">
        <f t="shared" si="55"/>
        <v>2.4633333333333289</v>
      </c>
      <c r="U423">
        <f t="shared" si="54"/>
        <v>3.7532547169811314</v>
      </c>
    </row>
    <row r="424" spans="1:21" x14ac:dyDescent="0.2">
      <c r="A424">
        <v>1991</v>
      </c>
      <c r="B424">
        <v>7</v>
      </c>
      <c r="C424">
        <v>1991.537</v>
      </c>
      <c r="D424">
        <f>monthly_summary!D424</f>
        <v>355.43</v>
      </c>
      <c r="E424">
        <f>monthly_summary!E424</f>
        <v>353.35</v>
      </c>
      <c r="F424">
        <f t="shared" si="48"/>
        <v>4.4095999999999664</v>
      </c>
      <c r="G424" s="22">
        <f>monthly_summary!L424*12</f>
        <v>2.2332000000000001</v>
      </c>
      <c r="H424" s="22">
        <f>monthly_summary!P424*12</f>
        <v>2.5295999999999998</v>
      </c>
      <c r="I424" s="22">
        <f t="shared" si="49"/>
        <v>-0.14819999999999989</v>
      </c>
      <c r="J424" s="26">
        <f>'FF CO2 GCB2020'!D424*$K$5</f>
        <v>5.9964000000000004</v>
      </c>
      <c r="K424" s="23">
        <f>'FF CO2 GCB2020'!D424*(1-$K$5)</f>
        <v>0.31560000000000027</v>
      </c>
      <c r="L424" s="23">
        <f t="shared" si="50"/>
        <v>7.9531200000000002</v>
      </c>
      <c r="N424" s="11">
        <f t="shared" si="51"/>
        <v>2.3814000000000002</v>
      </c>
      <c r="O424" s="2">
        <f t="shared" si="52"/>
        <v>8.1013199999999994</v>
      </c>
      <c r="P424" s="11">
        <f t="shared" si="53"/>
        <v>8.9787142857142612</v>
      </c>
      <c r="S424" s="11">
        <f t="shared" si="47"/>
        <v>2.0799999999999841</v>
      </c>
      <c r="T424" s="11">
        <f t="shared" si="55"/>
        <v>2.4324999999999952</v>
      </c>
      <c r="U424">
        <f t="shared" si="54"/>
        <v>3.7514716981132072</v>
      </c>
    </row>
    <row r="425" spans="1:21" x14ac:dyDescent="0.2">
      <c r="A425">
        <v>1991</v>
      </c>
      <c r="B425">
        <v>8</v>
      </c>
      <c r="C425">
        <v>1991.6219000000001</v>
      </c>
      <c r="D425">
        <f>monthly_summary!D425</f>
        <v>355.43</v>
      </c>
      <c r="E425">
        <f>monthly_summary!E425</f>
        <v>353.29</v>
      </c>
      <c r="F425">
        <f t="shared" si="48"/>
        <v>4.5367999999999711</v>
      </c>
      <c r="G425" s="22">
        <f>monthly_summary!L425*12</f>
        <v>2.2151999999999998</v>
      </c>
      <c r="H425" s="22">
        <f>monthly_summary!P425*12</f>
        <v>2.5091999999999999</v>
      </c>
      <c r="I425" s="22">
        <f t="shared" si="49"/>
        <v>-0.14700000000000002</v>
      </c>
      <c r="J425" s="26">
        <f>'FF CO2 GCB2020'!D425*$K$5</f>
        <v>5.9812000000000003</v>
      </c>
      <c r="K425" s="23">
        <f>'FF CO2 GCB2020'!D425*(1-$K$5)</f>
        <v>0.3148000000000003</v>
      </c>
      <c r="L425" s="23">
        <f t="shared" si="50"/>
        <v>7.9329599999999996</v>
      </c>
      <c r="N425" s="11">
        <f t="shared" si="51"/>
        <v>2.3621999999999996</v>
      </c>
      <c r="O425" s="2">
        <f t="shared" si="52"/>
        <v>8.0799599999999998</v>
      </c>
      <c r="P425" s="11">
        <f t="shared" si="53"/>
        <v>9.0539714285714084</v>
      </c>
      <c r="S425" s="11">
        <f t="shared" si="47"/>
        <v>2.1399999999999864</v>
      </c>
      <c r="T425" s="11">
        <f t="shared" si="55"/>
        <v>2.4474999999999909</v>
      </c>
      <c r="U425">
        <f t="shared" si="54"/>
        <v>3.7419622641509429</v>
      </c>
    </row>
    <row r="426" spans="1:21" x14ac:dyDescent="0.2">
      <c r="A426">
        <v>1991</v>
      </c>
      <c r="B426">
        <v>9</v>
      </c>
      <c r="C426">
        <v>1991.7067999999999</v>
      </c>
      <c r="D426">
        <f>monthly_summary!D426</f>
        <v>355.36</v>
      </c>
      <c r="E426">
        <f>monthly_summary!E426</f>
        <v>353.53</v>
      </c>
      <c r="F426">
        <f t="shared" si="48"/>
        <v>3.879600000000087</v>
      </c>
      <c r="G426" s="22">
        <f>monthly_summary!L426*12</f>
        <v>2.1983999999999999</v>
      </c>
      <c r="H426" s="22">
        <f>monthly_summary!P426*12</f>
        <v>2.4912000000000001</v>
      </c>
      <c r="I426" s="22">
        <f t="shared" si="49"/>
        <v>-0.14640000000000009</v>
      </c>
      <c r="J426" s="26">
        <f>'FF CO2 GCB2020'!D426*$K$5</f>
        <v>5.9660000000000002</v>
      </c>
      <c r="K426" s="23">
        <f>'FF CO2 GCB2020'!D426*(1-$K$5)</f>
        <v>0.31400000000000028</v>
      </c>
      <c r="L426" s="23">
        <f t="shared" si="50"/>
        <v>7.9127999999999998</v>
      </c>
      <c r="N426" s="11">
        <f t="shared" si="51"/>
        <v>2.3448000000000002</v>
      </c>
      <c r="O426" s="2">
        <f t="shared" si="52"/>
        <v>8.0592000000000006</v>
      </c>
      <c r="P426" s="11">
        <f t="shared" si="53"/>
        <v>8.5695428571429204</v>
      </c>
      <c r="S426" s="11">
        <f t="shared" si="47"/>
        <v>1.8300000000000409</v>
      </c>
      <c r="T426" s="11">
        <f t="shared" si="55"/>
        <v>2.4349999999999881</v>
      </c>
      <c r="U426">
        <f t="shared" si="54"/>
        <v>3.732452830188679</v>
      </c>
    </row>
    <row r="427" spans="1:21" x14ac:dyDescent="0.2">
      <c r="A427">
        <v>1991</v>
      </c>
      <c r="B427">
        <v>10</v>
      </c>
      <c r="C427">
        <v>1991.789</v>
      </c>
      <c r="D427">
        <f>monthly_summary!D427</f>
        <v>355.54</v>
      </c>
      <c r="E427">
        <f>monthly_summary!E427</f>
        <v>353.37</v>
      </c>
      <c r="F427">
        <f t="shared" si="48"/>
        <v>4.6004000000000342</v>
      </c>
      <c r="G427" s="22">
        <f>monthly_summary!L427*12</f>
        <v>2.1863999999999999</v>
      </c>
      <c r="H427" s="22">
        <f>monthly_summary!P427*12</f>
        <v>2.4744000000000002</v>
      </c>
      <c r="I427" s="22">
        <f t="shared" si="49"/>
        <v>-0.14400000000000013</v>
      </c>
      <c r="J427" s="26">
        <f>'FF CO2 GCB2020'!D427*$K$5</f>
        <v>5.9517499999999997</v>
      </c>
      <c r="K427" s="23">
        <f>'FF CO2 GCB2020'!D427*(1-$K$5)</f>
        <v>0.31325000000000025</v>
      </c>
      <c r="L427" s="23">
        <f t="shared" si="50"/>
        <v>7.8938999999999986</v>
      </c>
      <c r="N427" s="11">
        <f t="shared" si="51"/>
        <v>2.3304</v>
      </c>
      <c r="O427" s="2">
        <f t="shared" si="52"/>
        <v>8.0378999999999987</v>
      </c>
      <c r="P427" s="11">
        <f t="shared" si="53"/>
        <v>9.0685000000000233</v>
      </c>
      <c r="S427" s="11">
        <f t="shared" si="47"/>
        <v>2.1700000000000159</v>
      </c>
      <c r="T427" s="11">
        <f t="shared" si="55"/>
        <v>2.4233333333333227</v>
      </c>
      <c r="U427">
        <f t="shared" si="54"/>
        <v>3.7235377358490558</v>
      </c>
    </row>
    <row r="428" spans="1:21" x14ac:dyDescent="0.2">
      <c r="A428">
        <v>1991</v>
      </c>
      <c r="B428">
        <v>11</v>
      </c>
      <c r="C428">
        <v>1991.874</v>
      </c>
      <c r="D428">
        <f>monthly_summary!D428</f>
        <v>355.83</v>
      </c>
      <c r="E428">
        <f>monthly_summary!E428</f>
        <v>353.58</v>
      </c>
      <c r="F428">
        <f t="shared" si="48"/>
        <v>4.7700000000000005</v>
      </c>
      <c r="G428" s="22">
        <f>monthly_summary!L428*12</f>
        <v>2.1768000000000001</v>
      </c>
      <c r="H428" s="22">
        <f>monthly_summary!P428*12</f>
        <v>2.46</v>
      </c>
      <c r="I428" s="22">
        <f t="shared" si="49"/>
        <v>-0.14159999999999995</v>
      </c>
      <c r="J428" s="26">
        <f>'FF CO2 GCB2020'!D428*$K$5</f>
        <v>5.9365499999999995</v>
      </c>
      <c r="K428" s="23">
        <f>'FF CO2 GCB2020'!D428*(1-$K$5)</f>
        <v>0.31245000000000028</v>
      </c>
      <c r="L428" s="23">
        <f t="shared" si="50"/>
        <v>7.8737399999999989</v>
      </c>
      <c r="N428" s="11">
        <f t="shared" si="51"/>
        <v>2.3184</v>
      </c>
      <c r="O428" s="2">
        <f t="shared" si="52"/>
        <v>8.0153399999999984</v>
      </c>
      <c r="P428" s="11">
        <f t="shared" si="53"/>
        <v>9.1728428571428573</v>
      </c>
      <c r="S428" s="11">
        <f t="shared" si="47"/>
        <v>2.25</v>
      </c>
      <c r="T428" s="11">
        <f t="shared" si="55"/>
        <v>2.4008333333333289</v>
      </c>
      <c r="U428">
        <f t="shared" si="54"/>
        <v>3.7140283018867919</v>
      </c>
    </row>
    <row r="429" spans="1:21" x14ac:dyDescent="0.2">
      <c r="A429">
        <v>1991</v>
      </c>
      <c r="B429">
        <v>12</v>
      </c>
      <c r="C429">
        <v>1991.9562000000001</v>
      </c>
      <c r="D429">
        <f>monthly_summary!D429</f>
        <v>355.84</v>
      </c>
      <c r="E429">
        <f>monthly_summary!E429</f>
        <v>353.62</v>
      </c>
      <c r="F429">
        <f t="shared" si="48"/>
        <v>4.7063999999999373</v>
      </c>
      <c r="G429" s="22">
        <f>monthly_summary!L429*12</f>
        <v>2.1719999999999997</v>
      </c>
      <c r="H429" s="22">
        <f>monthly_summary!P429*12</f>
        <v>2.448</v>
      </c>
      <c r="I429" s="22">
        <f t="shared" si="49"/>
        <v>-0.13800000000000012</v>
      </c>
      <c r="J429" s="26">
        <f>'FF CO2 GCB2020'!D429*$K$5</f>
        <v>5.9213499999999994</v>
      </c>
      <c r="K429" s="23">
        <f>'FF CO2 GCB2020'!D429*(1-$K$5)</f>
        <v>0.31165000000000026</v>
      </c>
      <c r="L429" s="23">
        <f t="shared" si="50"/>
        <v>7.8535799999999982</v>
      </c>
      <c r="N429" s="11">
        <f t="shared" si="51"/>
        <v>2.3099999999999996</v>
      </c>
      <c r="O429" s="2">
        <f t="shared" si="52"/>
        <v>7.9915799999999981</v>
      </c>
      <c r="P429" s="11">
        <f t="shared" si="53"/>
        <v>9.1094142857142408</v>
      </c>
      <c r="S429" s="11">
        <f t="shared" si="47"/>
        <v>2.2199999999999704</v>
      </c>
      <c r="T429" s="11">
        <f t="shared" si="55"/>
        <v>2.3283333333333283</v>
      </c>
      <c r="U429">
        <f t="shared" si="54"/>
        <v>3.7045188679245271</v>
      </c>
    </row>
    <row r="430" spans="1:21" x14ac:dyDescent="0.2">
      <c r="A430">
        <v>1992</v>
      </c>
      <c r="B430">
        <v>1</v>
      </c>
      <c r="C430">
        <v>1992.0409999999999</v>
      </c>
      <c r="D430">
        <f>monthly_summary!D430</f>
        <v>355.94</v>
      </c>
      <c r="E430">
        <f>monthly_summary!E430</f>
        <v>353.66</v>
      </c>
      <c r="F430">
        <f t="shared" si="48"/>
        <v>4.8335999999999428</v>
      </c>
      <c r="G430" s="22">
        <f>monthly_summary!L430*12</f>
        <v>2.1696</v>
      </c>
      <c r="H430" s="22">
        <f>monthly_summary!P430*12</f>
        <v>2.4383999999999997</v>
      </c>
      <c r="I430" s="22">
        <f t="shared" si="49"/>
        <v>-0.13439999999999985</v>
      </c>
      <c r="J430" s="26">
        <f>'FF CO2 GCB2020'!D430*$K$5</f>
        <v>5.9061499999999993</v>
      </c>
      <c r="K430" s="23">
        <f>'FF CO2 GCB2020'!D430*(1-$K$5)</f>
        <v>0.31085000000000024</v>
      </c>
      <c r="L430" s="23">
        <f t="shared" si="50"/>
        <v>7.8334199999999985</v>
      </c>
      <c r="N430" s="11">
        <f t="shared" si="51"/>
        <v>2.3039999999999998</v>
      </c>
      <c r="O430" s="2">
        <f t="shared" si="52"/>
        <v>7.9678199999999979</v>
      </c>
      <c r="P430" s="11">
        <f t="shared" si="53"/>
        <v>9.1822714285713865</v>
      </c>
      <c r="S430" s="11">
        <f t="shared" si="47"/>
        <v>2.2799999999999727</v>
      </c>
      <c r="T430" s="11">
        <f t="shared" si="55"/>
        <v>2.3283333333333283</v>
      </c>
      <c r="U430">
        <f t="shared" si="54"/>
        <v>3.6950094339622632</v>
      </c>
    </row>
    <row r="431" spans="1:21" x14ac:dyDescent="0.2">
      <c r="A431">
        <v>1992</v>
      </c>
      <c r="B431">
        <v>2</v>
      </c>
      <c r="C431">
        <v>1992.1257000000001</v>
      </c>
      <c r="D431">
        <f>monthly_summary!D431</f>
        <v>356.02</v>
      </c>
      <c r="E431">
        <f>monthly_summary!E431</f>
        <v>353.79</v>
      </c>
      <c r="F431">
        <f t="shared" si="48"/>
        <v>4.7275999999999181</v>
      </c>
      <c r="G431" s="22">
        <f>monthly_summary!L431*12</f>
        <v>2.1719999999999997</v>
      </c>
      <c r="H431" s="22">
        <f>monthly_summary!P431*12</f>
        <v>2.4300000000000002</v>
      </c>
      <c r="I431" s="22">
        <f t="shared" si="49"/>
        <v>-0.12900000000000023</v>
      </c>
      <c r="J431" s="26">
        <f>'FF CO2 GCB2020'!D431*$K$5</f>
        <v>5.8909499999999992</v>
      </c>
      <c r="K431" s="23">
        <f>'FF CO2 GCB2020'!D431*(1-$K$5)</f>
        <v>0.31005000000000027</v>
      </c>
      <c r="L431" s="23">
        <f t="shared" si="50"/>
        <v>7.8132599999999979</v>
      </c>
      <c r="N431" s="11">
        <f t="shared" si="51"/>
        <v>2.3010000000000002</v>
      </c>
      <c r="O431" s="2">
        <f t="shared" si="52"/>
        <v>7.9422599999999983</v>
      </c>
      <c r="P431" s="11">
        <f t="shared" si="53"/>
        <v>9.086757142857083</v>
      </c>
      <c r="S431" s="11">
        <f t="shared" si="47"/>
        <v>2.2299999999999613</v>
      </c>
      <c r="T431" s="11">
        <f t="shared" si="55"/>
        <v>2.3016666666666623</v>
      </c>
      <c r="U431">
        <f t="shared" si="54"/>
        <v>3.6854999999999989</v>
      </c>
    </row>
    <row r="432" spans="1:21" x14ac:dyDescent="0.2">
      <c r="A432">
        <v>1992</v>
      </c>
      <c r="B432">
        <v>3</v>
      </c>
      <c r="C432">
        <v>1992.2049</v>
      </c>
      <c r="D432">
        <f>monthly_summary!D432</f>
        <v>356.36</v>
      </c>
      <c r="E432">
        <f>monthly_summary!E432</f>
        <v>353.55</v>
      </c>
      <c r="F432">
        <f t="shared" si="48"/>
        <v>5.9572000000000047</v>
      </c>
      <c r="G432" s="22">
        <f>monthly_summary!L432*12</f>
        <v>2.1779999999999999</v>
      </c>
      <c r="H432" s="22">
        <f>monthly_summary!P432*12</f>
        <v>2.4252000000000002</v>
      </c>
      <c r="I432" s="22">
        <f t="shared" si="49"/>
        <v>-0.12360000000000015</v>
      </c>
      <c r="J432" s="26">
        <f>'FF CO2 GCB2020'!D432*$K$5</f>
        <v>5.8757499999999991</v>
      </c>
      <c r="K432" s="23">
        <f>'FF CO2 GCB2020'!D432*(1-$K$5)</f>
        <v>0.30925000000000025</v>
      </c>
      <c r="L432" s="23">
        <f t="shared" si="50"/>
        <v>7.7930999999999973</v>
      </c>
      <c r="N432" s="11">
        <f t="shared" si="51"/>
        <v>2.3016000000000001</v>
      </c>
      <c r="O432" s="2">
        <f t="shared" si="52"/>
        <v>7.916699999999997</v>
      </c>
      <c r="P432" s="11">
        <f t="shared" si="53"/>
        <v>9.9452428571428584</v>
      </c>
      <c r="S432" s="11">
        <f t="shared" si="47"/>
        <v>2.8100000000000023</v>
      </c>
      <c r="T432" s="11">
        <f t="shared" si="55"/>
        <v>2.2816666666666614</v>
      </c>
      <c r="U432">
        <f t="shared" si="54"/>
        <v>3.6759905660377346</v>
      </c>
    </row>
    <row r="433" spans="1:21" x14ac:dyDescent="0.2">
      <c r="A433">
        <v>1992</v>
      </c>
      <c r="B433">
        <v>4</v>
      </c>
      <c r="C433">
        <v>1992.2896000000001</v>
      </c>
      <c r="D433">
        <f>monthly_summary!D433</f>
        <v>356.55</v>
      </c>
      <c r="E433">
        <f>monthly_summary!E433</f>
        <v>353.71</v>
      </c>
      <c r="F433">
        <f t="shared" si="48"/>
        <v>6.0208000000000679</v>
      </c>
      <c r="G433" s="22">
        <f>monthly_summary!L433*12</f>
        <v>2.1888000000000001</v>
      </c>
      <c r="H433" s="22">
        <f>monthly_summary!P433*12</f>
        <v>2.4216000000000002</v>
      </c>
      <c r="I433" s="22">
        <f t="shared" si="49"/>
        <v>-0.11640000000000006</v>
      </c>
      <c r="J433" s="26">
        <f>'FF CO2 GCB2020'!D433*$K$5</f>
        <v>5.8614999999999995</v>
      </c>
      <c r="K433" s="23">
        <f>'FF CO2 GCB2020'!D433*(1-$K$5)</f>
        <v>0.30850000000000027</v>
      </c>
      <c r="L433" s="23">
        <f t="shared" si="50"/>
        <v>7.7741999999999978</v>
      </c>
      <c r="N433" s="11">
        <f t="shared" si="51"/>
        <v>2.3052000000000001</v>
      </c>
      <c r="O433" s="2">
        <f t="shared" si="52"/>
        <v>7.8905999999999974</v>
      </c>
      <c r="P433" s="11">
        <f t="shared" si="53"/>
        <v>9.969971428571478</v>
      </c>
      <c r="S433" s="11">
        <f t="shared" si="47"/>
        <v>2.8400000000000318</v>
      </c>
      <c r="T433" s="11">
        <f t="shared" si="55"/>
        <v>2.2583333333333258</v>
      </c>
      <c r="U433">
        <f t="shared" si="54"/>
        <v>3.6670754716981118</v>
      </c>
    </row>
    <row r="434" spans="1:21" x14ac:dyDescent="0.2">
      <c r="A434">
        <v>1992</v>
      </c>
      <c r="B434">
        <v>5</v>
      </c>
      <c r="C434">
        <v>1992.3715999999999</v>
      </c>
      <c r="D434">
        <f>monthly_summary!D434</f>
        <v>356.53</v>
      </c>
      <c r="E434">
        <f>monthly_summary!E434</f>
        <v>354.12</v>
      </c>
      <c r="F434">
        <f t="shared" si="48"/>
        <v>5.1091999999999329</v>
      </c>
      <c r="G434" s="22">
        <f>monthly_summary!L434*12</f>
        <v>2.2056</v>
      </c>
      <c r="H434" s="22">
        <f>monthly_summary!P434*12</f>
        <v>2.4216000000000002</v>
      </c>
      <c r="I434" s="22">
        <f t="shared" si="49"/>
        <v>-0.1080000000000001</v>
      </c>
      <c r="J434" s="26">
        <f>'FF CO2 GCB2020'!D434*$K$5</f>
        <v>5.8462999999999994</v>
      </c>
      <c r="K434" s="23">
        <f>'FF CO2 GCB2020'!D434*(1-$K$5)</f>
        <v>0.30770000000000025</v>
      </c>
      <c r="L434" s="23">
        <f t="shared" si="50"/>
        <v>7.754039999999998</v>
      </c>
      <c r="N434" s="11">
        <f t="shared" si="51"/>
        <v>2.3136000000000001</v>
      </c>
      <c r="O434" s="2">
        <f t="shared" si="52"/>
        <v>7.8620399999999986</v>
      </c>
      <c r="P434" s="11">
        <f t="shared" si="53"/>
        <v>9.2960285714285238</v>
      </c>
      <c r="S434" s="11">
        <f t="shared" si="47"/>
        <v>2.4099999999999682</v>
      </c>
      <c r="T434" s="11">
        <f t="shared" si="55"/>
        <v>2.227499999999992</v>
      </c>
      <c r="U434">
        <f t="shared" si="54"/>
        <v>3.6575660377358479</v>
      </c>
    </row>
    <row r="435" spans="1:21" x14ac:dyDescent="0.2">
      <c r="A435">
        <v>1992</v>
      </c>
      <c r="B435">
        <v>6</v>
      </c>
      <c r="C435">
        <v>1992.4563000000001</v>
      </c>
      <c r="D435">
        <f>monthly_summary!D435</f>
        <v>356.91</v>
      </c>
      <c r="E435">
        <f>monthly_summary!E435</f>
        <v>354.23</v>
      </c>
      <c r="F435">
        <f t="shared" si="48"/>
        <v>5.6816000000000146</v>
      </c>
      <c r="G435" s="22">
        <f>monthly_summary!L435*12</f>
        <v>2.226</v>
      </c>
      <c r="H435" s="22">
        <f>monthly_summary!P435*12</f>
        <v>2.4240000000000004</v>
      </c>
      <c r="I435" s="22">
        <f t="shared" si="49"/>
        <v>-9.9000000000000199E-2</v>
      </c>
      <c r="J435" s="26">
        <f>'FF CO2 GCB2020'!D435*$K$5</f>
        <v>5.8310999999999993</v>
      </c>
      <c r="K435" s="23">
        <f>'FF CO2 GCB2020'!D435*(1-$K$5)</f>
        <v>0.30690000000000028</v>
      </c>
      <c r="L435" s="23">
        <f t="shared" si="50"/>
        <v>7.7338799999999974</v>
      </c>
      <c r="N435" s="11">
        <f t="shared" si="51"/>
        <v>2.3250000000000002</v>
      </c>
      <c r="O435" s="2">
        <f t="shared" si="52"/>
        <v>7.8328799999999976</v>
      </c>
      <c r="P435" s="11">
        <f t="shared" si="53"/>
        <v>9.6814857142857242</v>
      </c>
      <c r="S435" s="11">
        <f t="shared" si="47"/>
        <v>2.6800000000000068</v>
      </c>
      <c r="T435" s="11">
        <f t="shared" si="55"/>
        <v>2.164999999999992</v>
      </c>
      <c r="U435">
        <f t="shared" si="54"/>
        <v>3.6480566037735835</v>
      </c>
    </row>
    <row r="436" spans="1:21" x14ac:dyDescent="0.2">
      <c r="A436">
        <v>1992</v>
      </c>
      <c r="B436">
        <v>7</v>
      </c>
      <c r="C436">
        <v>1992.5382999999999</v>
      </c>
      <c r="D436">
        <f>monthly_summary!D436</f>
        <v>356.3</v>
      </c>
      <c r="E436">
        <f>monthly_summary!E436</f>
        <v>354.54</v>
      </c>
      <c r="F436">
        <f t="shared" si="48"/>
        <v>3.7311999999999808</v>
      </c>
      <c r="G436" s="22">
        <f>monthly_summary!L436*12</f>
        <v>2.2511999999999999</v>
      </c>
      <c r="H436" s="22">
        <f>monthly_summary!P436*12</f>
        <v>2.4276</v>
      </c>
      <c r="I436" s="22">
        <f t="shared" si="49"/>
        <v>-8.8200000000000056E-2</v>
      </c>
      <c r="J436" s="26">
        <f>'FF CO2 GCB2020'!D436*$K$5</f>
        <v>5.8253999999999992</v>
      </c>
      <c r="K436" s="23">
        <f>'FF CO2 GCB2020'!D436*(1-$K$5)</f>
        <v>0.30660000000000026</v>
      </c>
      <c r="L436" s="23">
        <f t="shared" si="50"/>
        <v>7.7263199999999976</v>
      </c>
      <c r="N436" s="11">
        <f t="shared" si="51"/>
        <v>2.3393999999999999</v>
      </c>
      <c r="O436" s="2">
        <f t="shared" si="52"/>
        <v>7.8145199999999981</v>
      </c>
      <c r="P436" s="11">
        <f t="shared" si="53"/>
        <v>8.2721428571428426</v>
      </c>
      <c r="S436" s="11">
        <f t="shared" si="47"/>
        <v>1.7599999999999909</v>
      </c>
      <c r="T436" s="11">
        <f t="shared" si="55"/>
        <v>2.1074999999999924</v>
      </c>
      <c r="U436">
        <f t="shared" si="54"/>
        <v>3.6444905660377347</v>
      </c>
    </row>
    <row r="437" spans="1:21" x14ac:dyDescent="0.2">
      <c r="A437">
        <v>1992</v>
      </c>
      <c r="B437">
        <v>8</v>
      </c>
      <c r="C437">
        <v>1992.623</v>
      </c>
      <c r="D437">
        <f>monthly_summary!D437</f>
        <v>356.44</v>
      </c>
      <c r="E437">
        <f>monthly_summary!E437</f>
        <v>354.54</v>
      </c>
      <c r="F437">
        <f t="shared" si="48"/>
        <v>4.0279999999999516</v>
      </c>
      <c r="G437" s="22">
        <f>monthly_summary!L437*12</f>
        <v>2.2800000000000002</v>
      </c>
      <c r="H437" s="22">
        <f>monthly_summary!P437*12</f>
        <v>2.4336000000000002</v>
      </c>
      <c r="I437" s="22">
        <f t="shared" si="49"/>
        <v>-7.6799999999999979E-2</v>
      </c>
      <c r="J437" s="26">
        <f>'FF CO2 GCB2020'!D437*$K$5</f>
        <v>5.8301499999999997</v>
      </c>
      <c r="K437" s="23">
        <f>'FF CO2 GCB2020'!D437*(1-$K$5)</f>
        <v>0.30685000000000023</v>
      </c>
      <c r="L437" s="23">
        <f t="shared" si="50"/>
        <v>7.7326199999999989</v>
      </c>
      <c r="N437" s="11">
        <f t="shared" si="51"/>
        <v>2.3568000000000002</v>
      </c>
      <c r="O437" s="2">
        <f t="shared" si="52"/>
        <v>7.8094199999999994</v>
      </c>
      <c r="P437" s="11">
        <f t="shared" si="53"/>
        <v>8.4772428571428229</v>
      </c>
      <c r="S437" s="11">
        <f t="shared" si="47"/>
        <v>1.8999999999999773</v>
      </c>
      <c r="T437" s="11">
        <f t="shared" si="55"/>
        <v>2.0708333333333306</v>
      </c>
      <c r="U437">
        <f t="shared" si="54"/>
        <v>3.6474622641509429</v>
      </c>
    </row>
    <row r="438" spans="1:21" x14ac:dyDescent="0.2">
      <c r="A438">
        <v>1992</v>
      </c>
      <c r="B438">
        <v>9</v>
      </c>
      <c r="C438">
        <v>1992.7076999999999</v>
      </c>
      <c r="D438">
        <f>monthly_summary!D438</f>
        <v>356.24</v>
      </c>
      <c r="E438">
        <f>monthly_summary!E438</f>
        <v>354.69</v>
      </c>
      <c r="F438">
        <f t="shared" si="48"/>
        <v>3.2860000000000245</v>
      </c>
      <c r="G438" s="22">
        <f>monthly_summary!L438*12</f>
        <v>2.3124000000000002</v>
      </c>
      <c r="H438" s="22">
        <f>monthly_summary!P438*12</f>
        <v>2.4432</v>
      </c>
      <c r="I438" s="22">
        <f t="shared" si="49"/>
        <v>-6.5399999999999903E-2</v>
      </c>
      <c r="J438" s="26">
        <f>'FF CO2 GCB2020'!D438*$K$5</f>
        <v>5.8349000000000002</v>
      </c>
      <c r="K438" s="23">
        <f>'FF CO2 GCB2020'!D438*(1-$K$5)</f>
        <v>0.30710000000000032</v>
      </c>
      <c r="L438" s="23">
        <f t="shared" si="50"/>
        <v>7.7389199999999994</v>
      </c>
      <c r="N438" s="11">
        <f t="shared" si="51"/>
        <v>2.3778000000000001</v>
      </c>
      <c r="O438" s="2">
        <f t="shared" si="52"/>
        <v>7.8043199999999988</v>
      </c>
      <c r="P438" s="11">
        <f t="shared" si="53"/>
        <v>7.9403428571428751</v>
      </c>
      <c r="S438" s="11">
        <f t="shared" si="47"/>
        <v>1.5500000000000114</v>
      </c>
      <c r="T438" s="11">
        <f t="shared" si="55"/>
        <v>2.0174999999999983</v>
      </c>
      <c r="U438">
        <f t="shared" si="54"/>
        <v>3.6504339622641506</v>
      </c>
    </row>
    <row r="439" spans="1:21" x14ac:dyDescent="0.2">
      <c r="A439">
        <v>1992</v>
      </c>
      <c r="B439">
        <v>10</v>
      </c>
      <c r="C439">
        <v>1992.7896000000001</v>
      </c>
      <c r="D439">
        <f>monthly_summary!D439</f>
        <v>356.64</v>
      </c>
      <c r="E439">
        <f>monthly_summary!E439</f>
        <v>354.84</v>
      </c>
      <c r="F439">
        <f t="shared" si="48"/>
        <v>3.8160000000000243</v>
      </c>
      <c r="G439" s="22">
        <f>monthly_summary!L439*12</f>
        <v>2.3496000000000001</v>
      </c>
      <c r="H439" s="22">
        <f>monthly_summary!P439*12</f>
        <v>2.4539999999999997</v>
      </c>
      <c r="I439" s="22">
        <f t="shared" si="49"/>
        <v>-5.2199999999999802E-2</v>
      </c>
      <c r="J439" s="26">
        <f>'FF CO2 GCB2020'!D439*$K$5</f>
        <v>5.8396499999999998</v>
      </c>
      <c r="K439" s="23">
        <f>'FF CO2 GCB2020'!D439*(1-$K$5)</f>
        <v>0.30735000000000029</v>
      </c>
      <c r="L439" s="23">
        <f t="shared" si="50"/>
        <v>7.7452199999999989</v>
      </c>
      <c r="N439" s="11">
        <f t="shared" si="51"/>
        <v>2.4017999999999997</v>
      </c>
      <c r="O439" s="2">
        <f t="shared" si="52"/>
        <v>7.7974199999999989</v>
      </c>
      <c r="P439" s="11">
        <f t="shared" si="53"/>
        <v>8.3102142857143022</v>
      </c>
      <c r="S439" s="11">
        <f t="shared" si="47"/>
        <v>1.8000000000000114</v>
      </c>
      <c r="T439" s="11">
        <f t="shared" si="55"/>
        <v>1.9674999999999965</v>
      </c>
      <c r="U439">
        <f t="shared" si="54"/>
        <v>3.6534056603773579</v>
      </c>
    </row>
    <row r="440" spans="1:21" x14ac:dyDescent="0.2">
      <c r="A440">
        <v>1992</v>
      </c>
      <c r="B440">
        <v>11</v>
      </c>
      <c r="C440">
        <v>1992.8742999999999</v>
      </c>
      <c r="D440">
        <f>monthly_summary!D440</f>
        <v>356.25</v>
      </c>
      <c r="E440">
        <f>monthly_summary!E440</f>
        <v>354.75</v>
      </c>
      <c r="F440">
        <f t="shared" si="48"/>
        <v>3.18</v>
      </c>
      <c r="G440" s="22">
        <f>monthly_summary!L440*12</f>
        <v>2.3903999999999996</v>
      </c>
      <c r="H440" s="22">
        <f>monthly_summary!P440*12</f>
        <v>2.4683999999999999</v>
      </c>
      <c r="I440" s="22">
        <f t="shared" si="49"/>
        <v>-3.9000000000000146E-2</v>
      </c>
      <c r="J440" s="26">
        <f>'FF CO2 GCB2020'!D440*$K$5</f>
        <v>5.8444000000000003</v>
      </c>
      <c r="K440" s="23">
        <f>'FF CO2 GCB2020'!D440*(1-$K$5)</f>
        <v>0.30760000000000026</v>
      </c>
      <c r="L440" s="23">
        <f t="shared" si="50"/>
        <v>7.7515200000000002</v>
      </c>
      <c r="N440" s="11">
        <f t="shared" si="51"/>
        <v>2.4293999999999998</v>
      </c>
      <c r="O440" s="2">
        <f t="shared" si="52"/>
        <v>7.7905200000000008</v>
      </c>
      <c r="P440" s="11">
        <f t="shared" si="53"/>
        <v>7.8472285714285714</v>
      </c>
      <c r="S440" s="11">
        <f t="shared" si="47"/>
        <v>1.5</v>
      </c>
      <c r="T440" s="11">
        <f t="shared" si="55"/>
        <v>1.8949999999999914</v>
      </c>
      <c r="U440">
        <f t="shared" si="54"/>
        <v>3.6563773584905661</v>
      </c>
    </row>
    <row r="441" spans="1:21" x14ac:dyDescent="0.2">
      <c r="A441">
        <v>1992</v>
      </c>
      <c r="B441">
        <v>12</v>
      </c>
      <c r="C441">
        <v>1992.9563000000001</v>
      </c>
      <c r="D441">
        <f>monthly_summary!D441</f>
        <v>356.25</v>
      </c>
      <c r="E441">
        <f>monthly_summary!E441</f>
        <v>354.72</v>
      </c>
      <c r="F441">
        <f t="shared" si="48"/>
        <v>3.2435999999999425</v>
      </c>
      <c r="G441" s="22">
        <f>monthly_summary!L441*12</f>
        <v>2.4348000000000001</v>
      </c>
      <c r="H441" s="22">
        <f>monthly_summary!P441*12</f>
        <v>2.4863999999999997</v>
      </c>
      <c r="I441" s="22">
        <f t="shared" si="49"/>
        <v>-2.5799999999999823E-2</v>
      </c>
      <c r="J441" s="26">
        <f>'FF CO2 GCB2020'!D441*$K$5</f>
        <v>5.8491499999999998</v>
      </c>
      <c r="K441" s="23">
        <f>'FF CO2 GCB2020'!D441*(1-$K$5)</f>
        <v>0.30785000000000029</v>
      </c>
      <c r="L441" s="23">
        <f t="shared" si="50"/>
        <v>7.7578199999999988</v>
      </c>
      <c r="N441" s="11">
        <f t="shared" si="51"/>
        <v>2.4605999999999999</v>
      </c>
      <c r="O441" s="2">
        <f t="shared" si="52"/>
        <v>7.7836199999999991</v>
      </c>
      <c r="P441" s="11">
        <f t="shared" si="53"/>
        <v>7.8839571428571009</v>
      </c>
      <c r="S441" s="11">
        <f t="shared" si="47"/>
        <v>1.5299999999999727</v>
      </c>
      <c r="T441" s="11">
        <f t="shared" si="55"/>
        <v>1.8816666666666606</v>
      </c>
      <c r="U441">
        <f t="shared" si="54"/>
        <v>3.659349056603773</v>
      </c>
    </row>
    <row r="442" spans="1:21" x14ac:dyDescent="0.2">
      <c r="A442">
        <v>1993</v>
      </c>
      <c r="B442">
        <v>1</v>
      </c>
      <c r="C442">
        <v>1993.0410999999999</v>
      </c>
      <c r="D442">
        <f>monthly_summary!D442</f>
        <v>356.66</v>
      </c>
      <c r="E442">
        <f>monthly_summary!E442</f>
        <v>354.82</v>
      </c>
      <c r="F442">
        <f t="shared" si="48"/>
        <v>3.9008000000000678</v>
      </c>
      <c r="G442" s="22">
        <f>monthly_summary!L442*12</f>
        <v>2.484</v>
      </c>
      <c r="H442" s="22">
        <f>monthly_summary!P442*12</f>
        <v>2.5068000000000001</v>
      </c>
      <c r="I442" s="22">
        <f t="shared" si="49"/>
        <v>-1.1400000000000077E-2</v>
      </c>
      <c r="J442" s="26">
        <f>'FF CO2 GCB2020'!D442*$K$5</f>
        <v>5.8538999999999994</v>
      </c>
      <c r="K442" s="23">
        <f>'FF CO2 GCB2020'!D442*(1-$K$5)</f>
        <v>0.30810000000000026</v>
      </c>
      <c r="L442" s="23">
        <f t="shared" si="50"/>
        <v>7.7641199999999984</v>
      </c>
      <c r="N442" s="11">
        <f t="shared" si="51"/>
        <v>2.4954000000000001</v>
      </c>
      <c r="O442" s="2">
        <f t="shared" si="52"/>
        <v>7.7755199999999984</v>
      </c>
      <c r="P442" s="11">
        <f t="shared" si="53"/>
        <v>8.3434857142857624</v>
      </c>
      <c r="S442" s="11">
        <f t="shared" si="47"/>
        <v>1.8400000000000318</v>
      </c>
      <c r="T442" s="11">
        <f t="shared" si="55"/>
        <v>1.8366666666666636</v>
      </c>
      <c r="U442">
        <f t="shared" si="54"/>
        <v>3.6623207547169803</v>
      </c>
    </row>
    <row r="443" spans="1:21" x14ac:dyDescent="0.2">
      <c r="A443">
        <v>1993</v>
      </c>
      <c r="B443">
        <v>2</v>
      </c>
      <c r="C443">
        <v>1993.126</v>
      </c>
      <c r="D443">
        <f>monthly_summary!D443</f>
        <v>356.46</v>
      </c>
      <c r="E443">
        <f>monthly_summary!E443</f>
        <v>354.87</v>
      </c>
      <c r="F443">
        <f t="shared" si="48"/>
        <v>3.3707999999999472</v>
      </c>
      <c r="G443" s="22">
        <f>monthly_summary!L443*12</f>
        <v>2.5367999999999999</v>
      </c>
      <c r="H443" s="22">
        <f>monthly_summary!P443*12</f>
        <v>2.532</v>
      </c>
      <c r="I443" s="22">
        <f t="shared" si="49"/>
        <v>2.3999999999999577E-3</v>
      </c>
      <c r="J443" s="26">
        <f>'FF CO2 GCB2020'!D443*$K$5</f>
        <v>5.8586499999999999</v>
      </c>
      <c r="K443" s="23">
        <f>'FF CO2 GCB2020'!D443*(1-$K$5)</f>
        <v>0.30835000000000029</v>
      </c>
      <c r="L443" s="23">
        <f t="shared" si="50"/>
        <v>7.7704199999999997</v>
      </c>
      <c r="N443" s="11">
        <f t="shared" si="51"/>
        <v>2.5343999999999998</v>
      </c>
      <c r="O443" s="2">
        <f t="shared" si="52"/>
        <v>7.7680199999999999</v>
      </c>
      <c r="P443" s="11">
        <f t="shared" si="53"/>
        <v>7.9556142857142484</v>
      </c>
      <c r="S443" s="11">
        <f t="shared" si="47"/>
        <v>1.589999999999975</v>
      </c>
      <c r="T443" s="11">
        <f t="shared" si="55"/>
        <v>1.8291666666666657</v>
      </c>
      <c r="U443">
        <f t="shared" si="54"/>
        <v>3.6652924528301885</v>
      </c>
    </row>
    <row r="444" spans="1:21" x14ac:dyDescent="0.2">
      <c r="A444">
        <v>1993</v>
      </c>
      <c r="B444">
        <v>3</v>
      </c>
      <c r="C444">
        <v>1993.2027</v>
      </c>
      <c r="D444">
        <f>monthly_summary!D444</f>
        <v>356.95</v>
      </c>
      <c r="E444">
        <f>monthly_summary!E444</f>
        <v>354.74</v>
      </c>
      <c r="F444">
        <f t="shared" si="48"/>
        <v>4.6851999999999565</v>
      </c>
      <c r="G444" s="22">
        <f>monthly_summary!L444*12</f>
        <v>2.5931999999999999</v>
      </c>
      <c r="H444" s="22">
        <f>monthly_summary!P444*12</f>
        <v>2.5608</v>
      </c>
      <c r="I444" s="22">
        <f t="shared" si="49"/>
        <v>1.6199999999999992E-2</v>
      </c>
      <c r="J444" s="26">
        <f>'FF CO2 GCB2020'!D444*$K$5</f>
        <v>5.8633999999999995</v>
      </c>
      <c r="K444" s="23">
        <f>'FF CO2 GCB2020'!D444*(1-$K$5)</f>
        <v>0.30860000000000026</v>
      </c>
      <c r="L444" s="23">
        <f t="shared" si="50"/>
        <v>7.7767199999999983</v>
      </c>
      <c r="N444" s="11">
        <f t="shared" si="51"/>
        <v>2.577</v>
      </c>
      <c r="O444" s="2">
        <f t="shared" si="52"/>
        <v>7.7605199999999979</v>
      </c>
      <c r="P444" s="11">
        <f t="shared" si="53"/>
        <v>8.8851714285713985</v>
      </c>
      <c r="S444" s="11">
        <f t="shared" ref="S444:S507" si="56">D444-E444</f>
        <v>2.2099999999999795</v>
      </c>
      <c r="T444" s="11">
        <f t="shared" si="55"/>
        <v>1.8074999999999999</v>
      </c>
      <c r="U444">
        <f t="shared" si="54"/>
        <v>3.6682641509433953</v>
      </c>
    </row>
    <row r="445" spans="1:21" x14ac:dyDescent="0.2">
      <c r="A445">
        <v>1993</v>
      </c>
      <c r="B445">
        <v>4</v>
      </c>
      <c r="C445">
        <v>1993.2877000000001</v>
      </c>
      <c r="D445">
        <f>monthly_summary!D445</f>
        <v>356.88</v>
      </c>
      <c r="E445">
        <f>monthly_summary!E445</f>
        <v>354.91</v>
      </c>
      <c r="F445">
        <f t="shared" ref="F445:F508" si="57">(D445-E445)*2.12</f>
        <v>4.1763999999999379</v>
      </c>
      <c r="G445" s="22">
        <f>monthly_summary!L445*12</f>
        <v>2.6508000000000003</v>
      </c>
      <c r="H445" s="22">
        <f>monthly_summary!P445*12</f>
        <v>2.5931999999999999</v>
      </c>
      <c r="I445" s="22">
        <f t="shared" ref="I445:I508" si="58">(G445-H445)/2</f>
        <v>2.8800000000000159E-2</v>
      </c>
      <c r="J445" s="26">
        <f>'FF CO2 GCB2020'!D445*$K$5</f>
        <v>5.8681499999999991</v>
      </c>
      <c r="K445" s="23">
        <f>'FF CO2 GCB2020'!D445*(1-$K$5)</f>
        <v>0.30885000000000024</v>
      </c>
      <c r="L445" s="23">
        <f t="shared" ref="L445:L508" si="59">$L$5*(J445-K445)</f>
        <v>7.7830199999999978</v>
      </c>
      <c r="N445" s="11">
        <f t="shared" ref="N445:N508" si="60">AVERAGE(G445:H445)</f>
        <v>2.6219999999999999</v>
      </c>
      <c r="O445" s="2">
        <f t="shared" ref="O445:O508" si="61">L445-I445</f>
        <v>7.7542199999999974</v>
      </c>
      <c r="P445" s="11">
        <f t="shared" ref="P445:P508" si="62">F445/$L$5+(J445-K445)-I445</f>
        <v>8.5136428571428109</v>
      </c>
      <c r="S445" s="11">
        <f t="shared" si="56"/>
        <v>1.9699999999999704</v>
      </c>
      <c r="T445" s="11">
        <f t="shared" si="55"/>
        <v>1.7991666666666646</v>
      </c>
      <c r="U445">
        <f t="shared" ref="U445:U508" si="63">L445/2.12</f>
        <v>3.6712358490566026</v>
      </c>
    </row>
    <row r="446" spans="1:21" x14ac:dyDescent="0.2">
      <c r="A446">
        <v>1993</v>
      </c>
      <c r="B446">
        <v>5</v>
      </c>
      <c r="C446">
        <v>1993.3698999999999</v>
      </c>
      <c r="D446">
        <f>monthly_summary!D446</f>
        <v>357.13</v>
      </c>
      <c r="E446">
        <f>monthly_summary!E446</f>
        <v>354.88</v>
      </c>
      <c r="F446">
        <f t="shared" si="57"/>
        <v>4.7700000000000005</v>
      </c>
      <c r="G446" s="22">
        <f>monthly_summary!L446*12</f>
        <v>2.7120000000000002</v>
      </c>
      <c r="H446" s="22">
        <f>monthly_summary!P446*12</f>
        <v>2.6280000000000001</v>
      </c>
      <c r="I446" s="22">
        <f t="shared" si="58"/>
        <v>4.2000000000000037E-2</v>
      </c>
      <c r="J446" s="26">
        <f>'FF CO2 GCB2020'!D446*$K$5</f>
        <v>5.8729000000000005</v>
      </c>
      <c r="K446" s="23">
        <f>'FF CO2 GCB2020'!D446*(1-$K$5)</f>
        <v>0.30910000000000032</v>
      </c>
      <c r="L446" s="23">
        <f t="shared" si="59"/>
        <v>7.78932</v>
      </c>
      <c r="N446" s="11">
        <f t="shared" si="60"/>
        <v>2.67</v>
      </c>
      <c r="O446" s="2">
        <f t="shared" si="61"/>
        <v>7.7473200000000002</v>
      </c>
      <c r="P446" s="11">
        <f t="shared" si="62"/>
        <v>8.9289428571428591</v>
      </c>
      <c r="S446" s="11">
        <f t="shared" si="56"/>
        <v>2.25</v>
      </c>
      <c r="T446" s="11">
        <f t="shared" si="55"/>
        <v>1.7999999999999972</v>
      </c>
      <c r="U446">
        <f t="shared" si="63"/>
        <v>3.6742075471698112</v>
      </c>
    </row>
    <row r="447" spans="1:21" x14ac:dyDescent="0.2">
      <c r="A447">
        <v>1993</v>
      </c>
      <c r="B447">
        <v>6</v>
      </c>
      <c r="C447">
        <v>1993.4548</v>
      </c>
      <c r="D447">
        <f>monthly_summary!D447</f>
        <v>357.22</v>
      </c>
      <c r="E447">
        <f>monthly_summary!E447</f>
        <v>355.08</v>
      </c>
      <c r="F447">
        <f t="shared" si="57"/>
        <v>4.5368000000000919</v>
      </c>
      <c r="G447" s="22">
        <f>monthly_summary!L447*12</f>
        <v>2.7744</v>
      </c>
      <c r="H447" s="22">
        <f>monthly_summary!P447*12</f>
        <v>2.6652</v>
      </c>
      <c r="I447" s="22">
        <f t="shared" si="58"/>
        <v>5.4599999999999982E-2</v>
      </c>
      <c r="J447" s="26">
        <f>'FF CO2 GCB2020'!D447*$K$5</f>
        <v>5.87765</v>
      </c>
      <c r="K447" s="23">
        <f>'FF CO2 GCB2020'!D447*(1-$K$5)</f>
        <v>0.30935000000000029</v>
      </c>
      <c r="L447" s="23">
        <f t="shared" si="59"/>
        <v>7.7956199999999995</v>
      </c>
      <c r="N447" s="11">
        <f t="shared" si="60"/>
        <v>2.7198000000000002</v>
      </c>
      <c r="O447" s="2">
        <f t="shared" si="61"/>
        <v>7.7410199999999998</v>
      </c>
      <c r="P447" s="11">
        <f t="shared" si="62"/>
        <v>8.754271428571494</v>
      </c>
      <c r="S447" s="11">
        <f t="shared" si="56"/>
        <v>2.1400000000000432</v>
      </c>
      <c r="T447" s="11">
        <f t="shared" si="55"/>
        <v>1.8258333333333308</v>
      </c>
      <c r="U447">
        <f t="shared" si="63"/>
        <v>3.6771792452830185</v>
      </c>
    </row>
    <row r="448" spans="1:21" x14ac:dyDescent="0.2">
      <c r="A448">
        <v>1993</v>
      </c>
      <c r="B448">
        <v>7</v>
      </c>
      <c r="C448">
        <v>1993.537</v>
      </c>
      <c r="D448">
        <f>monthly_summary!D448</f>
        <v>356.82</v>
      </c>
      <c r="E448">
        <f>monthly_summary!E448</f>
        <v>355.15</v>
      </c>
      <c r="F448">
        <f t="shared" si="57"/>
        <v>3.5404000000000337</v>
      </c>
      <c r="G448" s="22">
        <f>monthly_summary!L448*12</f>
        <v>2.8391999999999999</v>
      </c>
      <c r="H448" s="22">
        <f>monthly_summary!P448*12</f>
        <v>2.7035999999999998</v>
      </c>
      <c r="I448" s="22">
        <f t="shared" si="58"/>
        <v>6.7800000000000082E-2</v>
      </c>
      <c r="J448" s="26">
        <f>'FF CO2 GCB2020'!D448*$K$5</f>
        <v>5.8823999999999996</v>
      </c>
      <c r="K448" s="23">
        <f>'FF CO2 GCB2020'!D448*(1-$K$5)</f>
        <v>0.30960000000000026</v>
      </c>
      <c r="L448" s="23">
        <f t="shared" si="59"/>
        <v>7.8019199999999982</v>
      </c>
      <c r="N448" s="11">
        <f t="shared" si="60"/>
        <v>2.7713999999999999</v>
      </c>
      <c r="O448" s="2">
        <f t="shared" si="61"/>
        <v>7.7341199999999981</v>
      </c>
      <c r="P448" s="11">
        <f t="shared" si="62"/>
        <v>8.0338571428571672</v>
      </c>
      <c r="S448" s="11">
        <f t="shared" si="56"/>
        <v>1.6700000000000159</v>
      </c>
      <c r="T448" s="11">
        <f t="shared" si="55"/>
        <v>1.875</v>
      </c>
      <c r="U448">
        <f t="shared" si="63"/>
        <v>3.6801509433962254</v>
      </c>
    </row>
    <row r="449" spans="1:21" x14ac:dyDescent="0.2">
      <c r="A449">
        <v>1993</v>
      </c>
      <c r="B449">
        <v>8</v>
      </c>
      <c r="C449">
        <v>1993.6219000000001</v>
      </c>
      <c r="D449">
        <f>monthly_summary!D449</f>
        <v>356.94</v>
      </c>
      <c r="E449">
        <f>monthly_summary!E449</f>
        <v>355.3</v>
      </c>
      <c r="F449">
        <f t="shared" si="57"/>
        <v>3.4767999999999715</v>
      </c>
      <c r="G449" s="22">
        <f>monthly_summary!L449*12</f>
        <v>2.9052000000000002</v>
      </c>
      <c r="H449" s="22">
        <f>monthly_summary!P449*12</f>
        <v>2.7431999999999999</v>
      </c>
      <c r="I449" s="22">
        <f t="shared" si="58"/>
        <v>8.1000000000000183E-2</v>
      </c>
      <c r="J449" s="26">
        <f>'FF CO2 GCB2020'!D449*$K$5</f>
        <v>5.8861999999999997</v>
      </c>
      <c r="K449" s="23">
        <f>'FF CO2 GCB2020'!D449*(1-$K$5)</f>
        <v>0.30980000000000024</v>
      </c>
      <c r="L449" s="23">
        <f t="shared" si="59"/>
        <v>7.8069599999999992</v>
      </c>
      <c r="N449" s="11">
        <f t="shared" si="60"/>
        <v>2.8242000000000003</v>
      </c>
      <c r="O449" s="2">
        <f t="shared" si="61"/>
        <v>7.7259599999999988</v>
      </c>
      <c r="P449" s="11">
        <f t="shared" si="62"/>
        <v>7.9788285714285498</v>
      </c>
      <c r="S449" s="11">
        <f t="shared" si="56"/>
        <v>1.6399999999999864</v>
      </c>
      <c r="T449" s="11">
        <f t="shared" si="55"/>
        <v>1.9499999999999982</v>
      </c>
      <c r="U449">
        <f t="shared" si="63"/>
        <v>3.682528301886792</v>
      </c>
    </row>
    <row r="450" spans="1:21" x14ac:dyDescent="0.2">
      <c r="A450">
        <v>1993</v>
      </c>
      <c r="B450">
        <v>9</v>
      </c>
      <c r="C450">
        <v>1993.7067999999999</v>
      </c>
      <c r="D450">
        <f>monthly_summary!D450</f>
        <v>356.93</v>
      </c>
      <c r="E450">
        <f>monthly_summary!E450</f>
        <v>355.48</v>
      </c>
      <c r="F450">
        <f t="shared" si="57"/>
        <v>3.0739999999999759</v>
      </c>
      <c r="G450" s="22">
        <f>monthly_summary!L450*12</f>
        <v>2.9723999999999999</v>
      </c>
      <c r="H450" s="22">
        <f>monthly_summary!P450*12</f>
        <v>2.7827999999999999</v>
      </c>
      <c r="I450" s="22">
        <f t="shared" si="58"/>
        <v>9.4799999999999995E-2</v>
      </c>
      <c r="J450" s="26">
        <f>'FF CO2 GCB2020'!D450*$K$5</f>
        <v>5.89</v>
      </c>
      <c r="K450" s="23">
        <f>'FF CO2 GCB2020'!D450*(1-$K$5)</f>
        <v>0.31000000000000028</v>
      </c>
      <c r="L450" s="23">
        <f t="shared" si="59"/>
        <v>7.8119999999999985</v>
      </c>
      <c r="N450" s="11">
        <f t="shared" si="60"/>
        <v>2.8776000000000002</v>
      </c>
      <c r="O450" s="2">
        <f t="shared" si="61"/>
        <v>7.7171999999999983</v>
      </c>
      <c r="P450" s="11">
        <f t="shared" si="62"/>
        <v>7.6809142857142669</v>
      </c>
      <c r="S450" s="11">
        <f t="shared" si="56"/>
        <v>1.4499999999999886</v>
      </c>
      <c r="T450" s="11">
        <f t="shared" si="55"/>
        <v>2.0166666666666657</v>
      </c>
      <c r="U450">
        <f t="shared" si="63"/>
        <v>3.6849056603773578</v>
      </c>
    </row>
    <row r="451" spans="1:21" x14ac:dyDescent="0.2">
      <c r="A451">
        <v>1993</v>
      </c>
      <c r="B451">
        <v>10</v>
      </c>
      <c r="C451">
        <v>1993.789</v>
      </c>
      <c r="D451">
        <f>monthly_summary!D451</f>
        <v>357.34</v>
      </c>
      <c r="E451">
        <f>monthly_summary!E451</f>
        <v>355.53</v>
      </c>
      <c r="F451">
        <f t="shared" si="57"/>
        <v>3.8372000000000051</v>
      </c>
      <c r="G451" s="22">
        <f>monthly_summary!L451*12</f>
        <v>3.0396000000000001</v>
      </c>
      <c r="H451" s="22">
        <f>monthly_summary!P451*12</f>
        <v>2.8224</v>
      </c>
      <c r="I451" s="22">
        <f t="shared" si="58"/>
        <v>0.10860000000000003</v>
      </c>
      <c r="J451" s="26">
        <f>'FF CO2 GCB2020'!D451*$K$5</f>
        <v>5.8947500000000002</v>
      </c>
      <c r="K451" s="23">
        <f>'FF CO2 GCB2020'!D451*(1-$K$5)</f>
        <v>0.3102500000000003</v>
      </c>
      <c r="L451" s="23">
        <f t="shared" si="59"/>
        <v>7.8182999999999998</v>
      </c>
      <c r="N451" s="11">
        <f t="shared" si="60"/>
        <v>2.931</v>
      </c>
      <c r="O451" s="2">
        <f t="shared" si="61"/>
        <v>7.7096999999999998</v>
      </c>
      <c r="P451" s="11">
        <f t="shared" si="62"/>
        <v>8.2167571428571478</v>
      </c>
      <c r="S451" s="11">
        <f t="shared" si="56"/>
        <v>1.8100000000000023</v>
      </c>
      <c r="T451" s="11">
        <f t="shared" ref="T451:T514" si="64">AVERAGE(S445:S456)</f>
        <v>2.042500000000004</v>
      </c>
      <c r="U451">
        <f t="shared" si="63"/>
        <v>3.687877358490566</v>
      </c>
    </row>
    <row r="452" spans="1:21" x14ac:dyDescent="0.2">
      <c r="A452">
        <v>1993</v>
      </c>
      <c r="B452">
        <v>11</v>
      </c>
      <c r="C452">
        <v>1993.874</v>
      </c>
      <c r="D452">
        <f>monthly_summary!D452</f>
        <v>357.43</v>
      </c>
      <c r="E452">
        <f>monthly_summary!E452</f>
        <v>355.62</v>
      </c>
      <c r="F452">
        <f t="shared" si="57"/>
        <v>3.8372000000000051</v>
      </c>
      <c r="G452" s="22">
        <f>monthly_summary!L452*12</f>
        <v>3.1055999999999999</v>
      </c>
      <c r="H452" s="22">
        <f>monthly_summary!P452*12</f>
        <v>2.8620000000000001</v>
      </c>
      <c r="I452" s="22">
        <f t="shared" si="58"/>
        <v>0.12179999999999991</v>
      </c>
      <c r="J452" s="26">
        <f>'FF CO2 GCB2020'!D452*$K$5</f>
        <v>5.8985499999999993</v>
      </c>
      <c r="K452" s="23">
        <f>'FF CO2 GCB2020'!D452*(1-$K$5)</f>
        <v>0.31045000000000028</v>
      </c>
      <c r="L452" s="23">
        <f t="shared" si="59"/>
        <v>7.8233399999999982</v>
      </c>
      <c r="N452" s="11">
        <f t="shared" si="60"/>
        <v>2.9838</v>
      </c>
      <c r="O452" s="2">
        <f t="shared" si="61"/>
        <v>7.7015399999999978</v>
      </c>
      <c r="P452" s="11">
        <f t="shared" si="62"/>
        <v>8.2071571428571453</v>
      </c>
      <c r="S452" s="11">
        <f t="shared" si="56"/>
        <v>1.8100000000000023</v>
      </c>
      <c r="T452" s="11">
        <f t="shared" si="64"/>
        <v>2.0900000000000083</v>
      </c>
      <c r="U452">
        <f t="shared" si="63"/>
        <v>3.6902547169811308</v>
      </c>
    </row>
    <row r="453" spans="1:21" x14ac:dyDescent="0.2">
      <c r="A453">
        <v>1993</v>
      </c>
      <c r="B453">
        <v>12</v>
      </c>
      <c r="C453">
        <v>1993.9562000000001</v>
      </c>
      <c r="D453">
        <f>monthly_summary!D453</f>
        <v>357.65</v>
      </c>
      <c r="E453">
        <f>monthly_summary!E453</f>
        <v>355.53</v>
      </c>
      <c r="F453">
        <f t="shared" si="57"/>
        <v>4.4944000000000095</v>
      </c>
      <c r="G453" s="22">
        <f>monthly_summary!L453*12</f>
        <v>3.1715999999999998</v>
      </c>
      <c r="H453" s="22">
        <f>monthly_summary!P453*12</f>
        <v>2.9028</v>
      </c>
      <c r="I453" s="22">
        <f t="shared" si="58"/>
        <v>0.13439999999999985</v>
      </c>
      <c r="J453" s="26">
        <f>'FF CO2 GCB2020'!D453*$K$5</f>
        <v>5.9023500000000002</v>
      </c>
      <c r="K453" s="23">
        <f>'FF CO2 GCB2020'!D453*(1-$K$5)</f>
        <v>0.31065000000000026</v>
      </c>
      <c r="L453" s="23">
        <f t="shared" si="59"/>
        <v>7.8283800000000001</v>
      </c>
      <c r="N453" s="11">
        <f t="shared" si="60"/>
        <v>3.0371999999999999</v>
      </c>
      <c r="O453" s="2">
        <f t="shared" si="61"/>
        <v>7.6939799999999998</v>
      </c>
      <c r="P453" s="11">
        <f t="shared" si="62"/>
        <v>8.6675857142857211</v>
      </c>
      <c r="S453" s="11">
        <f t="shared" si="56"/>
        <v>2.1200000000000045</v>
      </c>
      <c r="T453" s="11">
        <f t="shared" si="64"/>
        <v>2.106666666666674</v>
      </c>
      <c r="U453">
        <f t="shared" si="63"/>
        <v>3.6926320754716979</v>
      </c>
    </row>
    <row r="454" spans="1:21" x14ac:dyDescent="0.2">
      <c r="A454">
        <v>1994</v>
      </c>
      <c r="B454">
        <v>1</v>
      </c>
      <c r="C454">
        <v>1994.0410999999999</v>
      </c>
      <c r="D454">
        <f>monthly_summary!D454</f>
        <v>358.32</v>
      </c>
      <c r="E454">
        <f>monthly_summary!E454</f>
        <v>355.58</v>
      </c>
      <c r="F454">
        <f t="shared" si="57"/>
        <v>5.8088000000000193</v>
      </c>
      <c r="G454" s="22">
        <f>monthly_summary!L454*12</f>
        <v>3.234</v>
      </c>
      <c r="H454" s="22">
        <f>monthly_summary!P454*12</f>
        <v>2.9412000000000003</v>
      </c>
      <c r="I454" s="22">
        <f t="shared" si="58"/>
        <v>0.14639999999999986</v>
      </c>
      <c r="J454" s="26">
        <f>'FF CO2 GCB2020'!D454*$K$5</f>
        <v>5.9061499999999993</v>
      </c>
      <c r="K454" s="23">
        <f>'FF CO2 GCB2020'!D454*(1-$K$5)</f>
        <v>0.31085000000000024</v>
      </c>
      <c r="L454" s="23">
        <f t="shared" si="59"/>
        <v>7.8334199999999985</v>
      </c>
      <c r="N454" s="11">
        <f t="shared" si="60"/>
        <v>3.0876000000000001</v>
      </c>
      <c r="O454" s="2">
        <f t="shared" si="61"/>
        <v>7.6870199999999986</v>
      </c>
      <c r="P454" s="11">
        <f t="shared" si="62"/>
        <v>9.59804285714287</v>
      </c>
      <c r="S454" s="11">
        <f t="shared" si="56"/>
        <v>2.7400000000000091</v>
      </c>
      <c r="T454" s="11">
        <f t="shared" si="64"/>
        <v>2.1225000000000023</v>
      </c>
      <c r="U454">
        <f t="shared" si="63"/>
        <v>3.6950094339622632</v>
      </c>
    </row>
    <row r="455" spans="1:21" x14ac:dyDescent="0.2">
      <c r="A455">
        <v>1994</v>
      </c>
      <c r="B455">
        <v>2</v>
      </c>
      <c r="C455">
        <v>1994.126</v>
      </c>
      <c r="D455">
        <f>monthly_summary!D455</f>
        <v>358.21</v>
      </c>
      <c r="E455">
        <f>monthly_summary!E455</f>
        <v>355.82</v>
      </c>
      <c r="F455">
        <f t="shared" si="57"/>
        <v>5.0667999999999713</v>
      </c>
      <c r="G455" s="22">
        <f>monthly_summary!L455*12</f>
        <v>3.2940000000000005</v>
      </c>
      <c r="H455" s="22">
        <f>monthly_summary!P455*12</f>
        <v>2.9808000000000003</v>
      </c>
      <c r="I455" s="22">
        <f t="shared" si="58"/>
        <v>0.15660000000000007</v>
      </c>
      <c r="J455" s="26">
        <f>'FF CO2 GCB2020'!D455*$K$5</f>
        <v>5.9099499999999994</v>
      </c>
      <c r="K455" s="23">
        <f>'FF CO2 GCB2020'!D455*(1-$K$5)</f>
        <v>0.31105000000000027</v>
      </c>
      <c r="L455" s="23">
        <f t="shared" si="59"/>
        <v>7.8384599999999978</v>
      </c>
      <c r="N455" s="11">
        <f t="shared" si="60"/>
        <v>3.1374000000000004</v>
      </c>
      <c r="O455" s="2">
        <f t="shared" si="61"/>
        <v>7.6818599999999977</v>
      </c>
      <c r="P455" s="11">
        <f t="shared" si="62"/>
        <v>9.0614428571428363</v>
      </c>
      <c r="S455" s="11">
        <f t="shared" si="56"/>
        <v>2.3899999999999864</v>
      </c>
      <c r="T455" s="11">
        <f t="shared" si="64"/>
        <v>2.1816666666666671</v>
      </c>
      <c r="U455">
        <f t="shared" si="63"/>
        <v>3.697386792452829</v>
      </c>
    </row>
    <row r="456" spans="1:21" x14ac:dyDescent="0.2">
      <c r="A456">
        <v>1994</v>
      </c>
      <c r="B456">
        <v>3</v>
      </c>
      <c r="C456">
        <v>1994.2027</v>
      </c>
      <c r="D456">
        <f>monthly_summary!D456</f>
        <v>358.54</v>
      </c>
      <c r="E456">
        <f>monthly_summary!E456</f>
        <v>356.02</v>
      </c>
      <c r="F456">
        <f t="shared" si="57"/>
        <v>5.3424000000000822</v>
      </c>
      <c r="G456" s="22">
        <f>monthly_summary!L456*12</f>
        <v>3.3515999999999999</v>
      </c>
      <c r="H456" s="22">
        <f>monthly_summary!P456*12</f>
        <v>3.0179999999999998</v>
      </c>
      <c r="I456" s="22">
        <f t="shared" si="58"/>
        <v>0.16680000000000006</v>
      </c>
      <c r="J456" s="26">
        <f>'FF CO2 GCB2020'!D456*$K$5</f>
        <v>5.9137499999999994</v>
      </c>
      <c r="K456" s="23">
        <f>'FF CO2 GCB2020'!D456*(1-$K$5)</f>
        <v>0.31125000000000025</v>
      </c>
      <c r="L456" s="23">
        <f t="shared" si="59"/>
        <v>7.8434999999999979</v>
      </c>
      <c r="N456" s="11">
        <f t="shared" si="60"/>
        <v>3.1848000000000001</v>
      </c>
      <c r="O456" s="2">
        <f t="shared" si="61"/>
        <v>7.6766999999999976</v>
      </c>
      <c r="P456" s="11">
        <f t="shared" si="62"/>
        <v>9.2517000000000582</v>
      </c>
      <c r="S456" s="11">
        <f t="shared" si="56"/>
        <v>2.5200000000000387</v>
      </c>
      <c r="T456" s="11">
        <f t="shared" si="64"/>
        <v>2.2275000000000014</v>
      </c>
      <c r="U456">
        <f t="shared" si="63"/>
        <v>3.6997641509433952</v>
      </c>
    </row>
    <row r="457" spans="1:21" x14ac:dyDescent="0.2">
      <c r="A457">
        <v>1994</v>
      </c>
      <c r="B457">
        <v>4</v>
      </c>
      <c r="C457">
        <v>1994.2877000000001</v>
      </c>
      <c r="D457">
        <f>monthly_summary!D457</f>
        <v>358.67</v>
      </c>
      <c r="E457">
        <f>monthly_summary!E457</f>
        <v>356.13</v>
      </c>
      <c r="F457">
        <f t="shared" si="57"/>
        <v>5.3848000000000438</v>
      </c>
      <c r="G457" s="22">
        <f>monthly_summary!L457*12</f>
        <v>3.4055999999999997</v>
      </c>
      <c r="H457" s="22">
        <f>monthly_summary!P457*12</f>
        <v>3.0552000000000001</v>
      </c>
      <c r="I457" s="22">
        <f t="shared" si="58"/>
        <v>0.1751999999999998</v>
      </c>
      <c r="J457" s="26">
        <f>'FF CO2 GCB2020'!D457*$K$5</f>
        <v>5.9184999999999999</v>
      </c>
      <c r="K457" s="23">
        <f>'FF CO2 GCB2020'!D457*(1-$K$5)</f>
        <v>0.31150000000000028</v>
      </c>
      <c r="L457" s="23">
        <f t="shared" si="59"/>
        <v>7.8497999999999983</v>
      </c>
      <c r="N457" s="11">
        <f t="shared" si="60"/>
        <v>3.2303999999999999</v>
      </c>
      <c r="O457" s="2">
        <f t="shared" si="61"/>
        <v>7.6745999999999981</v>
      </c>
      <c r="P457" s="11">
        <f t="shared" si="62"/>
        <v>9.2780857142857442</v>
      </c>
      <c r="S457" s="11">
        <f t="shared" si="56"/>
        <v>2.5400000000000205</v>
      </c>
      <c r="T457" s="11">
        <f t="shared" si="64"/>
        <v>2.276666666666666</v>
      </c>
      <c r="U457">
        <f t="shared" si="63"/>
        <v>3.7027358490566029</v>
      </c>
    </row>
    <row r="458" spans="1:21" x14ac:dyDescent="0.2">
      <c r="A458">
        <v>1994</v>
      </c>
      <c r="B458">
        <v>5</v>
      </c>
      <c r="C458">
        <v>1994.3698999999999</v>
      </c>
      <c r="D458">
        <f>monthly_summary!D458</f>
        <v>358.53</v>
      </c>
      <c r="E458">
        <f>monthly_summary!E458</f>
        <v>356.08</v>
      </c>
      <c r="F458">
        <f t="shared" si="57"/>
        <v>5.193999999999976</v>
      </c>
      <c r="G458" s="22">
        <f>monthly_summary!L458*12</f>
        <v>3.4535999999999998</v>
      </c>
      <c r="H458" s="22">
        <f>monthly_summary!P458*12</f>
        <v>3.09</v>
      </c>
      <c r="I458" s="22">
        <f t="shared" si="58"/>
        <v>0.18179999999999996</v>
      </c>
      <c r="J458" s="26">
        <f>'FF CO2 GCB2020'!D458*$K$5</f>
        <v>5.9222999999999999</v>
      </c>
      <c r="K458" s="23">
        <f>'FF CO2 GCB2020'!D458*(1-$K$5)</f>
        <v>0.31170000000000025</v>
      </c>
      <c r="L458" s="23">
        <f t="shared" si="59"/>
        <v>7.8548399999999994</v>
      </c>
      <c r="N458" s="11">
        <f t="shared" si="60"/>
        <v>3.2717999999999998</v>
      </c>
      <c r="O458" s="2">
        <f t="shared" si="61"/>
        <v>7.6730399999999994</v>
      </c>
      <c r="P458" s="11">
        <f t="shared" si="62"/>
        <v>9.138799999999982</v>
      </c>
      <c r="S458" s="11">
        <f t="shared" si="56"/>
        <v>2.4499999999999886</v>
      </c>
      <c r="T458" s="11">
        <f t="shared" si="64"/>
        <v>2.3225000000000002</v>
      </c>
      <c r="U458">
        <f t="shared" si="63"/>
        <v>3.7051132075471696</v>
      </c>
    </row>
    <row r="459" spans="1:21" x14ac:dyDescent="0.2">
      <c r="A459">
        <v>1994</v>
      </c>
      <c r="B459">
        <v>6</v>
      </c>
      <c r="C459">
        <v>1994.4548</v>
      </c>
      <c r="D459">
        <f>monthly_summary!D459</f>
        <v>358.56</v>
      </c>
      <c r="E459">
        <f>monthly_summary!E459</f>
        <v>356.23</v>
      </c>
      <c r="F459">
        <f t="shared" si="57"/>
        <v>4.9395999999999667</v>
      </c>
      <c r="G459" s="22">
        <f>monthly_summary!L459*12</f>
        <v>3.4956</v>
      </c>
      <c r="H459" s="22">
        <f>monthly_summary!P459*12</f>
        <v>3.1223999999999998</v>
      </c>
      <c r="I459" s="22">
        <f t="shared" si="58"/>
        <v>0.1866000000000001</v>
      </c>
      <c r="J459" s="26">
        <f>'FF CO2 GCB2020'!D459*$K$5</f>
        <v>5.9260999999999999</v>
      </c>
      <c r="K459" s="23">
        <f>'FF CO2 GCB2020'!D459*(1-$K$5)</f>
        <v>0.31190000000000029</v>
      </c>
      <c r="L459" s="23">
        <f t="shared" si="59"/>
        <v>7.8598799999999986</v>
      </c>
      <c r="N459" s="11">
        <f t="shared" si="60"/>
        <v>3.3090000000000002</v>
      </c>
      <c r="O459" s="2">
        <f t="shared" si="61"/>
        <v>7.6732799999999983</v>
      </c>
      <c r="P459" s="11">
        <f t="shared" si="62"/>
        <v>8.9558857142856905</v>
      </c>
      <c r="S459" s="11">
        <f t="shared" si="56"/>
        <v>2.3299999999999841</v>
      </c>
      <c r="T459" s="11">
        <f t="shared" si="64"/>
        <v>2.3666666666666649</v>
      </c>
      <c r="U459">
        <f t="shared" si="63"/>
        <v>3.7074905660377349</v>
      </c>
    </row>
    <row r="460" spans="1:21" x14ac:dyDescent="0.2">
      <c r="A460">
        <v>1994</v>
      </c>
      <c r="B460">
        <v>7</v>
      </c>
      <c r="C460">
        <v>1994.537</v>
      </c>
      <c r="D460">
        <f>monthly_summary!D460</f>
        <v>358.79</v>
      </c>
      <c r="E460">
        <f>monthly_summary!E460</f>
        <v>356.41</v>
      </c>
      <c r="F460">
        <f t="shared" si="57"/>
        <v>5.0455999999999905</v>
      </c>
      <c r="G460" s="22">
        <f>monthly_summary!L460*12</f>
        <v>3.5304000000000002</v>
      </c>
      <c r="H460" s="22">
        <f>monthly_summary!P460*12</f>
        <v>3.1536</v>
      </c>
      <c r="I460" s="22">
        <f t="shared" si="58"/>
        <v>0.18840000000000012</v>
      </c>
      <c r="J460" s="26">
        <f>'FF CO2 GCB2020'!D460*$K$5</f>
        <v>5.9327499999999995</v>
      </c>
      <c r="K460" s="23">
        <f>'FF CO2 GCB2020'!D460*(1-$K$5)</f>
        <v>0.31225000000000031</v>
      </c>
      <c r="L460" s="23">
        <f t="shared" si="59"/>
        <v>7.8686999999999978</v>
      </c>
      <c r="N460" s="11">
        <f t="shared" si="60"/>
        <v>3.3420000000000001</v>
      </c>
      <c r="O460" s="2">
        <f t="shared" si="61"/>
        <v>7.6802999999999972</v>
      </c>
      <c r="P460" s="11">
        <f t="shared" si="62"/>
        <v>9.0360999999999922</v>
      </c>
      <c r="S460" s="11">
        <f t="shared" si="56"/>
        <v>2.3799999999999955</v>
      </c>
      <c r="T460" s="11">
        <f t="shared" si="64"/>
        <v>2.4008333333333289</v>
      </c>
      <c r="U460">
        <f t="shared" si="63"/>
        <v>3.7116509433962253</v>
      </c>
    </row>
    <row r="461" spans="1:21" x14ac:dyDescent="0.2">
      <c r="A461">
        <v>1994</v>
      </c>
      <c r="B461">
        <v>8</v>
      </c>
      <c r="C461">
        <v>1994.6219000000001</v>
      </c>
      <c r="D461">
        <f>monthly_summary!D461</f>
        <v>358.9</v>
      </c>
      <c r="E461">
        <f>monthly_summary!E461</f>
        <v>356.71</v>
      </c>
      <c r="F461">
        <f t="shared" si="57"/>
        <v>4.6427999999999958</v>
      </c>
      <c r="G461" s="22">
        <f>monthly_summary!L461*12</f>
        <v>3.5604000000000005</v>
      </c>
      <c r="H461" s="22">
        <f>monthly_summary!P461*12</f>
        <v>3.1812</v>
      </c>
      <c r="I461" s="22">
        <f t="shared" si="58"/>
        <v>0.18960000000000021</v>
      </c>
      <c r="J461" s="26">
        <f>'FF CO2 GCB2020'!D461*$K$5</f>
        <v>5.9432</v>
      </c>
      <c r="K461" s="23">
        <f>'FF CO2 GCB2020'!D461*(1-$K$5)</f>
        <v>0.3128000000000003</v>
      </c>
      <c r="L461" s="23">
        <f t="shared" si="59"/>
        <v>7.8825599999999989</v>
      </c>
      <c r="N461" s="11">
        <f t="shared" si="60"/>
        <v>3.3708</v>
      </c>
      <c r="O461" s="2">
        <f t="shared" si="61"/>
        <v>7.6929599999999985</v>
      </c>
      <c r="P461" s="11">
        <f t="shared" si="62"/>
        <v>8.7570857142857115</v>
      </c>
      <c r="S461" s="11">
        <f t="shared" si="56"/>
        <v>2.1899999999999977</v>
      </c>
      <c r="T461" s="11">
        <f t="shared" si="64"/>
        <v>2.3708333333333278</v>
      </c>
      <c r="U461">
        <f t="shared" si="63"/>
        <v>3.7181886792452823</v>
      </c>
    </row>
    <row r="462" spans="1:21" x14ac:dyDescent="0.2">
      <c r="A462">
        <v>1994</v>
      </c>
      <c r="B462">
        <v>9</v>
      </c>
      <c r="C462">
        <v>1994.7067999999999</v>
      </c>
      <c r="D462">
        <f>monthly_summary!D462</f>
        <v>359.09</v>
      </c>
      <c r="E462">
        <f>monthly_summary!E462</f>
        <v>357.05</v>
      </c>
      <c r="F462">
        <f t="shared" si="57"/>
        <v>4.3247999999999234</v>
      </c>
      <c r="G462" s="22">
        <f>monthly_summary!L462*12</f>
        <v>3.5856000000000003</v>
      </c>
      <c r="H462" s="22">
        <f>monthly_summary!P462*12</f>
        <v>3.2052</v>
      </c>
      <c r="I462" s="22">
        <f t="shared" si="58"/>
        <v>0.19020000000000015</v>
      </c>
      <c r="J462" s="26">
        <f>'FF CO2 GCB2020'!D462*$K$5</f>
        <v>5.9536499999999997</v>
      </c>
      <c r="K462" s="23">
        <f>'FF CO2 GCB2020'!D462*(1-$K$5)</f>
        <v>0.31335000000000029</v>
      </c>
      <c r="L462" s="23">
        <f t="shared" si="59"/>
        <v>7.8964199999999982</v>
      </c>
      <c r="N462" s="11">
        <f t="shared" si="60"/>
        <v>3.3954000000000004</v>
      </c>
      <c r="O462" s="2">
        <f t="shared" si="61"/>
        <v>7.7062199999999983</v>
      </c>
      <c r="P462" s="11">
        <f t="shared" si="62"/>
        <v>8.539242857142801</v>
      </c>
      <c r="S462" s="11">
        <f t="shared" si="56"/>
        <v>2.0399999999999636</v>
      </c>
      <c r="T462" s="11">
        <f t="shared" si="64"/>
        <v>2.3858333333333284</v>
      </c>
      <c r="U462">
        <f t="shared" si="63"/>
        <v>3.7247264150943384</v>
      </c>
    </row>
    <row r="463" spans="1:21" x14ac:dyDescent="0.2">
      <c r="A463">
        <v>1994</v>
      </c>
      <c r="B463">
        <v>10</v>
      </c>
      <c r="C463">
        <v>1994.789</v>
      </c>
      <c r="D463">
        <f>monthly_summary!D463</f>
        <v>359.36</v>
      </c>
      <c r="E463">
        <f>monthly_summary!E463</f>
        <v>357</v>
      </c>
      <c r="F463">
        <f t="shared" si="57"/>
        <v>5.003200000000029</v>
      </c>
      <c r="G463" s="22">
        <f>monthly_summary!L463*12</f>
        <v>3.6071999999999997</v>
      </c>
      <c r="H463" s="22">
        <f>monthly_summary!P463*12</f>
        <v>3.2280000000000002</v>
      </c>
      <c r="I463" s="22">
        <f t="shared" si="58"/>
        <v>0.18959999999999977</v>
      </c>
      <c r="J463" s="26">
        <f>'FF CO2 GCB2020'!D463*$K$5</f>
        <v>5.9640999999999993</v>
      </c>
      <c r="K463" s="23">
        <f>'FF CO2 GCB2020'!D463*(1-$K$5)</f>
        <v>0.31390000000000023</v>
      </c>
      <c r="L463" s="23">
        <f t="shared" si="59"/>
        <v>7.9102799999999984</v>
      </c>
      <c r="N463" s="11">
        <f t="shared" si="60"/>
        <v>3.4176000000000002</v>
      </c>
      <c r="O463" s="2">
        <f t="shared" si="61"/>
        <v>7.7206799999999989</v>
      </c>
      <c r="P463" s="11">
        <f t="shared" si="62"/>
        <v>9.0343142857143057</v>
      </c>
      <c r="S463" s="11">
        <f t="shared" si="56"/>
        <v>2.3600000000000136</v>
      </c>
      <c r="T463" s="11">
        <f t="shared" si="64"/>
        <v>2.3691666666666578</v>
      </c>
      <c r="U463">
        <f t="shared" si="63"/>
        <v>3.7312641509433955</v>
      </c>
    </row>
    <row r="464" spans="1:21" x14ac:dyDescent="0.2">
      <c r="A464">
        <v>1994</v>
      </c>
      <c r="B464">
        <v>11</v>
      </c>
      <c r="C464">
        <v>1994.874</v>
      </c>
      <c r="D464">
        <f>monthly_summary!D464</f>
        <v>359.69</v>
      </c>
      <c r="E464">
        <f>monthly_summary!E464</f>
        <v>357.35</v>
      </c>
      <c r="F464">
        <f t="shared" si="57"/>
        <v>4.9607999999999475</v>
      </c>
      <c r="G464" s="22">
        <f>monthly_summary!L464*12</f>
        <v>3.6251999999999995</v>
      </c>
      <c r="H464" s="22">
        <f>monthly_summary!P464*12</f>
        <v>3.2472000000000003</v>
      </c>
      <c r="I464" s="22">
        <f t="shared" si="58"/>
        <v>0.18899999999999961</v>
      </c>
      <c r="J464" s="26">
        <f>'FF CO2 GCB2020'!D464*$K$5</f>
        <v>5.9745499999999998</v>
      </c>
      <c r="K464" s="23">
        <f>'FF CO2 GCB2020'!D464*(1-$K$5)</f>
        <v>0.31445000000000028</v>
      </c>
      <c r="L464" s="23">
        <f t="shared" si="59"/>
        <v>7.9241399999999995</v>
      </c>
      <c r="N464" s="11">
        <f t="shared" si="60"/>
        <v>3.4361999999999999</v>
      </c>
      <c r="O464" s="2">
        <f t="shared" si="61"/>
        <v>7.7351399999999995</v>
      </c>
      <c r="P464" s="11">
        <f t="shared" si="62"/>
        <v>9.014528571428535</v>
      </c>
      <c r="S464" s="11">
        <f t="shared" si="56"/>
        <v>2.339999999999975</v>
      </c>
      <c r="T464" s="11">
        <f t="shared" si="64"/>
        <v>2.3841666666666583</v>
      </c>
      <c r="U464">
        <f t="shared" si="63"/>
        <v>3.7378018867924525</v>
      </c>
    </row>
    <row r="465" spans="1:21" x14ac:dyDescent="0.2">
      <c r="A465">
        <v>1994</v>
      </c>
      <c r="B465">
        <v>12</v>
      </c>
      <c r="C465">
        <v>1994.9562000000001</v>
      </c>
      <c r="D465">
        <f>monthly_summary!D465</f>
        <v>359.89</v>
      </c>
      <c r="E465">
        <f>monthly_summary!E465</f>
        <v>357.36</v>
      </c>
      <c r="F465">
        <f t="shared" si="57"/>
        <v>5.3635999999999422</v>
      </c>
      <c r="G465" s="22">
        <f>monthly_summary!L465*12</f>
        <v>3.6419999999999999</v>
      </c>
      <c r="H465" s="22">
        <f>monthly_summary!P465*12</f>
        <v>3.2652000000000001</v>
      </c>
      <c r="I465" s="22">
        <f t="shared" si="58"/>
        <v>0.1883999999999999</v>
      </c>
      <c r="J465" s="26">
        <f>'FF CO2 GCB2020'!D465*$K$5</f>
        <v>5.9849999999999994</v>
      </c>
      <c r="K465" s="23">
        <f>'FF CO2 GCB2020'!D465*(1-$K$5)</f>
        <v>0.31500000000000028</v>
      </c>
      <c r="L465" s="23">
        <f t="shared" si="59"/>
        <v>7.9379999999999979</v>
      </c>
      <c r="N465" s="11">
        <f t="shared" si="60"/>
        <v>3.4535999999999998</v>
      </c>
      <c r="O465" s="2">
        <f t="shared" si="61"/>
        <v>7.7495999999999983</v>
      </c>
      <c r="P465" s="11">
        <f t="shared" si="62"/>
        <v>9.3127428571428155</v>
      </c>
      <c r="S465" s="11">
        <f t="shared" si="56"/>
        <v>2.5299999999999727</v>
      </c>
      <c r="T465" s="11">
        <f t="shared" si="64"/>
        <v>2.3816666666666606</v>
      </c>
      <c r="U465">
        <f t="shared" si="63"/>
        <v>3.7443396226415082</v>
      </c>
    </row>
    <row r="466" spans="1:21" x14ac:dyDescent="0.2">
      <c r="A466">
        <v>1995</v>
      </c>
      <c r="B466">
        <v>1</v>
      </c>
      <c r="C466">
        <v>1995.0410999999999</v>
      </c>
      <c r="D466">
        <f>monthly_summary!D466</f>
        <v>359.92</v>
      </c>
      <c r="E466">
        <f>monthly_summary!E466</f>
        <v>357.54</v>
      </c>
      <c r="F466">
        <f t="shared" si="57"/>
        <v>5.0455999999999905</v>
      </c>
      <c r="G466" s="22">
        <f>monthly_summary!L466*12</f>
        <v>3.6551999999999998</v>
      </c>
      <c r="H466" s="22">
        <f>monthly_summary!P466*12</f>
        <v>3.2807999999999997</v>
      </c>
      <c r="I466" s="22">
        <f t="shared" si="58"/>
        <v>0.18720000000000003</v>
      </c>
      <c r="J466" s="26">
        <f>'FF CO2 GCB2020'!D466*$K$5</f>
        <v>5.9944999999999995</v>
      </c>
      <c r="K466" s="23">
        <f>'FF CO2 GCB2020'!D466*(1-$K$5)</f>
        <v>0.31550000000000028</v>
      </c>
      <c r="L466" s="23">
        <f t="shared" si="59"/>
        <v>7.9505999999999988</v>
      </c>
      <c r="N466" s="11">
        <f t="shared" si="60"/>
        <v>3.468</v>
      </c>
      <c r="O466" s="2">
        <f t="shared" si="61"/>
        <v>7.763399999999999</v>
      </c>
      <c r="P466" s="11">
        <f t="shared" si="62"/>
        <v>9.0957999999999917</v>
      </c>
      <c r="S466" s="11">
        <f t="shared" si="56"/>
        <v>2.3799999999999955</v>
      </c>
      <c r="T466" s="11">
        <f t="shared" si="64"/>
        <v>2.4108333333333292</v>
      </c>
      <c r="U466">
        <f t="shared" si="63"/>
        <v>3.7502830188679237</v>
      </c>
    </row>
    <row r="467" spans="1:21" x14ac:dyDescent="0.2">
      <c r="A467">
        <v>1995</v>
      </c>
      <c r="B467">
        <v>2</v>
      </c>
      <c r="C467">
        <v>1995.126</v>
      </c>
      <c r="D467">
        <f>monthly_summary!D467</f>
        <v>360.3</v>
      </c>
      <c r="E467">
        <f>monthly_summary!E467</f>
        <v>357.73</v>
      </c>
      <c r="F467">
        <f t="shared" si="57"/>
        <v>5.4483999999999861</v>
      </c>
      <c r="G467" s="22">
        <f>monthly_summary!L467*12</f>
        <v>3.6671999999999998</v>
      </c>
      <c r="H467" s="22">
        <f>monthly_summary!P467*12</f>
        <v>3.2964000000000002</v>
      </c>
      <c r="I467" s="22">
        <f t="shared" si="58"/>
        <v>0.18539999999999979</v>
      </c>
      <c r="J467" s="26">
        <f>'FF CO2 GCB2020'!D467*$K$5</f>
        <v>6.0049499999999991</v>
      </c>
      <c r="K467" s="23">
        <f>'FF CO2 GCB2020'!D467*(1-$K$5)</f>
        <v>0.31605000000000028</v>
      </c>
      <c r="L467" s="23">
        <f t="shared" si="59"/>
        <v>7.9644599999999972</v>
      </c>
      <c r="N467" s="11">
        <f t="shared" si="60"/>
        <v>3.4817999999999998</v>
      </c>
      <c r="O467" s="2">
        <f t="shared" si="61"/>
        <v>7.7790599999999976</v>
      </c>
      <c r="P467" s="11">
        <f t="shared" si="62"/>
        <v>9.3952142857142746</v>
      </c>
      <c r="S467" s="11">
        <f t="shared" si="56"/>
        <v>2.5699999999999932</v>
      </c>
      <c r="T467" s="11">
        <f t="shared" si="64"/>
        <v>2.4508333333333305</v>
      </c>
      <c r="U467">
        <f t="shared" si="63"/>
        <v>3.7568207547169794</v>
      </c>
    </row>
    <row r="468" spans="1:21" x14ac:dyDescent="0.2">
      <c r="A468">
        <v>1995</v>
      </c>
      <c r="B468">
        <v>3</v>
      </c>
      <c r="C468">
        <v>1995.2027</v>
      </c>
      <c r="D468">
        <f>monthly_summary!D468</f>
        <v>360.2</v>
      </c>
      <c r="E468">
        <f>monthly_summary!E468</f>
        <v>357.88</v>
      </c>
      <c r="F468">
        <f t="shared" si="57"/>
        <v>4.9183999999999859</v>
      </c>
      <c r="G468" s="22">
        <f>monthly_summary!L468*12</f>
        <v>3.6768000000000001</v>
      </c>
      <c r="H468" s="22">
        <f>monthly_summary!P468*12</f>
        <v>3.3095999999999997</v>
      </c>
      <c r="I468" s="22">
        <f t="shared" si="58"/>
        <v>0.18360000000000021</v>
      </c>
      <c r="J468" s="26">
        <f>'FF CO2 GCB2020'!D468*$K$5</f>
        <v>6.0153999999999996</v>
      </c>
      <c r="K468" s="23">
        <f>'FF CO2 GCB2020'!D468*(1-$K$5)</f>
        <v>0.31660000000000027</v>
      </c>
      <c r="L468" s="23">
        <f t="shared" si="59"/>
        <v>7.9783199999999983</v>
      </c>
      <c r="N468" s="11">
        <f t="shared" si="60"/>
        <v>3.4931999999999999</v>
      </c>
      <c r="O468" s="2">
        <f t="shared" si="61"/>
        <v>7.7947199999999981</v>
      </c>
      <c r="P468" s="11">
        <f t="shared" si="62"/>
        <v>9.0283428571428459</v>
      </c>
      <c r="S468" s="11">
        <f t="shared" si="56"/>
        <v>2.3199999999999932</v>
      </c>
      <c r="T468" s="11">
        <f t="shared" si="64"/>
        <v>2.4783333333333295</v>
      </c>
      <c r="U468">
        <f t="shared" si="63"/>
        <v>3.7633584905660369</v>
      </c>
    </row>
    <row r="469" spans="1:21" x14ac:dyDescent="0.2">
      <c r="A469">
        <v>1995</v>
      </c>
      <c r="B469">
        <v>4</v>
      </c>
      <c r="C469">
        <v>1995.2877000000001</v>
      </c>
      <c r="D469">
        <f>monthly_summary!D469</f>
        <v>360.85</v>
      </c>
      <c r="E469">
        <f>monthly_summary!E469</f>
        <v>358.13</v>
      </c>
      <c r="F469">
        <f t="shared" si="57"/>
        <v>5.7664000000000577</v>
      </c>
      <c r="G469" s="22">
        <f>monthly_summary!L469*12</f>
        <v>3.6840000000000002</v>
      </c>
      <c r="H469" s="22">
        <f>monthly_summary!P469*12</f>
        <v>3.3240000000000003</v>
      </c>
      <c r="I469" s="22">
        <f t="shared" si="58"/>
        <v>0.17999999999999994</v>
      </c>
      <c r="J469" s="26">
        <f>'FF CO2 GCB2020'!D469*$K$5</f>
        <v>6.0258499999999993</v>
      </c>
      <c r="K469" s="23">
        <f>'FF CO2 GCB2020'!D469*(1-$K$5)</f>
        <v>0.31715000000000027</v>
      </c>
      <c r="L469" s="23">
        <f t="shared" si="59"/>
        <v>7.9921799999999976</v>
      </c>
      <c r="N469" s="11">
        <f t="shared" si="60"/>
        <v>3.5040000000000004</v>
      </c>
      <c r="O469" s="2">
        <f t="shared" si="61"/>
        <v>7.8121799999999979</v>
      </c>
      <c r="P469" s="11">
        <f t="shared" si="62"/>
        <v>9.6475571428571829</v>
      </c>
      <c r="S469" s="11">
        <f t="shared" si="56"/>
        <v>2.7200000000000273</v>
      </c>
      <c r="T469" s="11">
        <f t="shared" si="64"/>
        <v>2.5350000000000015</v>
      </c>
      <c r="U469">
        <f t="shared" si="63"/>
        <v>3.769896226415093</v>
      </c>
    </row>
    <row r="470" spans="1:21" x14ac:dyDescent="0.2">
      <c r="A470">
        <v>1995</v>
      </c>
      <c r="B470">
        <v>5</v>
      </c>
      <c r="C470">
        <v>1995.3698999999999</v>
      </c>
      <c r="D470">
        <f>monthly_summary!D470</f>
        <v>360.63</v>
      </c>
      <c r="E470">
        <f>monthly_summary!E470</f>
        <v>358.21</v>
      </c>
      <c r="F470">
        <f t="shared" si="57"/>
        <v>5.1304000000000336</v>
      </c>
      <c r="G470" s="22">
        <f>monthly_summary!L470*12</f>
        <v>3.6888000000000001</v>
      </c>
      <c r="H470" s="22">
        <f>monthly_summary!P470*12</f>
        <v>3.3395999999999999</v>
      </c>
      <c r="I470" s="22">
        <f t="shared" si="58"/>
        <v>0.17460000000000009</v>
      </c>
      <c r="J470" s="26">
        <f>'FF CO2 GCB2020'!D470*$K$5</f>
        <v>6.0362999999999998</v>
      </c>
      <c r="K470" s="23">
        <f>'FF CO2 GCB2020'!D470*(1-$K$5)</f>
        <v>0.31770000000000026</v>
      </c>
      <c r="L470" s="23">
        <f t="shared" si="59"/>
        <v>8.0060399999999987</v>
      </c>
      <c r="N470" s="11">
        <f t="shared" si="60"/>
        <v>3.5141999999999998</v>
      </c>
      <c r="O470" s="2">
        <f t="shared" si="61"/>
        <v>7.8314399999999988</v>
      </c>
      <c r="P470" s="11">
        <f t="shared" si="62"/>
        <v>9.2085714285714531</v>
      </c>
      <c r="S470" s="11">
        <f t="shared" si="56"/>
        <v>2.4200000000000159</v>
      </c>
      <c r="T470" s="11">
        <f t="shared" si="64"/>
        <v>2.5366666666666666</v>
      </c>
      <c r="U470">
        <f t="shared" si="63"/>
        <v>3.7764339622641501</v>
      </c>
    </row>
    <row r="471" spans="1:21" x14ac:dyDescent="0.2">
      <c r="A471">
        <v>1995</v>
      </c>
      <c r="B471">
        <v>6</v>
      </c>
      <c r="C471">
        <v>1995.4548</v>
      </c>
      <c r="D471">
        <f>monthly_summary!D471</f>
        <v>360.87</v>
      </c>
      <c r="E471">
        <f>monthly_summary!E471</f>
        <v>358.19</v>
      </c>
      <c r="F471">
        <f t="shared" si="57"/>
        <v>5.6816000000000146</v>
      </c>
      <c r="G471" s="22">
        <f>monthly_summary!L471*12</f>
        <v>3.6936</v>
      </c>
      <c r="H471" s="22">
        <f>monthly_summary!P471*12</f>
        <v>3.3552</v>
      </c>
      <c r="I471" s="22">
        <f t="shared" si="58"/>
        <v>0.16920000000000002</v>
      </c>
      <c r="J471" s="26">
        <f>'FF CO2 GCB2020'!D471*$K$5</f>
        <v>6.0467500000000003</v>
      </c>
      <c r="K471" s="23">
        <f>'FF CO2 GCB2020'!D471*(1-$K$5)</f>
        <v>0.31825000000000031</v>
      </c>
      <c r="L471" s="23">
        <f t="shared" si="59"/>
        <v>8.0198999999999998</v>
      </c>
      <c r="N471" s="11">
        <f t="shared" si="60"/>
        <v>3.5244</v>
      </c>
      <c r="O471" s="2">
        <f t="shared" si="61"/>
        <v>7.8506999999999998</v>
      </c>
      <c r="P471" s="11">
        <f t="shared" si="62"/>
        <v>9.6175857142857257</v>
      </c>
      <c r="S471" s="11">
        <f t="shared" si="56"/>
        <v>2.6800000000000068</v>
      </c>
      <c r="T471" s="11">
        <f t="shared" si="64"/>
        <v>2.5600000000000023</v>
      </c>
      <c r="U471">
        <f t="shared" si="63"/>
        <v>3.7829716981132071</v>
      </c>
    </row>
    <row r="472" spans="1:21" x14ac:dyDescent="0.2">
      <c r="A472">
        <v>1995</v>
      </c>
      <c r="B472">
        <v>7</v>
      </c>
      <c r="C472">
        <v>1995.537</v>
      </c>
      <c r="D472">
        <f>monthly_summary!D472</f>
        <v>361.14</v>
      </c>
      <c r="E472">
        <f>monthly_summary!E472</f>
        <v>358.28</v>
      </c>
      <c r="F472">
        <f t="shared" si="57"/>
        <v>6.0632000000000295</v>
      </c>
      <c r="G472" s="22">
        <f>monthly_summary!L472*12</f>
        <v>3.6959999999999997</v>
      </c>
      <c r="H472" s="22">
        <f>monthly_summary!P472*12</f>
        <v>3.3708</v>
      </c>
      <c r="I472" s="22">
        <f t="shared" si="58"/>
        <v>0.16259999999999986</v>
      </c>
      <c r="J472" s="26">
        <f>'FF CO2 GCB2020'!D472*$K$5</f>
        <v>6.0590999999999999</v>
      </c>
      <c r="K472" s="23">
        <f>'FF CO2 GCB2020'!D472*(1-$K$5)</f>
        <v>0.31890000000000029</v>
      </c>
      <c r="L472" s="23">
        <f t="shared" si="59"/>
        <v>8.0362799999999996</v>
      </c>
      <c r="N472" s="11">
        <f t="shared" si="60"/>
        <v>3.5333999999999999</v>
      </c>
      <c r="O472" s="2">
        <f t="shared" si="61"/>
        <v>7.8736800000000002</v>
      </c>
      <c r="P472" s="11">
        <f t="shared" si="62"/>
        <v>9.9084571428571646</v>
      </c>
      <c r="S472" s="11">
        <f t="shared" si="56"/>
        <v>2.8600000000000136</v>
      </c>
      <c r="T472" s="11">
        <f t="shared" si="64"/>
        <v>2.5366666666666711</v>
      </c>
      <c r="U472">
        <f t="shared" si="63"/>
        <v>3.7906981132075468</v>
      </c>
    </row>
    <row r="473" spans="1:21" x14ac:dyDescent="0.2">
      <c r="A473">
        <v>1995</v>
      </c>
      <c r="B473">
        <v>8</v>
      </c>
      <c r="C473">
        <v>1995.6219000000001</v>
      </c>
      <c r="D473">
        <f>monthly_summary!D473</f>
        <v>360.88</v>
      </c>
      <c r="E473">
        <f>monthly_summary!E473</f>
        <v>358.36</v>
      </c>
      <c r="F473">
        <f t="shared" si="57"/>
        <v>5.3423999999999614</v>
      </c>
      <c r="G473" s="22">
        <f>monthly_summary!L473*12</f>
        <v>3.6983999999999995</v>
      </c>
      <c r="H473" s="22">
        <f>monthly_summary!P473*12</f>
        <v>3.3864000000000001</v>
      </c>
      <c r="I473" s="22">
        <f t="shared" si="58"/>
        <v>0.15599999999999969</v>
      </c>
      <c r="J473" s="26">
        <f>'FF CO2 GCB2020'!D473*$K$5</f>
        <v>6.0743</v>
      </c>
      <c r="K473" s="23">
        <f>'FF CO2 GCB2020'!D473*(1-$K$5)</f>
        <v>0.31970000000000032</v>
      </c>
      <c r="L473" s="23">
        <f t="shared" si="59"/>
        <v>8.0564400000000003</v>
      </c>
      <c r="N473" s="11">
        <f t="shared" si="60"/>
        <v>3.5423999999999998</v>
      </c>
      <c r="O473" s="2">
        <f t="shared" si="61"/>
        <v>7.9004400000000006</v>
      </c>
      <c r="P473" s="11">
        <f t="shared" si="62"/>
        <v>9.4145999999999717</v>
      </c>
      <c r="S473" s="11">
        <f t="shared" si="56"/>
        <v>2.5199999999999818</v>
      </c>
      <c r="T473" s="11">
        <f t="shared" si="64"/>
        <v>2.5508333333333391</v>
      </c>
      <c r="U473">
        <f t="shared" si="63"/>
        <v>3.8002075471698111</v>
      </c>
    </row>
    <row r="474" spans="1:21" x14ac:dyDescent="0.2">
      <c r="A474">
        <v>1995</v>
      </c>
      <c r="B474">
        <v>9</v>
      </c>
      <c r="C474">
        <v>1995.7067999999999</v>
      </c>
      <c r="D474">
        <f>monthly_summary!D474</f>
        <v>361.31</v>
      </c>
      <c r="E474">
        <f>monthly_summary!E474</f>
        <v>358.59</v>
      </c>
      <c r="F474">
        <f t="shared" si="57"/>
        <v>5.7664000000000577</v>
      </c>
      <c r="G474" s="22">
        <f>monthly_summary!L474*12</f>
        <v>3.702</v>
      </c>
      <c r="H474" s="22">
        <f>monthly_summary!P474*12</f>
        <v>3.4032</v>
      </c>
      <c r="I474" s="22">
        <f t="shared" si="58"/>
        <v>0.14939999999999998</v>
      </c>
      <c r="J474" s="26">
        <f>'FF CO2 GCB2020'!D474*$K$5</f>
        <v>6.0895000000000001</v>
      </c>
      <c r="K474" s="23">
        <f>'FF CO2 GCB2020'!D474*(1-$K$5)</f>
        <v>0.32050000000000028</v>
      </c>
      <c r="L474" s="23">
        <f t="shared" si="59"/>
        <v>8.0765999999999991</v>
      </c>
      <c r="N474" s="11">
        <f t="shared" si="60"/>
        <v>3.5526</v>
      </c>
      <c r="O474" s="2">
        <f t="shared" si="61"/>
        <v>7.9271999999999991</v>
      </c>
      <c r="P474" s="11">
        <f t="shared" si="62"/>
        <v>9.7384571428571842</v>
      </c>
      <c r="S474" s="11">
        <f t="shared" si="56"/>
        <v>2.7200000000000273</v>
      </c>
      <c r="T474" s="11">
        <f t="shared" si="64"/>
        <v>2.57250000000001</v>
      </c>
      <c r="U474">
        <f t="shared" si="63"/>
        <v>3.809716981132075</v>
      </c>
    </row>
    <row r="475" spans="1:21" x14ac:dyDescent="0.2">
      <c r="A475">
        <v>1995</v>
      </c>
      <c r="B475">
        <v>10</v>
      </c>
      <c r="C475">
        <v>1995.789</v>
      </c>
      <c r="D475">
        <f>monthly_summary!D475</f>
        <v>361.13</v>
      </c>
      <c r="E475">
        <f>monthly_summary!E475</f>
        <v>358.75</v>
      </c>
      <c r="F475">
        <f t="shared" si="57"/>
        <v>5.0455999999999905</v>
      </c>
      <c r="G475" s="22">
        <f>monthly_summary!L475*12</f>
        <v>3.7056000000000004</v>
      </c>
      <c r="H475" s="22">
        <f>monthly_summary!P475*12</f>
        <v>3.42</v>
      </c>
      <c r="I475" s="22">
        <f t="shared" si="58"/>
        <v>0.14280000000000026</v>
      </c>
      <c r="J475" s="26">
        <f>'FF CO2 GCB2020'!D475*$K$5</f>
        <v>6.1037499999999998</v>
      </c>
      <c r="K475" s="23">
        <f>'FF CO2 GCB2020'!D475*(1-$K$5)</f>
        <v>0.32125000000000026</v>
      </c>
      <c r="L475" s="23">
        <f t="shared" si="59"/>
        <v>8.0954999999999995</v>
      </c>
      <c r="N475" s="11">
        <f t="shared" si="60"/>
        <v>3.5628000000000002</v>
      </c>
      <c r="O475" s="2">
        <f t="shared" si="61"/>
        <v>7.9526999999999992</v>
      </c>
      <c r="P475" s="11">
        <f t="shared" si="62"/>
        <v>9.2436999999999934</v>
      </c>
      <c r="S475" s="11">
        <f t="shared" si="56"/>
        <v>2.3799999999999955</v>
      </c>
      <c r="T475" s="11">
        <f t="shared" si="64"/>
        <v>2.6108333333333462</v>
      </c>
      <c r="U475">
        <f t="shared" si="63"/>
        <v>3.8186320754716978</v>
      </c>
    </row>
    <row r="476" spans="1:21" x14ac:dyDescent="0.2">
      <c r="A476">
        <v>1995</v>
      </c>
      <c r="B476">
        <v>11</v>
      </c>
      <c r="C476">
        <v>1995.874</v>
      </c>
      <c r="D476">
        <f>monthly_summary!D476</f>
        <v>361.68</v>
      </c>
      <c r="E476">
        <f>monthly_summary!E476</f>
        <v>359.06</v>
      </c>
      <c r="F476">
        <f t="shared" si="57"/>
        <v>5.55440000000001</v>
      </c>
      <c r="G476" s="22">
        <f>monthly_summary!L476*12</f>
        <v>3.7116000000000002</v>
      </c>
      <c r="H476" s="22">
        <f>monthly_summary!P476*12</f>
        <v>3.4367999999999999</v>
      </c>
      <c r="I476" s="22">
        <f t="shared" si="58"/>
        <v>0.13740000000000019</v>
      </c>
      <c r="J476" s="26">
        <f>'FF CO2 GCB2020'!D476*$K$5</f>
        <v>6.1189499999999999</v>
      </c>
      <c r="K476" s="23">
        <f>'FF CO2 GCB2020'!D476*(1-$K$5)</f>
        <v>0.32205000000000028</v>
      </c>
      <c r="L476" s="23">
        <f t="shared" si="59"/>
        <v>8.1156600000000001</v>
      </c>
      <c r="N476" s="11">
        <f t="shared" si="60"/>
        <v>3.5742000000000003</v>
      </c>
      <c r="O476" s="2">
        <f t="shared" si="61"/>
        <v>7.9782599999999997</v>
      </c>
      <c r="P476" s="11">
        <f t="shared" si="62"/>
        <v>9.6269285714285786</v>
      </c>
      <c r="S476" s="11">
        <f t="shared" si="56"/>
        <v>2.6200000000000045</v>
      </c>
      <c r="T476" s="11">
        <f t="shared" si="64"/>
        <v>2.5700000000000074</v>
      </c>
      <c r="U476">
        <f t="shared" si="63"/>
        <v>3.8281415094339621</v>
      </c>
    </row>
    <row r="477" spans="1:21" x14ac:dyDescent="0.2">
      <c r="A477">
        <v>1995</v>
      </c>
      <c r="B477">
        <v>12</v>
      </c>
      <c r="C477">
        <v>1995.9562000000001</v>
      </c>
      <c r="D477">
        <f>monthly_summary!D477</f>
        <v>361.56</v>
      </c>
      <c r="E477">
        <f>monthly_summary!E477</f>
        <v>359.31</v>
      </c>
      <c r="F477">
        <f t="shared" si="57"/>
        <v>4.7700000000000005</v>
      </c>
      <c r="G477" s="22">
        <f>monthly_summary!L477*12</f>
        <v>3.7187999999999999</v>
      </c>
      <c r="H477" s="22">
        <f>monthly_summary!P477*12</f>
        <v>3.4535999999999998</v>
      </c>
      <c r="I477" s="22">
        <f t="shared" si="58"/>
        <v>0.13260000000000005</v>
      </c>
      <c r="J477" s="26">
        <f>'FF CO2 GCB2020'!D477*$K$5</f>
        <v>6.13415</v>
      </c>
      <c r="K477" s="23">
        <f>'FF CO2 GCB2020'!D477*(1-$K$5)</f>
        <v>0.3228500000000003</v>
      </c>
      <c r="L477" s="23">
        <f t="shared" si="59"/>
        <v>8.1358199999999989</v>
      </c>
      <c r="N477" s="11">
        <f t="shared" si="60"/>
        <v>3.5861999999999998</v>
      </c>
      <c r="O477" s="2">
        <f t="shared" si="61"/>
        <v>8.0032199999999989</v>
      </c>
      <c r="P477" s="11">
        <f t="shared" si="62"/>
        <v>9.0858428571428576</v>
      </c>
      <c r="S477" s="11">
        <f t="shared" si="56"/>
        <v>2.25</v>
      </c>
      <c r="T477" s="11">
        <f t="shared" si="64"/>
        <v>2.57083333333334</v>
      </c>
      <c r="U477">
        <f t="shared" si="63"/>
        <v>3.8376509433962256</v>
      </c>
    </row>
    <row r="478" spans="1:21" x14ac:dyDescent="0.2">
      <c r="A478">
        <v>1996</v>
      </c>
      <c r="B478">
        <v>1</v>
      </c>
      <c r="C478">
        <v>1996.0409999999999</v>
      </c>
      <c r="D478">
        <f>monthly_summary!D478</f>
        <v>362</v>
      </c>
      <c r="E478">
        <f>monthly_summary!E478</f>
        <v>359.45</v>
      </c>
      <c r="F478">
        <f t="shared" si="57"/>
        <v>5.4060000000000246</v>
      </c>
      <c r="G478" s="22">
        <f>monthly_summary!L478*12</f>
        <v>3.7296000000000005</v>
      </c>
      <c r="H478" s="22">
        <f>monthly_summary!P478*12</f>
        <v>3.4716</v>
      </c>
      <c r="I478" s="22">
        <f t="shared" si="58"/>
        <v>0.12900000000000023</v>
      </c>
      <c r="J478" s="26">
        <f>'FF CO2 GCB2020'!D478*$K$5</f>
        <v>6.1493499999999992</v>
      </c>
      <c r="K478" s="23">
        <f>'FF CO2 GCB2020'!D478*(1-$K$5)</f>
        <v>0.32365000000000027</v>
      </c>
      <c r="L478" s="23">
        <f t="shared" si="59"/>
        <v>8.1559799999999978</v>
      </c>
      <c r="N478" s="11">
        <f t="shared" si="60"/>
        <v>3.6006</v>
      </c>
      <c r="O478" s="2">
        <f t="shared" si="61"/>
        <v>8.0269799999999982</v>
      </c>
      <c r="P478" s="11">
        <f t="shared" si="62"/>
        <v>9.558128571428588</v>
      </c>
      <c r="S478" s="11">
        <f t="shared" si="56"/>
        <v>2.5500000000000114</v>
      </c>
      <c r="T478" s="11">
        <f t="shared" si="64"/>
        <v>2.5691666666666748</v>
      </c>
      <c r="U478">
        <f t="shared" si="63"/>
        <v>3.8471603773584895</v>
      </c>
    </row>
    <row r="479" spans="1:21" x14ac:dyDescent="0.2">
      <c r="A479">
        <v>1996</v>
      </c>
      <c r="B479">
        <v>2</v>
      </c>
      <c r="C479">
        <v>1996.1257000000001</v>
      </c>
      <c r="D479">
        <f>monthly_summary!D479</f>
        <v>362.54</v>
      </c>
      <c r="E479">
        <f>monthly_summary!E479</f>
        <v>359.71</v>
      </c>
      <c r="F479">
        <f t="shared" si="57"/>
        <v>5.9996000000000871</v>
      </c>
      <c r="G479" s="22">
        <f>monthly_summary!L479*12</f>
        <v>3.7416</v>
      </c>
      <c r="H479" s="22">
        <f>monthly_summary!P479*12</f>
        <v>3.4896000000000003</v>
      </c>
      <c r="I479" s="22">
        <f t="shared" si="58"/>
        <v>0.12599999999999989</v>
      </c>
      <c r="J479" s="26">
        <f>'FF CO2 GCB2020'!D479*$K$5</f>
        <v>6.1645499999999993</v>
      </c>
      <c r="K479" s="23">
        <f>'FF CO2 GCB2020'!D479*(1-$K$5)</f>
        <v>0.32445000000000029</v>
      </c>
      <c r="L479" s="23">
        <f t="shared" si="59"/>
        <v>8.1761399999999984</v>
      </c>
      <c r="N479" s="11">
        <f t="shared" si="60"/>
        <v>3.6156000000000001</v>
      </c>
      <c r="O479" s="2">
        <f t="shared" si="61"/>
        <v>8.050139999999999</v>
      </c>
      <c r="P479" s="11">
        <f t="shared" si="62"/>
        <v>9.9995285714286322</v>
      </c>
      <c r="S479" s="11">
        <f t="shared" si="56"/>
        <v>2.8300000000000409</v>
      </c>
      <c r="T479" s="11">
        <f t="shared" si="64"/>
        <v>2.5666666666666771</v>
      </c>
      <c r="U479">
        <f t="shared" si="63"/>
        <v>3.8566698113207538</v>
      </c>
    </row>
    <row r="480" spans="1:21" x14ac:dyDescent="0.2">
      <c r="A480">
        <v>1996</v>
      </c>
      <c r="B480">
        <v>3</v>
      </c>
      <c r="C480">
        <v>1996.2049</v>
      </c>
      <c r="D480">
        <f>monthly_summary!D480</f>
        <v>362.56</v>
      </c>
      <c r="E480">
        <f>monthly_summary!E480</f>
        <v>359.78</v>
      </c>
      <c r="F480">
        <f t="shared" si="57"/>
        <v>5.8936000000000632</v>
      </c>
      <c r="G480" s="22">
        <f>monthly_summary!L480*12</f>
        <v>3.7560000000000002</v>
      </c>
      <c r="H480" s="22">
        <f>monthly_summary!P480*12</f>
        <v>3.51</v>
      </c>
      <c r="I480" s="22">
        <f t="shared" si="58"/>
        <v>0.12300000000000022</v>
      </c>
      <c r="J480" s="26">
        <f>'FF CO2 GCB2020'!D480*$K$5</f>
        <v>6.1797499999999994</v>
      </c>
      <c r="K480" s="23">
        <f>'FF CO2 GCB2020'!D480*(1-$K$5)</f>
        <v>0.32525000000000026</v>
      </c>
      <c r="L480" s="23">
        <f t="shared" si="59"/>
        <v>8.1962999999999973</v>
      </c>
      <c r="N480" s="11">
        <f t="shared" si="60"/>
        <v>3.633</v>
      </c>
      <c r="O480" s="2">
        <f t="shared" si="61"/>
        <v>8.0732999999999961</v>
      </c>
      <c r="P480" s="11">
        <f t="shared" si="62"/>
        <v>9.9412142857143309</v>
      </c>
      <c r="S480" s="11">
        <f t="shared" si="56"/>
        <v>2.7800000000000296</v>
      </c>
      <c r="T480" s="11">
        <f t="shared" si="64"/>
        <v>2.5916666666666779</v>
      </c>
      <c r="U480">
        <f t="shared" si="63"/>
        <v>3.8661792452830173</v>
      </c>
    </row>
    <row r="481" spans="1:21" x14ac:dyDescent="0.2">
      <c r="A481">
        <v>1996</v>
      </c>
      <c r="B481">
        <v>4</v>
      </c>
      <c r="C481">
        <v>1996.2896000000001</v>
      </c>
      <c r="D481">
        <f>monthly_summary!D481</f>
        <v>362.08</v>
      </c>
      <c r="E481">
        <f>monthly_summary!E481</f>
        <v>359.85</v>
      </c>
      <c r="F481">
        <f t="shared" si="57"/>
        <v>4.7275999999999181</v>
      </c>
      <c r="G481" s="22">
        <f>monthly_summary!L481*12</f>
        <v>3.7716000000000003</v>
      </c>
      <c r="H481" s="22">
        <f>monthly_summary!P481*12</f>
        <v>3.5304000000000002</v>
      </c>
      <c r="I481" s="22">
        <f t="shared" si="58"/>
        <v>0.12060000000000004</v>
      </c>
      <c r="J481" s="26">
        <f>'FF CO2 GCB2020'!D481*$K$5</f>
        <v>6.1939999999999991</v>
      </c>
      <c r="K481" s="23">
        <f>'FF CO2 GCB2020'!D481*(1-$K$5)</f>
        <v>0.32600000000000029</v>
      </c>
      <c r="L481" s="23">
        <f t="shared" si="59"/>
        <v>8.2151999999999976</v>
      </c>
      <c r="N481" s="11">
        <f t="shared" si="60"/>
        <v>3.6510000000000002</v>
      </c>
      <c r="O481" s="2">
        <f t="shared" si="61"/>
        <v>8.094599999999998</v>
      </c>
      <c r="P481" s="11">
        <f t="shared" si="62"/>
        <v>9.1242571428570827</v>
      </c>
      <c r="S481" s="11">
        <f t="shared" si="56"/>
        <v>2.2299999999999613</v>
      </c>
      <c r="T481" s="11">
        <f t="shared" si="64"/>
        <v>2.5800000000000125</v>
      </c>
      <c r="U481">
        <f t="shared" si="63"/>
        <v>3.87509433962264</v>
      </c>
    </row>
    <row r="482" spans="1:21" x14ac:dyDescent="0.2">
      <c r="A482">
        <v>1996</v>
      </c>
      <c r="B482">
        <v>5</v>
      </c>
      <c r="C482">
        <v>1996.3715999999999</v>
      </c>
      <c r="D482">
        <f>monthly_summary!D482</f>
        <v>362.24</v>
      </c>
      <c r="E482">
        <f>monthly_summary!E482</f>
        <v>359.81</v>
      </c>
      <c r="F482">
        <f t="shared" si="57"/>
        <v>5.1516000000000144</v>
      </c>
      <c r="G482" s="22">
        <f>monthly_summary!L482*12</f>
        <v>3.7871999999999999</v>
      </c>
      <c r="H482" s="22">
        <f>monthly_summary!P482*12</f>
        <v>3.5531999999999995</v>
      </c>
      <c r="I482" s="22">
        <f t="shared" si="58"/>
        <v>0.11700000000000021</v>
      </c>
      <c r="J482" s="26">
        <f>'FF CO2 GCB2020'!D482*$K$5</f>
        <v>6.2091999999999992</v>
      </c>
      <c r="K482" s="23">
        <f>'FF CO2 GCB2020'!D482*(1-$K$5)</f>
        <v>0.32680000000000026</v>
      </c>
      <c r="L482" s="23">
        <f t="shared" si="59"/>
        <v>8.2353599999999982</v>
      </c>
      <c r="N482" s="11">
        <f t="shared" si="60"/>
        <v>3.6701999999999995</v>
      </c>
      <c r="O482" s="2">
        <f t="shared" si="61"/>
        <v>8.1183599999999974</v>
      </c>
      <c r="P482" s="11">
        <f t="shared" si="62"/>
        <v>9.4451142857142933</v>
      </c>
      <c r="S482" s="11">
        <f t="shared" si="56"/>
        <v>2.4300000000000068</v>
      </c>
      <c r="T482" s="11">
        <f t="shared" si="64"/>
        <v>2.6141666666666814</v>
      </c>
      <c r="U482">
        <f t="shared" si="63"/>
        <v>3.8846037735849048</v>
      </c>
    </row>
    <row r="483" spans="1:21" x14ac:dyDescent="0.2">
      <c r="A483">
        <v>1996</v>
      </c>
      <c r="B483">
        <v>6</v>
      </c>
      <c r="C483">
        <v>1996.4563000000001</v>
      </c>
      <c r="D483">
        <f>monthly_summary!D483</f>
        <v>362.6</v>
      </c>
      <c r="E483">
        <f>monthly_summary!E483</f>
        <v>359.94</v>
      </c>
      <c r="F483">
        <f t="shared" si="57"/>
        <v>5.6392000000000531</v>
      </c>
      <c r="G483" s="22">
        <f>monthly_summary!L483*12</f>
        <v>3.8028000000000004</v>
      </c>
      <c r="H483" s="22">
        <f>monthly_summary!P483*12</f>
        <v>3.5759999999999996</v>
      </c>
      <c r="I483" s="22">
        <f t="shared" si="58"/>
        <v>0.11340000000000039</v>
      </c>
      <c r="J483" s="26">
        <f>'FF CO2 GCB2020'!D483*$K$5</f>
        <v>6.2243999999999993</v>
      </c>
      <c r="K483" s="23">
        <f>'FF CO2 GCB2020'!D483*(1-$K$5)</f>
        <v>0.32760000000000028</v>
      </c>
      <c r="L483" s="23">
        <f t="shared" si="59"/>
        <v>8.2555199999999989</v>
      </c>
      <c r="N483" s="11">
        <f t="shared" si="60"/>
        <v>3.6894</v>
      </c>
      <c r="O483" s="2">
        <f t="shared" si="61"/>
        <v>8.1421199999999985</v>
      </c>
      <c r="P483" s="11">
        <f t="shared" si="62"/>
        <v>9.8114000000000363</v>
      </c>
      <c r="S483" s="11">
        <f t="shared" si="56"/>
        <v>2.660000000000025</v>
      </c>
      <c r="T483" s="11">
        <f t="shared" si="64"/>
        <v>2.6041666666666807</v>
      </c>
      <c r="U483">
        <f t="shared" si="63"/>
        <v>3.8941132075471692</v>
      </c>
    </row>
    <row r="484" spans="1:21" x14ac:dyDescent="0.2">
      <c r="A484">
        <v>1996</v>
      </c>
      <c r="B484">
        <v>7</v>
      </c>
      <c r="C484">
        <v>1996.5382999999999</v>
      </c>
      <c r="D484">
        <f>monthly_summary!D484</f>
        <v>362.92</v>
      </c>
      <c r="E484">
        <f>monthly_summary!E484</f>
        <v>360.09</v>
      </c>
      <c r="F484">
        <f t="shared" si="57"/>
        <v>5.9996000000000871</v>
      </c>
      <c r="G484" s="22">
        <f>monthly_summary!L484*12</f>
        <v>3.8196000000000003</v>
      </c>
      <c r="H484" s="22">
        <f>monthly_summary!P484*12</f>
        <v>3.5987999999999998</v>
      </c>
      <c r="I484" s="22">
        <f t="shared" si="58"/>
        <v>0.11040000000000028</v>
      </c>
      <c r="J484" s="26">
        <f>'FF CO2 GCB2020'!D484*$K$5</f>
        <v>6.2339000000000002</v>
      </c>
      <c r="K484" s="23">
        <f>'FF CO2 GCB2020'!D484*(1-$K$5)</f>
        <v>0.32810000000000028</v>
      </c>
      <c r="L484" s="23">
        <f t="shared" si="59"/>
        <v>8.2681199999999997</v>
      </c>
      <c r="N484" s="11">
        <f t="shared" si="60"/>
        <v>3.7092000000000001</v>
      </c>
      <c r="O484" s="2">
        <f t="shared" si="61"/>
        <v>8.1577199999999994</v>
      </c>
      <c r="P484" s="11">
        <f t="shared" si="62"/>
        <v>10.080828571428635</v>
      </c>
      <c r="S484" s="11">
        <f t="shared" si="56"/>
        <v>2.8300000000000409</v>
      </c>
      <c r="T484" s="11">
        <f t="shared" si="64"/>
        <v>2.6375000000000122</v>
      </c>
      <c r="U484">
        <f t="shared" si="63"/>
        <v>3.9000566037735847</v>
      </c>
    </row>
    <row r="485" spans="1:21" x14ac:dyDescent="0.2">
      <c r="A485">
        <v>1996</v>
      </c>
      <c r="B485">
        <v>8</v>
      </c>
      <c r="C485">
        <v>1996.623</v>
      </c>
      <c r="D485">
        <f>monthly_summary!D485</f>
        <v>362.94</v>
      </c>
      <c r="E485">
        <f>monthly_summary!E485</f>
        <v>360.12</v>
      </c>
      <c r="F485">
        <f t="shared" si="57"/>
        <v>5.9783999999999855</v>
      </c>
      <c r="G485" s="22">
        <f>monthly_summary!L485*12</f>
        <v>3.8363999999999998</v>
      </c>
      <c r="H485" s="22">
        <f>monthly_summary!P485*12</f>
        <v>3.6227999999999998</v>
      </c>
      <c r="I485" s="22">
        <f t="shared" si="58"/>
        <v>0.10680000000000001</v>
      </c>
      <c r="J485" s="26">
        <f>'FF CO2 GCB2020'!D485*$K$5</f>
        <v>6.2367499999999998</v>
      </c>
      <c r="K485" s="23">
        <f>'FF CO2 GCB2020'!D485*(1-$K$5)</f>
        <v>0.32825000000000032</v>
      </c>
      <c r="L485" s="23">
        <f t="shared" si="59"/>
        <v>8.2718999999999987</v>
      </c>
      <c r="N485" s="11">
        <f t="shared" si="60"/>
        <v>3.7295999999999996</v>
      </c>
      <c r="O485" s="2">
        <f t="shared" si="61"/>
        <v>8.1650999999999989</v>
      </c>
      <c r="P485" s="11">
        <f t="shared" si="62"/>
        <v>10.071985714285702</v>
      </c>
      <c r="S485" s="11">
        <f t="shared" si="56"/>
        <v>2.8199999999999932</v>
      </c>
      <c r="T485" s="11">
        <f t="shared" si="64"/>
        <v>2.63500000000001</v>
      </c>
      <c r="U485">
        <f t="shared" si="63"/>
        <v>3.9018396226415084</v>
      </c>
    </row>
    <row r="486" spans="1:21" x14ac:dyDescent="0.2">
      <c r="A486">
        <v>1996</v>
      </c>
      <c r="B486">
        <v>9</v>
      </c>
      <c r="C486">
        <v>1996.7076999999999</v>
      </c>
      <c r="D486">
        <f>monthly_summary!D486</f>
        <v>362.72</v>
      </c>
      <c r="E486">
        <f>monthly_summary!E486</f>
        <v>360.14</v>
      </c>
      <c r="F486">
        <f t="shared" si="57"/>
        <v>5.4696000000000868</v>
      </c>
      <c r="G486" s="22">
        <f>monthly_summary!L486*12</f>
        <v>3.8532000000000002</v>
      </c>
      <c r="H486" s="22">
        <f>monthly_summary!P486*12</f>
        <v>3.6467999999999998</v>
      </c>
      <c r="I486" s="22">
        <f t="shared" si="58"/>
        <v>0.10320000000000018</v>
      </c>
      <c r="J486" s="26">
        <f>'FF CO2 GCB2020'!D486*$K$5</f>
        <v>6.2395999999999994</v>
      </c>
      <c r="K486" s="23">
        <f>'FF CO2 GCB2020'!D486*(1-$K$5)</f>
        <v>0.32840000000000025</v>
      </c>
      <c r="L486" s="23">
        <f t="shared" si="59"/>
        <v>8.2756799999999977</v>
      </c>
      <c r="N486" s="11">
        <f t="shared" si="60"/>
        <v>3.75</v>
      </c>
      <c r="O486" s="2">
        <f t="shared" si="61"/>
        <v>8.1724799999999966</v>
      </c>
      <c r="P486" s="11">
        <f t="shared" si="62"/>
        <v>9.7148571428572055</v>
      </c>
      <c r="S486" s="11">
        <f t="shared" si="56"/>
        <v>2.5800000000000409</v>
      </c>
      <c r="T486" s="11">
        <f t="shared" si="64"/>
        <v>2.6033333333333388</v>
      </c>
      <c r="U486">
        <f t="shared" si="63"/>
        <v>3.9036226415094326</v>
      </c>
    </row>
    <row r="487" spans="1:21" x14ac:dyDescent="0.2">
      <c r="A487">
        <v>1996</v>
      </c>
      <c r="B487">
        <v>10</v>
      </c>
      <c r="C487">
        <v>1996.7896000000001</v>
      </c>
      <c r="D487">
        <f>monthly_summary!D487</f>
        <v>362.98</v>
      </c>
      <c r="E487">
        <f>monthly_summary!E487</f>
        <v>360.19</v>
      </c>
      <c r="F487">
        <f t="shared" si="57"/>
        <v>5.914800000000044</v>
      </c>
      <c r="G487" s="22">
        <f>monthly_summary!L487*12</f>
        <v>3.8712</v>
      </c>
      <c r="H487" s="22">
        <f>monthly_summary!P487*12</f>
        <v>3.6707999999999998</v>
      </c>
      <c r="I487" s="22">
        <f t="shared" si="58"/>
        <v>0.10020000000000007</v>
      </c>
      <c r="J487" s="26">
        <f>'FF CO2 GCB2020'!D487*$K$5</f>
        <v>6.2433999999999994</v>
      </c>
      <c r="K487" s="23">
        <f>'FF CO2 GCB2020'!D487*(1-$K$5)</f>
        <v>0.32860000000000028</v>
      </c>
      <c r="L487" s="23">
        <f t="shared" si="59"/>
        <v>8.280719999999997</v>
      </c>
      <c r="N487" s="11">
        <f t="shared" si="60"/>
        <v>3.7709999999999999</v>
      </c>
      <c r="O487" s="2">
        <f t="shared" si="61"/>
        <v>8.1805199999999978</v>
      </c>
      <c r="P487" s="11">
        <f t="shared" si="62"/>
        <v>10.039457142857174</v>
      </c>
      <c r="S487" s="11">
        <f t="shared" si="56"/>
        <v>2.7900000000000205</v>
      </c>
      <c r="T487" s="11">
        <f t="shared" si="64"/>
        <v>2.5616666666666723</v>
      </c>
      <c r="U487">
        <f t="shared" si="63"/>
        <v>3.9059999999999984</v>
      </c>
    </row>
    <row r="488" spans="1:21" x14ac:dyDescent="0.2">
      <c r="A488">
        <v>1996</v>
      </c>
      <c r="B488">
        <v>11</v>
      </c>
      <c r="C488">
        <v>1996.8742999999999</v>
      </c>
      <c r="D488">
        <f>monthly_summary!D488</f>
        <v>362.87</v>
      </c>
      <c r="E488">
        <f>monthly_summary!E488</f>
        <v>360.37</v>
      </c>
      <c r="F488">
        <f t="shared" si="57"/>
        <v>5.3000000000000007</v>
      </c>
      <c r="G488" s="22">
        <f>monthly_summary!L488*12</f>
        <v>3.8915999999999995</v>
      </c>
      <c r="H488" s="22">
        <f>monthly_summary!P488*12</f>
        <v>3.6959999999999997</v>
      </c>
      <c r="I488" s="22">
        <f t="shared" si="58"/>
        <v>9.7799999999999887E-2</v>
      </c>
      <c r="J488" s="26">
        <f>'FF CO2 GCB2020'!D488*$K$5</f>
        <v>6.2462499999999999</v>
      </c>
      <c r="K488" s="23">
        <f>'FF CO2 GCB2020'!D488*(1-$K$5)</f>
        <v>0.32875000000000032</v>
      </c>
      <c r="L488" s="23">
        <f t="shared" si="59"/>
        <v>8.2844999999999995</v>
      </c>
      <c r="N488" s="11">
        <f t="shared" si="60"/>
        <v>3.7937999999999996</v>
      </c>
      <c r="O488" s="2">
        <f t="shared" si="61"/>
        <v>8.1867000000000001</v>
      </c>
      <c r="P488" s="11">
        <f t="shared" si="62"/>
        <v>9.6054142857142857</v>
      </c>
      <c r="S488" s="11">
        <f t="shared" si="56"/>
        <v>2.5</v>
      </c>
      <c r="T488" s="11">
        <f t="shared" si="64"/>
        <v>2.6058333333333414</v>
      </c>
      <c r="U488">
        <f t="shared" si="63"/>
        <v>3.9077830188679239</v>
      </c>
    </row>
    <row r="489" spans="1:21" x14ac:dyDescent="0.2">
      <c r="A489">
        <v>1996</v>
      </c>
      <c r="B489">
        <v>12</v>
      </c>
      <c r="C489">
        <v>1996.9563000000001</v>
      </c>
      <c r="D489">
        <f>monthly_summary!D489</f>
        <v>363.19</v>
      </c>
      <c r="E489">
        <f>monthly_summary!E489</f>
        <v>360.54</v>
      </c>
      <c r="F489">
        <f t="shared" si="57"/>
        <v>5.6179999999999524</v>
      </c>
      <c r="G489" s="22">
        <f>monthly_summary!L489*12</f>
        <v>3.9119999999999999</v>
      </c>
      <c r="H489" s="22">
        <f>monthly_summary!P489*12</f>
        <v>3.7211999999999996</v>
      </c>
      <c r="I489" s="22">
        <f t="shared" si="58"/>
        <v>9.5400000000000151E-2</v>
      </c>
      <c r="J489" s="26">
        <f>'FF CO2 GCB2020'!D489*$K$5</f>
        <v>6.2491000000000003</v>
      </c>
      <c r="K489" s="23">
        <f>'FF CO2 GCB2020'!D489*(1-$K$5)</f>
        <v>0.3289000000000003</v>
      </c>
      <c r="L489" s="23">
        <f t="shared" si="59"/>
        <v>8.2882800000000003</v>
      </c>
      <c r="N489" s="11">
        <f t="shared" si="60"/>
        <v>3.8165999999999998</v>
      </c>
      <c r="O489" s="2">
        <f t="shared" si="61"/>
        <v>8.1928800000000006</v>
      </c>
      <c r="P489" s="11">
        <f t="shared" si="62"/>
        <v>9.8376571428571093</v>
      </c>
      <c r="S489" s="11">
        <f t="shared" si="56"/>
        <v>2.6499999999999773</v>
      </c>
      <c r="T489" s="11">
        <f t="shared" si="64"/>
        <v>2.6233333333333397</v>
      </c>
      <c r="U489">
        <f t="shared" si="63"/>
        <v>3.909566037735849</v>
      </c>
    </row>
    <row r="490" spans="1:21" x14ac:dyDescent="0.2">
      <c r="A490">
        <v>1997</v>
      </c>
      <c r="B490">
        <v>1</v>
      </c>
      <c r="C490">
        <v>1997.0410999999999</v>
      </c>
      <c r="D490">
        <f>monthly_summary!D490</f>
        <v>363.14</v>
      </c>
      <c r="E490">
        <f>monthly_summary!E490</f>
        <v>360.62</v>
      </c>
      <c r="F490">
        <f t="shared" si="57"/>
        <v>5.3423999999999614</v>
      </c>
      <c r="G490" s="22">
        <f>monthly_summary!L490*12</f>
        <v>3.9312</v>
      </c>
      <c r="H490" s="22">
        <f>monthly_summary!P490*12</f>
        <v>3.7488000000000001</v>
      </c>
      <c r="I490" s="22">
        <f t="shared" si="58"/>
        <v>9.1199999999999948E-2</v>
      </c>
      <c r="J490" s="26">
        <f>'FF CO2 GCB2020'!D490*$K$5</f>
        <v>6.2528999999999995</v>
      </c>
      <c r="K490" s="23">
        <f>'FF CO2 GCB2020'!D490*(1-$K$5)</f>
        <v>0.32910000000000028</v>
      </c>
      <c r="L490" s="23">
        <f t="shared" si="59"/>
        <v>8.2933199999999978</v>
      </c>
      <c r="N490" s="11">
        <f t="shared" si="60"/>
        <v>3.84</v>
      </c>
      <c r="O490" s="2">
        <f t="shared" si="61"/>
        <v>8.2021199999999972</v>
      </c>
      <c r="P490" s="11">
        <f t="shared" si="62"/>
        <v>9.6485999999999716</v>
      </c>
      <c r="S490" s="11">
        <f t="shared" si="56"/>
        <v>2.5199999999999818</v>
      </c>
      <c r="T490" s="11">
        <f t="shared" si="64"/>
        <v>2.5741666666666752</v>
      </c>
      <c r="U490">
        <f t="shared" si="63"/>
        <v>3.9119433962264138</v>
      </c>
    </row>
    <row r="491" spans="1:21" x14ac:dyDescent="0.2">
      <c r="A491">
        <v>1997</v>
      </c>
      <c r="B491">
        <v>2</v>
      </c>
      <c r="C491">
        <v>1997.126</v>
      </c>
      <c r="D491">
        <f>monthly_summary!D491</f>
        <v>363.28</v>
      </c>
      <c r="E491">
        <f>monthly_summary!E491</f>
        <v>360.83</v>
      </c>
      <c r="F491">
        <f t="shared" si="57"/>
        <v>5.193999999999976</v>
      </c>
      <c r="G491" s="22">
        <f>monthly_summary!L491*12</f>
        <v>3.9504000000000001</v>
      </c>
      <c r="H491" s="22">
        <f>monthly_summary!P491*12</f>
        <v>3.7751999999999999</v>
      </c>
      <c r="I491" s="22">
        <f t="shared" si="58"/>
        <v>8.7600000000000122E-2</v>
      </c>
      <c r="J491" s="26">
        <f>'FF CO2 GCB2020'!D491*$K$5</f>
        <v>6.2557499999999999</v>
      </c>
      <c r="K491" s="23">
        <f>'FF CO2 GCB2020'!D491*(1-$K$5)</f>
        <v>0.32925000000000026</v>
      </c>
      <c r="L491" s="23">
        <f t="shared" si="59"/>
        <v>8.2970999999999986</v>
      </c>
      <c r="N491" s="11">
        <f t="shared" si="60"/>
        <v>3.8628</v>
      </c>
      <c r="O491" s="2">
        <f t="shared" si="61"/>
        <v>8.2094999999999985</v>
      </c>
      <c r="P491" s="11">
        <f t="shared" si="62"/>
        <v>9.5488999999999837</v>
      </c>
      <c r="S491" s="11">
        <f t="shared" si="56"/>
        <v>2.4499999999999886</v>
      </c>
      <c r="T491" s="11">
        <f t="shared" si="64"/>
        <v>2.5483333333333369</v>
      </c>
      <c r="U491">
        <f t="shared" si="63"/>
        <v>3.9137264150943389</v>
      </c>
    </row>
    <row r="492" spans="1:21" x14ac:dyDescent="0.2">
      <c r="A492">
        <v>1997</v>
      </c>
      <c r="B492">
        <v>3</v>
      </c>
      <c r="C492">
        <v>1997.2027</v>
      </c>
      <c r="D492">
        <f>monthly_summary!D492</f>
        <v>363.12</v>
      </c>
      <c r="E492">
        <f>monthly_summary!E492</f>
        <v>360.84</v>
      </c>
      <c r="F492">
        <f t="shared" si="57"/>
        <v>4.8336000000000627</v>
      </c>
      <c r="G492" s="22">
        <f>monthly_summary!L492*12</f>
        <v>3.9672000000000001</v>
      </c>
      <c r="H492" s="22">
        <f>monthly_summary!P492*12</f>
        <v>3.8028000000000004</v>
      </c>
      <c r="I492" s="22">
        <f t="shared" si="58"/>
        <v>8.2199999999999829E-2</v>
      </c>
      <c r="J492" s="26">
        <f>'FF CO2 GCB2020'!D492*$K$5</f>
        <v>6.2585999999999995</v>
      </c>
      <c r="K492" s="23">
        <f>'FF CO2 GCB2020'!D492*(1-$K$5)</f>
        <v>0.3294000000000003</v>
      </c>
      <c r="L492" s="23">
        <f t="shared" si="59"/>
        <v>8.3008799999999976</v>
      </c>
      <c r="N492" s="11">
        <f t="shared" si="60"/>
        <v>3.8850000000000002</v>
      </c>
      <c r="O492" s="2">
        <f t="shared" si="61"/>
        <v>8.2186799999999973</v>
      </c>
      <c r="P492" s="11">
        <f t="shared" si="62"/>
        <v>9.2995714285714719</v>
      </c>
      <c r="S492" s="11">
        <f t="shared" si="56"/>
        <v>2.2800000000000296</v>
      </c>
      <c r="T492" s="11">
        <f t="shared" si="64"/>
        <v>2.5466666666666717</v>
      </c>
      <c r="U492">
        <f t="shared" si="63"/>
        <v>3.9155094339622627</v>
      </c>
    </row>
    <row r="493" spans="1:21" x14ac:dyDescent="0.2">
      <c r="A493">
        <v>1997</v>
      </c>
      <c r="B493">
        <v>4</v>
      </c>
      <c r="C493">
        <v>1997.2877000000001</v>
      </c>
      <c r="D493">
        <f>monthly_summary!D493</f>
        <v>363.74</v>
      </c>
      <c r="E493">
        <f>monthly_summary!E493</f>
        <v>360.98</v>
      </c>
      <c r="F493">
        <f t="shared" si="57"/>
        <v>5.8511999999999809</v>
      </c>
      <c r="G493" s="22">
        <f>monthly_summary!L493*12</f>
        <v>3.9815999999999998</v>
      </c>
      <c r="H493" s="22">
        <f>monthly_summary!P493*12</f>
        <v>3.8304</v>
      </c>
      <c r="I493" s="22">
        <f t="shared" si="58"/>
        <v>7.559999999999989E-2</v>
      </c>
      <c r="J493" s="26">
        <f>'FF CO2 GCB2020'!D493*$K$5</f>
        <v>6.2623999999999995</v>
      </c>
      <c r="K493" s="23">
        <f>'FF CO2 GCB2020'!D493*(1-$K$5)</f>
        <v>0.32960000000000028</v>
      </c>
      <c r="L493" s="23">
        <f t="shared" si="59"/>
        <v>8.3059199999999986</v>
      </c>
      <c r="N493" s="11">
        <f t="shared" si="60"/>
        <v>3.9059999999999997</v>
      </c>
      <c r="O493" s="2">
        <f t="shared" si="61"/>
        <v>8.230319999999999</v>
      </c>
      <c r="P493" s="11">
        <f t="shared" si="62"/>
        <v>10.036628571428558</v>
      </c>
      <c r="S493" s="11">
        <f t="shared" si="56"/>
        <v>2.7599999999999909</v>
      </c>
      <c r="T493" s="11">
        <f t="shared" si="64"/>
        <v>2.5050000000000003</v>
      </c>
      <c r="U493">
        <f t="shared" si="63"/>
        <v>3.9178867924528293</v>
      </c>
    </row>
    <row r="494" spans="1:21" x14ac:dyDescent="0.2">
      <c r="A494">
        <v>1997</v>
      </c>
      <c r="B494">
        <v>5</v>
      </c>
      <c r="C494">
        <v>1997.3698999999999</v>
      </c>
      <c r="D494">
        <f>monthly_summary!D494</f>
        <v>363.61</v>
      </c>
      <c r="E494">
        <f>monthly_summary!E494</f>
        <v>360.97</v>
      </c>
      <c r="F494">
        <f t="shared" si="57"/>
        <v>5.5967999999999716</v>
      </c>
      <c r="G494" s="22">
        <f>monthly_summary!L494*12</f>
        <v>3.9935999999999998</v>
      </c>
      <c r="H494" s="22">
        <f>monthly_summary!P494*12</f>
        <v>3.8580000000000001</v>
      </c>
      <c r="I494" s="22">
        <f t="shared" si="58"/>
        <v>6.779999999999986E-2</v>
      </c>
      <c r="J494" s="26">
        <f>'FF CO2 GCB2020'!D494*$K$5</f>
        <v>6.2652499999999991</v>
      </c>
      <c r="K494" s="23">
        <f>'FF CO2 GCB2020'!D494*(1-$K$5)</f>
        <v>0.32975000000000027</v>
      </c>
      <c r="L494" s="23">
        <f t="shared" si="59"/>
        <v>8.3096999999999976</v>
      </c>
      <c r="N494" s="11">
        <f t="shared" si="60"/>
        <v>3.9257999999999997</v>
      </c>
      <c r="O494" s="2">
        <f t="shared" si="61"/>
        <v>8.2418999999999976</v>
      </c>
      <c r="P494" s="11">
        <f t="shared" si="62"/>
        <v>9.8654142857142642</v>
      </c>
      <c r="S494" s="11">
        <f t="shared" si="56"/>
        <v>2.6399999999999864</v>
      </c>
      <c r="T494" s="11">
        <f t="shared" si="64"/>
        <v>2.4958333333333322</v>
      </c>
      <c r="U494">
        <f t="shared" si="63"/>
        <v>3.9196698113207535</v>
      </c>
    </row>
    <row r="495" spans="1:21" x14ac:dyDescent="0.2">
      <c r="A495">
        <v>1997</v>
      </c>
      <c r="B495">
        <v>6</v>
      </c>
      <c r="C495">
        <v>1997.4548</v>
      </c>
      <c r="D495">
        <f>monthly_summary!D495</f>
        <v>363.22</v>
      </c>
      <c r="E495">
        <f>monthly_summary!E495</f>
        <v>361.15</v>
      </c>
      <c r="F495">
        <f t="shared" si="57"/>
        <v>4.3884000000001064</v>
      </c>
      <c r="G495" s="22">
        <f>monthly_summary!L495*12</f>
        <v>4.0020000000000007</v>
      </c>
      <c r="H495" s="22">
        <f>monthly_summary!P495*12</f>
        <v>3.8843999999999999</v>
      </c>
      <c r="I495" s="22">
        <f t="shared" si="58"/>
        <v>5.8800000000000407E-2</v>
      </c>
      <c r="J495" s="26">
        <f>'FF CO2 GCB2020'!D495*$K$5</f>
        <v>6.2680999999999996</v>
      </c>
      <c r="K495" s="23">
        <f>'FF CO2 GCB2020'!D495*(1-$K$5)</f>
        <v>0.3299000000000003</v>
      </c>
      <c r="L495" s="23">
        <f t="shared" si="59"/>
        <v>8.3134799999999984</v>
      </c>
      <c r="N495" s="11">
        <f t="shared" si="60"/>
        <v>3.9432</v>
      </c>
      <c r="O495" s="2">
        <f t="shared" si="61"/>
        <v>8.2546799999999987</v>
      </c>
      <c r="P495" s="11">
        <f t="shared" si="62"/>
        <v>9.0139714285715034</v>
      </c>
      <c r="S495" s="11">
        <f t="shared" si="56"/>
        <v>2.07000000000005</v>
      </c>
      <c r="T495" s="11">
        <f t="shared" si="64"/>
        <v>2.5216666666666661</v>
      </c>
      <c r="U495">
        <f t="shared" si="63"/>
        <v>3.9214528301886782</v>
      </c>
    </row>
    <row r="496" spans="1:21" x14ac:dyDescent="0.2">
      <c r="A496">
        <v>1997</v>
      </c>
      <c r="B496">
        <v>7</v>
      </c>
      <c r="C496">
        <v>1997.537</v>
      </c>
      <c r="D496">
        <f>monthly_summary!D496</f>
        <v>363.71</v>
      </c>
      <c r="E496">
        <f>monthly_summary!E496</f>
        <v>361.19</v>
      </c>
      <c r="F496">
        <f t="shared" si="57"/>
        <v>5.3423999999999614</v>
      </c>
      <c r="G496" s="22">
        <f>monthly_summary!L496*12</f>
        <v>4.0091999999999999</v>
      </c>
      <c r="H496" s="22">
        <f>monthly_summary!P496*12</f>
        <v>3.9095999999999997</v>
      </c>
      <c r="I496" s="22">
        <f t="shared" si="58"/>
        <v>4.9800000000000066E-2</v>
      </c>
      <c r="J496" s="26">
        <f>'FF CO2 GCB2020'!D496*$K$5</f>
        <v>6.26905</v>
      </c>
      <c r="K496" s="23">
        <f>'FF CO2 GCB2020'!D496*(1-$K$5)</f>
        <v>0.3299500000000003</v>
      </c>
      <c r="L496" s="23">
        <f t="shared" si="59"/>
        <v>8.3147399999999987</v>
      </c>
      <c r="N496" s="11">
        <f t="shared" si="60"/>
        <v>3.9593999999999996</v>
      </c>
      <c r="O496" s="2">
        <f t="shared" si="61"/>
        <v>8.2649399999999993</v>
      </c>
      <c r="P496" s="11">
        <f t="shared" si="62"/>
        <v>9.7052999999999727</v>
      </c>
      <c r="S496" s="11">
        <f t="shared" si="56"/>
        <v>2.5199999999999818</v>
      </c>
      <c r="T496" s="11">
        <f t="shared" si="64"/>
        <v>2.5633333333333326</v>
      </c>
      <c r="U496">
        <f t="shared" si="63"/>
        <v>3.9220471698113197</v>
      </c>
    </row>
    <row r="497" spans="1:21" x14ac:dyDescent="0.2">
      <c r="A497">
        <v>1997</v>
      </c>
      <c r="B497">
        <v>8</v>
      </c>
      <c r="C497">
        <v>1997.6219000000001</v>
      </c>
      <c r="D497">
        <f>monthly_summary!D497</f>
        <v>363.94</v>
      </c>
      <c r="E497">
        <f>monthly_summary!E497</f>
        <v>361.14</v>
      </c>
      <c r="F497">
        <f t="shared" si="57"/>
        <v>5.9360000000000248</v>
      </c>
      <c r="G497" s="22">
        <f>monthly_summary!L497*12</f>
        <v>4.0152000000000001</v>
      </c>
      <c r="H497" s="22">
        <f>monthly_summary!P497*12</f>
        <v>3.9335999999999998</v>
      </c>
      <c r="I497" s="22">
        <f t="shared" si="58"/>
        <v>4.0800000000000169E-2</v>
      </c>
      <c r="J497" s="26">
        <f>'FF CO2 GCB2020'!D497*$K$5</f>
        <v>6.2680999999999996</v>
      </c>
      <c r="K497" s="23">
        <f>'FF CO2 GCB2020'!D497*(1-$K$5)</f>
        <v>0.3299000000000003</v>
      </c>
      <c r="L497" s="23">
        <f t="shared" si="59"/>
        <v>8.3134799999999984</v>
      </c>
      <c r="N497" s="11">
        <f t="shared" si="60"/>
        <v>3.9744000000000002</v>
      </c>
      <c r="O497" s="2">
        <f t="shared" si="61"/>
        <v>8.2726799999999976</v>
      </c>
      <c r="P497" s="11">
        <f t="shared" si="62"/>
        <v>10.137400000000017</v>
      </c>
      <c r="S497" s="11">
        <f t="shared" si="56"/>
        <v>2.8000000000000114</v>
      </c>
      <c r="T497" s="11">
        <f t="shared" si="64"/>
        <v>2.6116666666666646</v>
      </c>
      <c r="U497">
        <f t="shared" si="63"/>
        <v>3.9214528301886782</v>
      </c>
    </row>
    <row r="498" spans="1:21" x14ac:dyDescent="0.2">
      <c r="A498">
        <v>1997</v>
      </c>
      <c r="B498">
        <v>9</v>
      </c>
      <c r="C498">
        <v>1997.7067999999999</v>
      </c>
      <c r="D498">
        <f>monthly_summary!D498</f>
        <v>363.46</v>
      </c>
      <c r="E498">
        <f>monthly_summary!E498</f>
        <v>361.38</v>
      </c>
      <c r="F498">
        <f t="shared" si="57"/>
        <v>4.4095999999999664</v>
      </c>
      <c r="G498" s="22">
        <f>monthly_summary!L498*12</f>
        <v>4.0200000000000005</v>
      </c>
      <c r="H498" s="22">
        <f>monthly_summary!P498*12</f>
        <v>3.9552</v>
      </c>
      <c r="I498" s="22">
        <f t="shared" si="58"/>
        <v>3.2400000000000206E-2</v>
      </c>
      <c r="J498" s="26">
        <f>'FF CO2 GCB2020'!D498*$K$5</f>
        <v>6.2661999999999995</v>
      </c>
      <c r="K498" s="23">
        <f>'FF CO2 GCB2020'!D498*(1-$K$5)</f>
        <v>0.32980000000000032</v>
      </c>
      <c r="L498" s="23">
        <f t="shared" si="59"/>
        <v>8.3109599999999979</v>
      </c>
      <c r="N498" s="11">
        <f t="shared" si="60"/>
        <v>3.9876000000000005</v>
      </c>
      <c r="O498" s="2">
        <f t="shared" si="61"/>
        <v>8.278559999999997</v>
      </c>
      <c r="P498" s="11">
        <f t="shared" si="62"/>
        <v>9.0537142857142605</v>
      </c>
      <c r="S498" s="11">
        <f t="shared" si="56"/>
        <v>2.0799999999999841</v>
      </c>
      <c r="T498" s="11">
        <f t="shared" si="64"/>
        <v>2.6391666666666631</v>
      </c>
      <c r="U498">
        <f t="shared" si="63"/>
        <v>3.9202641509433951</v>
      </c>
    </row>
    <row r="499" spans="1:21" x14ac:dyDescent="0.2">
      <c r="A499">
        <v>1997</v>
      </c>
      <c r="B499">
        <v>10</v>
      </c>
      <c r="C499">
        <v>1997.789</v>
      </c>
      <c r="D499">
        <f>monthly_summary!D499</f>
        <v>364.17</v>
      </c>
      <c r="E499">
        <f>monthly_summary!E499</f>
        <v>361.49</v>
      </c>
      <c r="F499">
        <f t="shared" si="57"/>
        <v>5.6816000000000146</v>
      </c>
      <c r="G499" s="22">
        <f>monthly_summary!L499*12</f>
        <v>4.0236000000000001</v>
      </c>
      <c r="H499" s="22">
        <f>monthly_summary!P499*12</f>
        <v>3.9744000000000002</v>
      </c>
      <c r="I499" s="22">
        <f t="shared" si="58"/>
        <v>2.4599999999999955E-2</v>
      </c>
      <c r="J499" s="26">
        <f>'FF CO2 GCB2020'!D499*$K$5</f>
        <v>6.2643000000000004</v>
      </c>
      <c r="K499" s="23">
        <f>'FF CO2 GCB2020'!D499*(1-$K$5)</f>
        <v>0.32970000000000033</v>
      </c>
      <c r="L499" s="23">
        <f t="shared" si="59"/>
        <v>8.3084399999999992</v>
      </c>
      <c r="N499" s="11">
        <f t="shared" si="60"/>
        <v>3.9990000000000001</v>
      </c>
      <c r="O499" s="2">
        <f t="shared" si="61"/>
        <v>8.2838399999999996</v>
      </c>
      <c r="P499" s="11">
        <f t="shared" si="62"/>
        <v>9.9682857142857255</v>
      </c>
      <c r="S499" s="11">
        <f t="shared" si="56"/>
        <v>2.6800000000000068</v>
      </c>
      <c r="T499" s="11">
        <f t="shared" si="64"/>
        <v>2.6949999999999932</v>
      </c>
      <c r="U499">
        <f t="shared" si="63"/>
        <v>3.9190754716981124</v>
      </c>
    </row>
    <row r="500" spans="1:21" x14ac:dyDescent="0.2">
      <c r="A500">
        <v>1997</v>
      </c>
      <c r="B500">
        <v>11</v>
      </c>
      <c r="C500">
        <v>1997.874</v>
      </c>
      <c r="D500">
        <f>monthly_summary!D500</f>
        <v>364.56</v>
      </c>
      <c r="E500">
        <f>monthly_summary!E500</f>
        <v>361.75</v>
      </c>
      <c r="F500">
        <f t="shared" si="57"/>
        <v>5.9572000000000047</v>
      </c>
      <c r="G500" s="22">
        <f>monthly_summary!L500*12</f>
        <v>4.0272000000000006</v>
      </c>
      <c r="H500" s="22">
        <f>monthly_summary!P500*12</f>
        <v>3.9912000000000001</v>
      </c>
      <c r="I500" s="22">
        <f t="shared" si="58"/>
        <v>1.8000000000000238E-2</v>
      </c>
      <c r="J500" s="26">
        <f>'FF CO2 GCB2020'!D500*$K$5</f>
        <v>6.26335</v>
      </c>
      <c r="K500" s="23">
        <f>'FF CO2 GCB2020'!D500*(1-$K$5)</f>
        <v>0.32965000000000028</v>
      </c>
      <c r="L500" s="23">
        <f t="shared" si="59"/>
        <v>8.3071799999999989</v>
      </c>
      <c r="N500" s="11">
        <f t="shared" si="60"/>
        <v>4.0091999999999999</v>
      </c>
      <c r="O500" s="2">
        <f t="shared" si="61"/>
        <v>8.2891799999999982</v>
      </c>
      <c r="P500" s="11">
        <f t="shared" si="62"/>
        <v>10.17084285714286</v>
      </c>
      <c r="S500" s="11">
        <f t="shared" si="56"/>
        <v>2.8100000000000023</v>
      </c>
      <c r="T500" s="11">
        <f t="shared" si="64"/>
        <v>2.7008333333333261</v>
      </c>
      <c r="U500">
        <f t="shared" si="63"/>
        <v>3.9184811320754709</v>
      </c>
    </row>
    <row r="501" spans="1:21" x14ac:dyDescent="0.2">
      <c r="A501">
        <v>1997</v>
      </c>
      <c r="B501">
        <v>12</v>
      </c>
      <c r="C501">
        <v>1997.9562000000001</v>
      </c>
      <c r="D501">
        <f>monthly_summary!D501</f>
        <v>365.14</v>
      </c>
      <c r="E501">
        <f>monthly_summary!E501</f>
        <v>361.99</v>
      </c>
      <c r="F501">
        <f t="shared" si="57"/>
        <v>6.677999999999952</v>
      </c>
      <c r="G501" s="22">
        <f>monthly_summary!L501*12</f>
        <v>4.0272000000000006</v>
      </c>
      <c r="H501" s="22">
        <f>monthly_summary!P501*12</f>
        <v>4.0055999999999994</v>
      </c>
      <c r="I501" s="22">
        <f t="shared" si="58"/>
        <v>1.0800000000000587E-2</v>
      </c>
      <c r="J501" s="26">
        <f>'FF CO2 GCB2020'!D501*$K$5</f>
        <v>6.26145</v>
      </c>
      <c r="K501" s="23">
        <f>'FF CO2 GCB2020'!D501*(1-$K$5)</f>
        <v>0.32955000000000029</v>
      </c>
      <c r="L501" s="23">
        <f t="shared" si="59"/>
        <v>8.3046599999999984</v>
      </c>
      <c r="N501" s="11">
        <f t="shared" si="60"/>
        <v>4.0164</v>
      </c>
      <c r="O501" s="2">
        <f t="shared" si="61"/>
        <v>8.2938599999999987</v>
      </c>
      <c r="P501" s="11">
        <f t="shared" si="62"/>
        <v>10.691099999999967</v>
      </c>
      <c r="S501" s="11">
        <f t="shared" si="56"/>
        <v>3.1499999999999773</v>
      </c>
      <c r="T501" s="11">
        <f t="shared" si="64"/>
        <v>2.7083333333333286</v>
      </c>
      <c r="U501">
        <f t="shared" si="63"/>
        <v>3.9172924528301878</v>
      </c>
    </row>
    <row r="502" spans="1:21" x14ac:dyDescent="0.2">
      <c r="A502">
        <v>1998</v>
      </c>
      <c r="B502">
        <v>1</v>
      </c>
      <c r="C502">
        <v>1998.0410999999999</v>
      </c>
      <c r="D502">
        <f>monthly_summary!D502</f>
        <v>365.28</v>
      </c>
      <c r="E502">
        <f>monthly_summary!E502</f>
        <v>362.18</v>
      </c>
      <c r="F502">
        <f t="shared" si="57"/>
        <v>6.5719999999999281</v>
      </c>
      <c r="G502" s="22">
        <f>monthly_summary!L502*12</f>
        <v>4.0247999999999999</v>
      </c>
      <c r="H502" s="22">
        <f>monthly_summary!P502*12</f>
        <v>4.0175999999999998</v>
      </c>
      <c r="I502" s="22">
        <f t="shared" si="58"/>
        <v>3.6000000000000476E-3</v>
      </c>
      <c r="J502" s="26">
        <f>'FF CO2 GCB2020'!D502*$K$5</f>
        <v>6.2595499999999999</v>
      </c>
      <c r="K502" s="23">
        <f>'FF CO2 GCB2020'!D502*(1-$K$5)</f>
        <v>0.3294500000000003</v>
      </c>
      <c r="L502" s="23">
        <f t="shared" si="59"/>
        <v>8.3021399999999996</v>
      </c>
      <c r="N502" s="11">
        <f t="shared" si="60"/>
        <v>4.0212000000000003</v>
      </c>
      <c r="O502" s="2">
        <f t="shared" si="61"/>
        <v>8.2985399999999991</v>
      </c>
      <c r="P502" s="11">
        <f t="shared" si="62"/>
        <v>10.620785714285661</v>
      </c>
      <c r="S502" s="11">
        <f t="shared" si="56"/>
        <v>3.0999999999999659</v>
      </c>
      <c r="T502" s="11">
        <f t="shared" si="64"/>
        <v>2.7591666666666583</v>
      </c>
      <c r="U502">
        <f t="shared" si="63"/>
        <v>3.9161037735849051</v>
      </c>
    </row>
    <row r="503" spans="1:21" x14ac:dyDescent="0.2">
      <c r="A503">
        <v>1998</v>
      </c>
      <c r="B503">
        <v>2</v>
      </c>
      <c r="C503">
        <v>1998.126</v>
      </c>
      <c r="D503">
        <f>monthly_summary!D503</f>
        <v>365.44</v>
      </c>
      <c r="E503">
        <f>monthly_summary!E503</f>
        <v>362.66</v>
      </c>
      <c r="F503">
        <f t="shared" si="57"/>
        <v>5.8935999999999424</v>
      </c>
      <c r="G503" s="22">
        <f>monthly_summary!L503*12</f>
        <v>4.0200000000000005</v>
      </c>
      <c r="H503" s="22">
        <f>monthly_summary!P503*12</f>
        <v>4.0247999999999999</v>
      </c>
      <c r="I503" s="22">
        <f t="shared" si="58"/>
        <v>-2.3999999999997357E-3</v>
      </c>
      <c r="J503" s="26">
        <f>'FF CO2 GCB2020'!D503*$K$5</f>
        <v>6.2585999999999995</v>
      </c>
      <c r="K503" s="23">
        <f>'FF CO2 GCB2020'!D503*(1-$K$5)</f>
        <v>0.3294000000000003</v>
      </c>
      <c r="L503" s="23">
        <f t="shared" si="59"/>
        <v>8.3008799999999976</v>
      </c>
      <c r="N503" s="11">
        <f t="shared" si="60"/>
        <v>4.0224000000000002</v>
      </c>
      <c r="O503" s="2">
        <f t="shared" si="61"/>
        <v>8.3032799999999973</v>
      </c>
      <c r="P503" s="11">
        <f t="shared" si="62"/>
        <v>10.141314285714243</v>
      </c>
      <c r="S503" s="11">
        <f t="shared" si="56"/>
        <v>2.7799999999999727</v>
      </c>
      <c r="T503" s="11">
        <f t="shared" si="64"/>
        <v>2.7891666666666595</v>
      </c>
      <c r="U503">
        <f t="shared" si="63"/>
        <v>3.9155094339622627</v>
      </c>
    </row>
    <row r="504" spans="1:21" x14ac:dyDescent="0.2">
      <c r="A504">
        <v>1998</v>
      </c>
      <c r="B504">
        <v>3</v>
      </c>
      <c r="C504">
        <v>1998.2027</v>
      </c>
      <c r="D504">
        <f>monthly_summary!D504</f>
        <v>365.87</v>
      </c>
      <c r="E504">
        <f>monthly_summary!E504</f>
        <v>362.92</v>
      </c>
      <c r="F504">
        <f t="shared" si="57"/>
        <v>6.2539999999999765</v>
      </c>
      <c r="G504" s="22">
        <f>monthly_summary!L504*12</f>
        <v>4.0115999999999996</v>
      </c>
      <c r="H504" s="22">
        <f>monthly_summary!P504*12</f>
        <v>4.0272000000000006</v>
      </c>
      <c r="I504" s="22">
        <f t="shared" si="58"/>
        <v>-7.8000000000004732E-3</v>
      </c>
      <c r="J504" s="26">
        <f>'FF CO2 GCB2020'!D504*$K$5</f>
        <v>6.2567000000000004</v>
      </c>
      <c r="K504" s="23">
        <f>'FF CO2 GCB2020'!D504*(1-$K$5)</f>
        <v>0.32930000000000031</v>
      </c>
      <c r="L504" s="23">
        <f t="shared" si="59"/>
        <v>8.2983600000000006</v>
      </c>
      <c r="N504" s="11">
        <f t="shared" si="60"/>
        <v>4.0194000000000001</v>
      </c>
      <c r="O504" s="2">
        <f t="shared" si="61"/>
        <v>8.306160000000002</v>
      </c>
      <c r="P504" s="11">
        <f t="shared" si="62"/>
        <v>10.402342857142841</v>
      </c>
      <c r="S504" s="11">
        <f t="shared" si="56"/>
        <v>2.9499999999999886</v>
      </c>
      <c r="T504" s="11">
        <f t="shared" si="64"/>
        <v>2.8099999999999929</v>
      </c>
      <c r="U504">
        <f t="shared" si="63"/>
        <v>3.9143207547169814</v>
      </c>
    </row>
    <row r="505" spans="1:21" x14ac:dyDescent="0.2">
      <c r="A505">
        <v>1998</v>
      </c>
      <c r="B505">
        <v>4</v>
      </c>
      <c r="C505">
        <v>1998.2877000000001</v>
      </c>
      <c r="D505">
        <f>monthly_summary!D505</f>
        <v>365.99</v>
      </c>
      <c r="E505">
        <f>monthly_summary!E505</f>
        <v>363.16</v>
      </c>
      <c r="F505">
        <f t="shared" si="57"/>
        <v>5.9995999999999663</v>
      </c>
      <c r="G505" s="22">
        <f>monthly_summary!L505*12</f>
        <v>4.0007999999999999</v>
      </c>
      <c r="H505" s="22">
        <f>monthly_summary!P505*12</f>
        <v>4.0272000000000006</v>
      </c>
      <c r="I505" s="22">
        <f t="shared" si="58"/>
        <v>-1.3200000000000323E-2</v>
      </c>
      <c r="J505" s="26">
        <f>'FF CO2 GCB2020'!D505*$K$5</f>
        <v>6.2547999999999995</v>
      </c>
      <c r="K505" s="23">
        <f>'FF CO2 GCB2020'!D505*(1-$K$5)</f>
        <v>0.32920000000000027</v>
      </c>
      <c r="L505" s="23">
        <f t="shared" si="59"/>
        <v>8.2958399999999983</v>
      </c>
      <c r="N505" s="11">
        <f t="shared" si="60"/>
        <v>4.0140000000000002</v>
      </c>
      <c r="O505" s="2">
        <f t="shared" si="61"/>
        <v>8.3090399999999995</v>
      </c>
      <c r="P505" s="11">
        <f t="shared" si="62"/>
        <v>10.224228571428547</v>
      </c>
      <c r="S505" s="11">
        <f t="shared" si="56"/>
        <v>2.8299999999999841</v>
      </c>
      <c r="T505" s="11">
        <f t="shared" si="64"/>
        <v>2.8674999999999926</v>
      </c>
      <c r="U505">
        <f t="shared" si="63"/>
        <v>3.9131320754716969</v>
      </c>
    </row>
    <row r="506" spans="1:21" x14ac:dyDescent="0.2">
      <c r="A506">
        <v>1998</v>
      </c>
      <c r="B506">
        <v>5</v>
      </c>
      <c r="C506">
        <v>1998.3698999999999</v>
      </c>
      <c r="D506">
        <f>monthly_summary!D506</f>
        <v>366.11</v>
      </c>
      <c r="E506">
        <f>monthly_summary!E506</f>
        <v>363.38</v>
      </c>
      <c r="F506">
        <f t="shared" si="57"/>
        <v>5.7876000000000385</v>
      </c>
      <c r="G506" s="22">
        <f>monthly_summary!L506*12</f>
        <v>3.9863999999999997</v>
      </c>
      <c r="H506" s="22">
        <f>monthly_summary!P506*12</f>
        <v>4.0224000000000002</v>
      </c>
      <c r="I506" s="22">
        <f t="shared" si="58"/>
        <v>-1.8000000000000238E-2</v>
      </c>
      <c r="J506" s="26">
        <f>'FF CO2 GCB2020'!D506*$K$5</f>
        <v>6.2538499999999999</v>
      </c>
      <c r="K506" s="23">
        <f>'FF CO2 GCB2020'!D506*(1-$K$5)</f>
        <v>0.32915000000000028</v>
      </c>
      <c r="L506" s="23">
        <f t="shared" si="59"/>
        <v>8.2945799999999998</v>
      </c>
      <c r="N506" s="11">
        <f t="shared" si="60"/>
        <v>4.0044000000000004</v>
      </c>
      <c r="O506" s="2">
        <f t="shared" si="61"/>
        <v>8.3125800000000005</v>
      </c>
      <c r="P506" s="11">
        <f t="shared" si="62"/>
        <v>10.076700000000027</v>
      </c>
      <c r="S506" s="11">
        <f t="shared" si="56"/>
        <v>2.7300000000000182</v>
      </c>
      <c r="T506" s="11">
        <f t="shared" si="64"/>
        <v>2.906666666666657</v>
      </c>
      <c r="U506">
        <f t="shared" si="63"/>
        <v>3.9125377358490563</v>
      </c>
    </row>
    <row r="507" spans="1:21" x14ac:dyDescent="0.2">
      <c r="A507">
        <v>1998</v>
      </c>
      <c r="B507">
        <v>6</v>
      </c>
      <c r="C507">
        <v>1998.4548</v>
      </c>
      <c r="D507">
        <f>monthly_summary!D507</f>
        <v>366.46</v>
      </c>
      <c r="E507">
        <f>monthly_summary!E507</f>
        <v>363.78</v>
      </c>
      <c r="F507">
        <f t="shared" si="57"/>
        <v>5.6816000000000146</v>
      </c>
      <c r="G507" s="22">
        <f>monthly_summary!L507*12</f>
        <v>3.9672000000000001</v>
      </c>
      <c r="H507" s="22">
        <f>monthly_summary!P507*12</f>
        <v>4.0127999999999995</v>
      </c>
      <c r="I507" s="22">
        <f t="shared" si="58"/>
        <v>-2.2799999999999709E-2</v>
      </c>
      <c r="J507" s="26">
        <f>'FF CO2 GCB2020'!D507*$K$5</f>
        <v>6.2519499999999999</v>
      </c>
      <c r="K507" s="23">
        <f>'FF CO2 GCB2020'!D507*(1-$K$5)</f>
        <v>0.32905000000000029</v>
      </c>
      <c r="L507" s="23">
        <f t="shared" si="59"/>
        <v>8.2920599999999993</v>
      </c>
      <c r="N507" s="11">
        <f t="shared" si="60"/>
        <v>3.9899999999999998</v>
      </c>
      <c r="O507" s="2">
        <f t="shared" si="61"/>
        <v>8.3148599999999995</v>
      </c>
      <c r="P507" s="11">
        <f t="shared" si="62"/>
        <v>10.003985714285726</v>
      </c>
      <c r="S507" s="11">
        <f t="shared" si="56"/>
        <v>2.6800000000000068</v>
      </c>
      <c r="T507" s="11">
        <f t="shared" si="64"/>
        <v>2.9083333333333221</v>
      </c>
      <c r="U507">
        <f t="shared" si="63"/>
        <v>3.9113490566037732</v>
      </c>
    </row>
    <row r="508" spans="1:21" x14ac:dyDescent="0.2">
      <c r="A508">
        <v>1998</v>
      </c>
      <c r="B508">
        <v>7</v>
      </c>
      <c r="C508">
        <v>1998.537</v>
      </c>
      <c r="D508">
        <f>monthly_summary!D508</f>
        <v>366.87</v>
      </c>
      <c r="E508">
        <f>monthly_summary!E508</f>
        <v>363.99</v>
      </c>
      <c r="F508">
        <f t="shared" si="57"/>
        <v>6.105599999999991</v>
      </c>
      <c r="G508" s="22">
        <f>monthly_summary!L508*12</f>
        <v>3.9455999999999998</v>
      </c>
      <c r="H508" s="22">
        <f>monthly_summary!P508*12</f>
        <v>3.9996</v>
      </c>
      <c r="I508" s="22">
        <f t="shared" si="58"/>
        <v>-2.7000000000000135E-2</v>
      </c>
      <c r="J508" s="26">
        <f>'FF CO2 GCB2020'!D508*$K$5</f>
        <v>6.2547999999999995</v>
      </c>
      <c r="K508" s="23">
        <f>'FF CO2 GCB2020'!D508*(1-$K$5)</f>
        <v>0.32920000000000027</v>
      </c>
      <c r="L508" s="23">
        <f t="shared" si="59"/>
        <v>8.2958399999999983</v>
      </c>
      <c r="N508" s="11">
        <f t="shared" si="60"/>
        <v>3.9725999999999999</v>
      </c>
      <c r="O508" s="2">
        <f t="shared" si="61"/>
        <v>8.3228399999999993</v>
      </c>
      <c r="P508" s="11">
        <f t="shared" si="62"/>
        <v>10.313742857142852</v>
      </c>
      <c r="S508" s="11">
        <f t="shared" ref="S508:S571" si="65">D508-E508</f>
        <v>2.8799999999999955</v>
      </c>
      <c r="T508" s="11">
        <f t="shared" si="64"/>
        <v>2.8974999999999889</v>
      </c>
      <c r="U508">
        <f t="shared" si="63"/>
        <v>3.9131320754716969</v>
      </c>
    </row>
    <row r="509" spans="1:21" x14ac:dyDescent="0.2">
      <c r="A509">
        <v>1998</v>
      </c>
      <c r="B509">
        <v>8</v>
      </c>
      <c r="C509">
        <v>1998.6219000000001</v>
      </c>
      <c r="D509">
        <f>monthly_summary!D509</f>
        <v>367.22</v>
      </c>
      <c r="E509">
        <f>monthly_summary!E509</f>
        <v>364.17</v>
      </c>
      <c r="F509">
        <f t="shared" ref="F509:F572" si="66">(D509-E509)*2.12</f>
        <v>6.4660000000000242</v>
      </c>
      <c r="G509" s="22">
        <f>monthly_summary!L509*12</f>
        <v>3.9203999999999999</v>
      </c>
      <c r="H509" s="22">
        <f>monthly_summary!P509*12</f>
        <v>3.984</v>
      </c>
      <c r="I509" s="22">
        <f t="shared" ref="I509:I572" si="67">(G509-H509)/2</f>
        <v>-3.180000000000005E-2</v>
      </c>
      <c r="J509" s="26">
        <f>'FF CO2 GCB2020'!D509*$K$5</f>
        <v>6.26145</v>
      </c>
      <c r="K509" s="23">
        <f>'FF CO2 GCB2020'!D509*(1-$K$5)</f>
        <v>0.32955000000000029</v>
      </c>
      <c r="L509" s="23">
        <f t="shared" ref="L509:L572" si="68">$L$5*(J509-K509)</f>
        <v>8.3046599999999984</v>
      </c>
      <c r="N509" s="11">
        <f t="shared" ref="N509:N572" si="69">AVERAGE(G509:H509)</f>
        <v>3.9521999999999999</v>
      </c>
      <c r="O509" s="2">
        <f t="shared" ref="O509:O572" si="70">L509-I509</f>
        <v>8.3364599999999989</v>
      </c>
      <c r="P509" s="11">
        <f t="shared" ref="P509:P572" si="71">F509/$L$5+(J509-K509)-I509</f>
        <v>10.582271428571445</v>
      </c>
      <c r="S509" s="11">
        <f t="shared" si="65"/>
        <v>3.0500000000000114</v>
      </c>
      <c r="T509" s="11">
        <f t="shared" si="64"/>
        <v>2.894999999999996</v>
      </c>
      <c r="U509">
        <f t="shared" ref="U509:U572" si="72">L509/2.12</f>
        <v>3.9172924528301878</v>
      </c>
    </row>
    <row r="510" spans="1:21" x14ac:dyDescent="0.2">
      <c r="A510">
        <v>1998</v>
      </c>
      <c r="B510">
        <v>9</v>
      </c>
      <c r="C510">
        <v>1998.7067999999999</v>
      </c>
      <c r="D510">
        <f>monthly_summary!D510</f>
        <v>367.19</v>
      </c>
      <c r="E510">
        <f>monthly_summary!E510</f>
        <v>364.42</v>
      </c>
      <c r="F510">
        <f t="shared" si="66"/>
        <v>5.8723999999999617</v>
      </c>
      <c r="G510" s="22">
        <f>monthly_summary!L510*12</f>
        <v>3.8940000000000001</v>
      </c>
      <c r="H510" s="22">
        <f>monthly_summary!P510*12</f>
        <v>3.9660000000000002</v>
      </c>
      <c r="I510" s="22">
        <f t="shared" si="67"/>
        <v>-3.6000000000000032E-2</v>
      </c>
      <c r="J510" s="26">
        <f>'FF CO2 GCB2020'!D510*$K$5</f>
        <v>6.26905</v>
      </c>
      <c r="K510" s="23">
        <f>'FF CO2 GCB2020'!D510*(1-$K$5)</f>
        <v>0.3299500000000003</v>
      </c>
      <c r="L510" s="23">
        <f t="shared" si="68"/>
        <v>8.3147399999999987</v>
      </c>
      <c r="N510" s="11">
        <f t="shared" si="69"/>
        <v>3.93</v>
      </c>
      <c r="O510" s="2">
        <f t="shared" si="70"/>
        <v>8.3507399999999983</v>
      </c>
      <c r="P510" s="11">
        <f t="shared" si="71"/>
        <v>10.1696714285714</v>
      </c>
      <c r="S510" s="11">
        <f t="shared" si="65"/>
        <v>2.7699999999999818</v>
      </c>
      <c r="T510" s="11">
        <f t="shared" si="64"/>
        <v>2.9158333333333339</v>
      </c>
      <c r="U510">
        <f t="shared" si="72"/>
        <v>3.9220471698113197</v>
      </c>
    </row>
    <row r="511" spans="1:21" x14ac:dyDescent="0.2">
      <c r="A511">
        <v>1998</v>
      </c>
      <c r="B511">
        <v>10</v>
      </c>
      <c r="C511">
        <v>1998.789</v>
      </c>
      <c r="D511">
        <f>monthly_summary!D511</f>
        <v>367.64</v>
      </c>
      <c r="E511">
        <f>monthly_summary!E511</f>
        <v>364.49</v>
      </c>
      <c r="F511">
        <f t="shared" si="66"/>
        <v>6.677999999999952</v>
      </c>
      <c r="G511" s="22">
        <f>monthly_summary!L511*12</f>
        <v>3.8639999999999999</v>
      </c>
      <c r="H511" s="22">
        <f>monthly_summary!P511*12</f>
        <v>3.9455999999999998</v>
      </c>
      <c r="I511" s="22">
        <f t="shared" si="67"/>
        <v>-4.0799999999999947E-2</v>
      </c>
      <c r="J511" s="26">
        <f>'FF CO2 GCB2020'!D511*$K$5</f>
        <v>6.2756999999999996</v>
      </c>
      <c r="K511" s="23">
        <f>'FF CO2 GCB2020'!D511*(1-$K$5)</f>
        <v>0.33030000000000026</v>
      </c>
      <c r="L511" s="23">
        <f t="shared" si="68"/>
        <v>8.3235599999999987</v>
      </c>
      <c r="N511" s="11">
        <f t="shared" si="69"/>
        <v>3.9047999999999998</v>
      </c>
      <c r="O511" s="2">
        <f t="shared" si="70"/>
        <v>8.3643599999999978</v>
      </c>
      <c r="P511" s="11">
        <f t="shared" si="71"/>
        <v>10.756199999999964</v>
      </c>
      <c r="S511" s="11">
        <f t="shared" si="65"/>
        <v>3.1499999999999773</v>
      </c>
      <c r="T511" s="11">
        <f t="shared" si="64"/>
        <v>2.9025000000000034</v>
      </c>
      <c r="U511">
        <f t="shared" si="72"/>
        <v>3.9262075471698106</v>
      </c>
    </row>
    <row r="512" spans="1:21" x14ac:dyDescent="0.2">
      <c r="A512">
        <v>1998</v>
      </c>
      <c r="B512">
        <v>11</v>
      </c>
      <c r="C512">
        <v>1998.874</v>
      </c>
      <c r="D512">
        <f>monthly_summary!D512</f>
        <v>367.59</v>
      </c>
      <c r="E512">
        <f>monthly_summary!E512</f>
        <v>364.76</v>
      </c>
      <c r="F512">
        <f t="shared" si="66"/>
        <v>5.9995999999999663</v>
      </c>
      <c r="G512" s="22">
        <f>monthly_summary!L512*12</f>
        <v>3.8340000000000001</v>
      </c>
      <c r="H512" s="22">
        <f>monthly_summary!P512*12</f>
        <v>3.9228000000000005</v>
      </c>
      <c r="I512" s="22">
        <f t="shared" si="67"/>
        <v>-4.4400000000000217E-2</v>
      </c>
      <c r="J512" s="26">
        <f>'FF CO2 GCB2020'!D512*$K$5</f>
        <v>6.2832999999999997</v>
      </c>
      <c r="K512" s="23">
        <f>'FF CO2 GCB2020'!D512*(1-$K$5)</f>
        <v>0.33070000000000027</v>
      </c>
      <c r="L512" s="23">
        <f t="shared" si="68"/>
        <v>8.333639999999999</v>
      </c>
      <c r="N512" s="11">
        <f t="shared" si="69"/>
        <v>3.8784000000000001</v>
      </c>
      <c r="O512" s="2">
        <f t="shared" si="70"/>
        <v>8.3780399999999986</v>
      </c>
      <c r="P512" s="11">
        <f t="shared" si="71"/>
        <v>10.282428571428547</v>
      </c>
      <c r="S512" s="11">
        <f t="shared" si="65"/>
        <v>2.8299999999999841</v>
      </c>
      <c r="T512" s="11">
        <f t="shared" si="64"/>
        <v>2.9191666666666691</v>
      </c>
      <c r="U512">
        <f t="shared" si="72"/>
        <v>3.930962264150943</v>
      </c>
    </row>
    <row r="513" spans="1:21" x14ac:dyDescent="0.2">
      <c r="A513">
        <v>1998</v>
      </c>
      <c r="B513">
        <v>12</v>
      </c>
      <c r="C513">
        <v>1998.9562000000001</v>
      </c>
      <c r="D513">
        <f>monthly_summary!D513</f>
        <v>367.84</v>
      </c>
      <c r="E513">
        <f>monthly_summary!E513</f>
        <v>364.82</v>
      </c>
      <c r="F513">
        <f t="shared" si="66"/>
        <v>6.4023999999999619</v>
      </c>
      <c r="G513" s="22">
        <f>monthly_summary!L513*12</f>
        <v>3.8016000000000005</v>
      </c>
      <c r="H513" s="22">
        <f>monthly_summary!P513*12</f>
        <v>3.8975999999999997</v>
      </c>
      <c r="I513" s="22">
        <f t="shared" si="67"/>
        <v>-4.7999999999999599E-2</v>
      </c>
      <c r="J513" s="26">
        <f>'FF CO2 GCB2020'!D513*$K$5</f>
        <v>6.2899500000000002</v>
      </c>
      <c r="K513" s="23">
        <f>'FF CO2 GCB2020'!D513*(1-$K$5)</f>
        <v>0.33105000000000029</v>
      </c>
      <c r="L513" s="23">
        <f t="shared" si="68"/>
        <v>8.3424599999999991</v>
      </c>
      <c r="N513" s="11">
        <f t="shared" si="69"/>
        <v>3.8496000000000001</v>
      </c>
      <c r="O513" s="2">
        <f t="shared" si="70"/>
        <v>8.3904599999999991</v>
      </c>
      <c r="P513" s="11">
        <f t="shared" si="71"/>
        <v>10.58004285714283</v>
      </c>
      <c r="S513" s="11">
        <f t="shared" si="65"/>
        <v>3.0199999999999818</v>
      </c>
      <c r="T513" s="11">
        <f t="shared" si="64"/>
        <v>2.8875000000000028</v>
      </c>
      <c r="U513">
        <f t="shared" si="72"/>
        <v>3.9351226415094334</v>
      </c>
    </row>
    <row r="514" spans="1:21" x14ac:dyDescent="0.2">
      <c r="A514">
        <v>1999</v>
      </c>
      <c r="B514">
        <v>1</v>
      </c>
      <c r="C514">
        <v>1999.0410999999999</v>
      </c>
      <c r="D514">
        <f>monthly_summary!D514</f>
        <v>368.1</v>
      </c>
      <c r="E514">
        <f>monthly_summary!E514</f>
        <v>365.03</v>
      </c>
      <c r="F514">
        <f t="shared" si="66"/>
        <v>6.5084000000001065</v>
      </c>
      <c r="G514" s="22">
        <f>monthly_summary!L514*12</f>
        <v>3.7703999999999995</v>
      </c>
      <c r="H514" s="22">
        <f>monthly_summary!P514*12</f>
        <v>3.87</v>
      </c>
      <c r="I514" s="22">
        <f t="shared" si="67"/>
        <v>-4.9800000000000288E-2</v>
      </c>
      <c r="J514" s="26">
        <f>'FF CO2 GCB2020'!D514*$K$5</f>
        <v>6.2975499999999993</v>
      </c>
      <c r="K514" s="23">
        <f>'FF CO2 GCB2020'!D514*(1-$K$5)</f>
        <v>0.3314500000000003</v>
      </c>
      <c r="L514" s="23">
        <f t="shared" si="68"/>
        <v>8.3525399999999976</v>
      </c>
      <c r="N514" s="11">
        <f t="shared" si="69"/>
        <v>3.8201999999999998</v>
      </c>
      <c r="O514" s="2">
        <f t="shared" si="70"/>
        <v>8.4023399999999988</v>
      </c>
      <c r="P514" s="11">
        <f t="shared" si="71"/>
        <v>10.664757142857219</v>
      </c>
      <c r="S514" s="11">
        <f t="shared" si="65"/>
        <v>3.07000000000005</v>
      </c>
      <c r="T514" s="11">
        <f t="shared" si="64"/>
        <v>2.8558333333333366</v>
      </c>
      <c r="U514">
        <f t="shared" si="72"/>
        <v>3.9398773584905649</v>
      </c>
    </row>
    <row r="515" spans="1:21" x14ac:dyDescent="0.2">
      <c r="A515">
        <v>1999</v>
      </c>
      <c r="B515">
        <v>2</v>
      </c>
      <c r="C515">
        <v>1999.126</v>
      </c>
      <c r="D515">
        <f>monthly_summary!D515</f>
        <v>368.16</v>
      </c>
      <c r="E515">
        <f>monthly_summary!E515</f>
        <v>365.13</v>
      </c>
      <c r="F515">
        <f t="shared" si="66"/>
        <v>6.4236000000000626</v>
      </c>
      <c r="G515" s="22">
        <f>monthly_summary!L515*12</f>
        <v>3.7368000000000001</v>
      </c>
      <c r="H515" s="22">
        <f>monthly_summary!P515*12</f>
        <v>3.84</v>
      </c>
      <c r="I515" s="22">
        <f t="shared" si="67"/>
        <v>-5.1599999999999868E-2</v>
      </c>
      <c r="J515" s="26">
        <f>'FF CO2 GCB2020'!D515*$K$5</f>
        <v>6.3041999999999998</v>
      </c>
      <c r="K515" s="23">
        <f>'FF CO2 GCB2020'!D515*(1-$K$5)</f>
        <v>0.33180000000000032</v>
      </c>
      <c r="L515" s="23">
        <f t="shared" si="68"/>
        <v>8.3613599999999995</v>
      </c>
      <c r="N515" s="11">
        <f t="shared" si="69"/>
        <v>3.7884000000000002</v>
      </c>
      <c r="O515" s="2">
        <f t="shared" si="70"/>
        <v>8.41296</v>
      </c>
      <c r="P515" s="11">
        <f t="shared" si="71"/>
        <v>10.612285714285759</v>
      </c>
      <c r="S515" s="11">
        <f t="shared" si="65"/>
        <v>3.0300000000000296</v>
      </c>
      <c r="T515" s="11">
        <f t="shared" ref="T515:T578" si="73">AVERAGE(S509:S520)</f>
        <v>2.8566666666666691</v>
      </c>
      <c r="U515">
        <f t="shared" si="72"/>
        <v>3.9440377358490561</v>
      </c>
    </row>
    <row r="516" spans="1:21" x14ac:dyDescent="0.2">
      <c r="A516">
        <v>1999</v>
      </c>
      <c r="B516">
        <v>3</v>
      </c>
      <c r="C516">
        <v>1999.2027</v>
      </c>
      <c r="D516">
        <f>monthly_summary!D516</f>
        <v>368.13</v>
      </c>
      <c r="E516">
        <f>monthly_summary!E516</f>
        <v>365.34</v>
      </c>
      <c r="F516">
        <f t="shared" si="66"/>
        <v>5.914800000000044</v>
      </c>
      <c r="G516" s="22">
        <f>monthly_summary!L516*12</f>
        <v>3.7008000000000001</v>
      </c>
      <c r="H516" s="22">
        <f>monthly_summary!P516*12</f>
        <v>3.81</v>
      </c>
      <c r="I516" s="22">
        <f t="shared" si="67"/>
        <v>-5.4599999999999982E-2</v>
      </c>
      <c r="J516" s="26">
        <f>'FF CO2 GCB2020'!D516*$K$5</f>
        <v>6.3117999999999999</v>
      </c>
      <c r="K516" s="23">
        <f>'FF CO2 GCB2020'!D516*(1-$K$5)</f>
        <v>0.33220000000000033</v>
      </c>
      <c r="L516" s="23">
        <f t="shared" si="68"/>
        <v>8.3714399999999998</v>
      </c>
      <c r="N516" s="11">
        <f t="shared" si="69"/>
        <v>3.7553999999999998</v>
      </c>
      <c r="O516" s="2">
        <f t="shared" si="70"/>
        <v>8.4260400000000004</v>
      </c>
      <c r="P516" s="11">
        <f t="shared" si="71"/>
        <v>10.259057142857174</v>
      </c>
      <c r="S516" s="11">
        <f t="shared" si="65"/>
        <v>2.7900000000000205</v>
      </c>
      <c r="T516" s="11">
        <f t="shared" si="73"/>
        <v>2.8400000000000034</v>
      </c>
      <c r="U516">
        <f t="shared" si="72"/>
        <v>3.9487924528301885</v>
      </c>
    </row>
    <row r="517" spans="1:21" x14ac:dyDescent="0.2">
      <c r="A517">
        <v>1999</v>
      </c>
      <c r="B517">
        <v>4</v>
      </c>
      <c r="C517">
        <v>1999.2877000000001</v>
      </c>
      <c r="D517">
        <f>monthly_summary!D517</f>
        <v>368.51</v>
      </c>
      <c r="E517">
        <f>monthly_summary!E517</f>
        <v>365.48</v>
      </c>
      <c r="F517">
        <f t="shared" si="66"/>
        <v>6.4235999999999427</v>
      </c>
      <c r="G517" s="22">
        <f>monthly_summary!L517*12</f>
        <v>3.6624000000000003</v>
      </c>
      <c r="H517" s="22">
        <f>monthly_summary!P517*12</f>
        <v>3.7776000000000005</v>
      </c>
      <c r="I517" s="22">
        <f t="shared" si="67"/>
        <v>-5.7600000000000096E-2</v>
      </c>
      <c r="J517" s="26">
        <f>'FF CO2 GCB2020'!D517*$K$5</f>
        <v>6.3184499999999995</v>
      </c>
      <c r="K517" s="23">
        <f>'FF CO2 GCB2020'!D517*(1-$K$5)</f>
        <v>0.33255000000000029</v>
      </c>
      <c r="L517" s="23">
        <f t="shared" si="68"/>
        <v>8.380259999999998</v>
      </c>
      <c r="N517" s="11">
        <f t="shared" si="69"/>
        <v>3.7200000000000006</v>
      </c>
      <c r="O517" s="2">
        <f t="shared" si="70"/>
        <v>8.4378599999999988</v>
      </c>
      <c r="P517" s="11">
        <f t="shared" si="71"/>
        <v>10.631785714285673</v>
      </c>
      <c r="S517" s="11">
        <f t="shared" si="65"/>
        <v>3.0299999999999727</v>
      </c>
      <c r="T517" s="11">
        <f t="shared" si="73"/>
        <v>2.7875000000000036</v>
      </c>
      <c r="U517">
        <f t="shared" si="72"/>
        <v>3.952952830188678</v>
      </c>
    </row>
    <row r="518" spans="1:21" x14ac:dyDescent="0.2">
      <c r="A518">
        <v>1999</v>
      </c>
      <c r="B518">
        <v>5</v>
      </c>
      <c r="C518">
        <v>1999.3698999999999</v>
      </c>
      <c r="D518">
        <f>monthly_summary!D518</f>
        <v>367.8</v>
      </c>
      <c r="E518">
        <f>monthly_summary!E518</f>
        <v>365.45</v>
      </c>
      <c r="F518">
        <f t="shared" si="66"/>
        <v>4.9820000000000482</v>
      </c>
      <c r="G518" s="22">
        <f>monthly_summary!L518*12</f>
        <v>3.6227999999999998</v>
      </c>
      <c r="H518" s="22">
        <f>monthly_summary!P518*12</f>
        <v>3.7451999999999996</v>
      </c>
      <c r="I518" s="22">
        <f t="shared" si="67"/>
        <v>-6.1199999999999921E-2</v>
      </c>
      <c r="J518" s="26">
        <f>'FF CO2 GCB2020'!D518*$K$5</f>
        <v>6.3260499999999995</v>
      </c>
      <c r="K518" s="23">
        <f>'FF CO2 GCB2020'!D518*(1-$K$5)</f>
        <v>0.3329500000000003</v>
      </c>
      <c r="L518" s="23">
        <f t="shared" si="68"/>
        <v>8.3903399999999984</v>
      </c>
      <c r="N518" s="11">
        <f t="shared" si="69"/>
        <v>3.6839999999999997</v>
      </c>
      <c r="O518" s="2">
        <f t="shared" si="70"/>
        <v>8.4515399999999978</v>
      </c>
      <c r="P518" s="11">
        <f t="shared" si="71"/>
        <v>9.6128714285714629</v>
      </c>
      <c r="S518" s="11">
        <f t="shared" si="65"/>
        <v>2.3500000000000227</v>
      </c>
      <c r="T518" s="11">
        <f t="shared" si="73"/>
        <v>2.7391666666666716</v>
      </c>
      <c r="U518">
        <f t="shared" si="72"/>
        <v>3.9577075471698104</v>
      </c>
    </row>
    <row r="519" spans="1:21" x14ac:dyDescent="0.2">
      <c r="A519">
        <v>1999</v>
      </c>
      <c r="B519">
        <v>6</v>
      </c>
      <c r="C519">
        <v>1999.4548</v>
      </c>
      <c r="D519">
        <f>monthly_summary!D519</f>
        <v>367.93</v>
      </c>
      <c r="E519">
        <f>monthly_summary!E519</f>
        <v>365.63</v>
      </c>
      <c r="F519">
        <f t="shared" si="66"/>
        <v>4.8760000000000243</v>
      </c>
      <c r="G519" s="22">
        <f>monthly_summary!L519*12</f>
        <v>3.5844000000000005</v>
      </c>
      <c r="H519" s="22">
        <f>monthly_summary!P519*12</f>
        <v>3.7116000000000002</v>
      </c>
      <c r="I519" s="22">
        <f t="shared" si="67"/>
        <v>-6.3599999999999879E-2</v>
      </c>
      <c r="J519" s="26">
        <f>'FF CO2 GCB2020'!D519*$K$5</f>
        <v>6.3327</v>
      </c>
      <c r="K519" s="23">
        <f>'FF CO2 GCB2020'!D519*(1-$K$5)</f>
        <v>0.33330000000000032</v>
      </c>
      <c r="L519" s="23">
        <f t="shared" si="68"/>
        <v>8.3991599999999984</v>
      </c>
      <c r="N519" s="11">
        <f t="shared" si="69"/>
        <v>3.6480000000000006</v>
      </c>
      <c r="O519" s="2">
        <f t="shared" si="70"/>
        <v>8.4627599999999976</v>
      </c>
      <c r="P519" s="11">
        <f t="shared" si="71"/>
        <v>9.5458571428571588</v>
      </c>
      <c r="S519" s="11">
        <f t="shared" si="65"/>
        <v>2.3000000000000114</v>
      </c>
      <c r="T519" s="11">
        <f t="shared" si="73"/>
        <v>2.7075000000000053</v>
      </c>
      <c r="U519">
        <f t="shared" si="72"/>
        <v>3.9618679245283008</v>
      </c>
    </row>
    <row r="520" spans="1:21" x14ac:dyDescent="0.2">
      <c r="A520">
        <v>1999</v>
      </c>
      <c r="B520">
        <v>7</v>
      </c>
      <c r="C520">
        <v>1999.537</v>
      </c>
      <c r="D520">
        <f>monthly_summary!D520</f>
        <v>368.5</v>
      </c>
      <c r="E520">
        <f>monthly_summary!E520</f>
        <v>365.61</v>
      </c>
      <c r="F520">
        <f t="shared" si="66"/>
        <v>6.1267999999999718</v>
      </c>
      <c r="G520" s="22">
        <f>monthly_summary!L520*12</f>
        <v>3.5459999999999998</v>
      </c>
      <c r="H520" s="22">
        <f>monthly_summary!P520*12</f>
        <v>3.6803999999999997</v>
      </c>
      <c r="I520" s="22">
        <f t="shared" si="67"/>
        <v>-6.7199999999999926E-2</v>
      </c>
      <c r="J520" s="26">
        <f>'FF CO2 GCB2020'!D520*$K$5</f>
        <v>6.3441000000000001</v>
      </c>
      <c r="K520" s="23">
        <f>'FF CO2 GCB2020'!D520*(1-$K$5)</f>
        <v>0.33390000000000031</v>
      </c>
      <c r="L520" s="23">
        <f t="shared" si="68"/>
        <v>8.414279999999998</v>
      </c>
      <c r="N520" s="11">
        <f t="shared" si="69"/>
        <v>3.6132</v>
      </c>
      <c r="O520" s="2">
        <f t="shared" si="70"/>
        <v>8.4814799999999977</v>
      </c>
      <c r="P520" s="11">
        <f t="shared" si="71"/>
        <v>10.453685714285694</v>
      </c>
      <c r="S520" s="11">
        <f t="shared" si="65"/>
        <v>2.8899999999999864</v>
      </c>
      <c r="T520" s="11">
        <f t="shared" si="73"/>
        <v>2.6425000000000076</v>
      </c>
      <c r="U520">
        <f t="shared" si="72"/>
        <v>3.968999999999999</v>
      </c>
    </row>
    <row r="521" spans="1:21" x14ac:dyDescent="0.2">
      <c r="A521">
        <v>1999</v>
      </c>
      <c r="B521">
        <v>8</v>
      </c>
      <c r="C521">
        <v>1999.6219000000001</v>
      </c>
      <c r="D521">
        <f>monthly_summary!D521</f>
        <v>368.37</v>
      </c>
      <c r="E521">
        <f>monthly_summary!E521</f>
        <v>365.52</v>
      </c>
      <c r="F521">
        <f t="shared" si="66"/>
        <v>6.0420000000000487</v>
      </c>
      <c r="G521" s="22">
        <f>monthly_summary!L521*12</f>
        <v>3.51</v>
      </c>
      <c r="H521" s="22">
        <f>monthly_summary!P521*12</f>
        <v>3.6491999999999996</v>
      </c>
      <c r="I521" s="22">
        <f t="shared" si="67"/>
        <v>-6.9599999999999884E-2</v>
      </c>
      <c r="J521" s="26">
        <f>'FF CO2 GCB2020'!D521*$K$5</f>
        <v>6.3592999999999993</v>
      </c>
      <c r="K521" s="23">
        <f>'FF CO2 GCB2020'!D521*(1-$K$5)</f>
        <v>0.33470000000000028</v>
      </c>
      <c r="L521" s="23">
        <f t="shared" si="68"/>
        <v>8.4344399999999968</v>
      </c>
      <c r="N521" s="11">
        <f t="shared" si="69"/>
        <v>3.5795999999999997</v>
      </c>
      <c r="O521" s="2">
        <f t="shared" si="70"/>
        <v>8.5040399999999963</v>
      </c>
      <c r="P521" s="11">
        <f t="shared" si="71"/>
        <v>10.409914285714319</v>
      </c>
      <c r="S521" s="11">
        <f t="shared" si="65"/>
        <v>2.8500000000000227</v>
      </c>
      <c r="T521" s="11">
        <f t="shared" si="73"/>
        <v>2.5966666666666689</v>
      </c>
      <c r="U521">
        <f t="shared" si="72"/>
        <v>3.9785094339622624</v>
      </c>
    </row>
    <row r="522" spans="1:21" x14ac:dyDescent="0.2">
      <c r="A522">
        <v>1999</v>
      </c>
      <c r="B522">
        <v>9</v>
      </c>
      <c r="C522">
        <v>1999.7067999999999</v>
      </c>
      <c r="D522">
        <f>monthly_summary!D522</f>
        <v>367.93</v>
      </c>
      <c r="E522">
        <f>monthly_summary!E522</f>
        <v>365.79</v>
      </c>
      <c r="F522">
        <f t="shared" si="66"/>
        <v>4.5367999999999711</v>
      </c>
      <c r="G522" s="22">
        <f>monthly_summary!L522*12</f>
        <v>3.4752000000000001</v>
      </c>
      <c r="H522" s="22">
        <f>monthly_summary!P522*12</f>
        <v>3.6191999999999998</v>
      </c>
      <c r="I522" s="22">
        <f t="shared" si="67"/>
        <v>-7.1999999999999842E-2</v>
      </c>
      <c r="J522" s="26">
        <f>'FF CO2 GCB2020'!D522*$K$5</f>
        <v>6.3744999999999994</v>
      </c>
      <c r="K522" s="23">
        <f>'FF CO2 GCB2020'!D522*(1-$K$5)</f>
        <v>0.3355000000000003</v>
      </c>
      <c r="L522" s="23">
        <f t="shared" si="68"/>
        <v>8.4545999999999975</v>
      </c>
      <c r="N522" s="11">
        <f t="shared" si="69"/>
        <v>3.5472000000000001</v>
      </c>
      <c r="O522" s="2">
        <f t="shared" si="70"/>
        <v>8.5265999999999966</v>
      </c>
      <c r="P522" s="11">
        <f t="shared" si="71"/>
        <v>9.3515714285714058</v>
      </c>
      <c r="S522" s="11">
        <f t="shared" si="65"/>
        <v>2.1399999999999864</v>
      </c>
      <c r="T522" s="11">
        <f t="shared" si="73"/>
        <v>2.5016666666666652</v>
      </c>
      <c r="U522">
        <f t="shared" si="72"/>
        <v>3.9880188679245268</v>
      </c>
    </row>
    <row r="523" spans="1:21" x14ac:dyDescent="0.2">
      <c r="A523">
        <v>1999</v>
      </c>
      <c r="B523">
        <v>10</v>
      </c>
      <c r="C523">
        <v>1999.789</v>
      </c>
      <c r="D523">
        <f>monthly_summary!D523</f>
        <v>368.54</v>
      </c>
      <c r="E523">
        <f>monthly_summary!E523</f>
        <v>365.97</v>
      </c>
      <c r="F523">
        <f t="shared" si="66"/>
        <v>5.4483999999999861</v>
      </c>
      <c r="G523" s="22">
        <f>monthly_summary!L523*12</f>
        <v>3.4428000000000001</v>
      </c>
      <c r="H523" s="22">
        <f>monthly_summary!P523*12</f>
        <v>3.5904000000000003</v>
      </c>
      <c r="I523" s="22">
        <f t="shared" si="67"/>
        <v>-7.3800000000000088E-2</v>
      </c>
      <c r="J523" s="26">
        <f>'FF CO2 GCB2020'!D523*$K$5</f>
        <v>6.388749999999999</v>
      </c>
      <c r="K523" s="23">
        <f>'FF CO2 GCB2020'!D523*(1-$K$5)</f>
        <v>0.33625000000000027</v>
      </c>
      <c r="L523" s="23">
        <f t="shared" si="68"/>
        <v>8.4734999999999978</v>
      </c>
      <c r="N523" s="11">
        <f t="shared" si="69"/>
        <v>3.5166000000000004</v>
      </c>
      <c r="O523" s="2">
        <f t="shared" si="70"/>
        <v>8.5472999999999981</v>
      </c>
      <c r="P523" s="11">
        <f t="shared" si="71"/>
        <v>10.018014285714274</v>
      </c>
      <c r="S523" s="11">
        <f t="shared" si="65"/>
        <v>2.5699999999999932</v>
      </c>
      <c r="T523" s="11">
        <f t="shared" si="73"/>
        <v>2.4658333333333267</v>
      </c>
      <c r="U523">
        <f t="shared" si="72"/>
        <v>3.9969339622641495</v>
      </c>
    </row>
    <row r="524" spans="1:21" x14ac:dyDescent="0.2">
      <c r="A524">
        <v>1999</v>
      </c>
      <c r="B524">
        <v>11</v>
      </c>
      <c r="C524">
        <v>1999.874</v>
      </c>
      <c r="D524">
        <f>monthly_summary!D524</f>
        <v>368.81</v>
      </c>
      <c r="E524">
        <f>monthly_summary!E524</f>
        <v>366.36</v>
      </c>
      <c r="F524">
        <f t="shared" si="66"/>
        <v>5.193999999999976</v>
      </c>
      <c r="G524" s="22">
        <f>monthly_summary!L524*12</f>
        <v>3.4139999999999997</v>
      </c>
      <c r="H524" s="22">
        <f>monthly_summary!P524*12</f>
        <v>3.5651999999999999</v>
      </c>
      <c r="I524" s="22">
        <f t="shared" si="67"/>
        <v>-7.5600000000000112E-2</v>
      </c>
      <c r="J524" s="26">
        <f>'FF CO2 GCB2020'!D524*$K$5</f>
        <v>6.4039499999999991</v>
      </c>
      <c r="K524" s="23">
        <f>'FF CO2 GCB2020'!D524*(1-$K$5)</f>
        <v>0.33705000000000029</v>
      </c>
      <c r="L524" s="23">
        <f t="shared" si="68"/>
        <v>8.4936599999999967</v>
      </c>
      <c r="N524" s="11">
        <f t="shared" si="69"/>
        <v>3.4895999999999998</v>
      </c>
      <c r="O524" s="2">
        <f t="shared" si="70"/>
        <v>8.5692599999999963</v>
      </c>
      <c r="P524" s="11">
        <f t="shared" si="71"/>
        <v>9.8524999999999814</v>
      </c>
      <c r="S524" s="11">
        <f t="shared" si="65"/>
        <v>2.4499999999999886</v>
      </c>
      <c r="T524" s="11">
        <f t="shared" si="73"/>
        <v>2.3841666666666632</v>
      </c>
      <c r="U524">
        <f t="shared" si="72"/>
        <v>4.0064433962264134</v>
      </c>
    </row>
    <row r="525" spans="1:21" x14ac:dyDescent="0.2">
      <c r="A525">
        <v>1999</v>
      </c>
      <c r="B525">
        <v>12</v>
      </c>
      <c r="C525">
        <v>1999.9562000000001</v>
      </c>
      <c r="D525">
        <f>monthly_summary!D525</f>
        <v>368.88</v>
      </c>
      <c r="E525">
        <f>monthly_summary!E525</f>
        <v>366.64</v>
      </c>
      <c r="F525">
        <f t="shared" si="66"/>
        <v>4.7488000000000197</v>
      </c>
      <c r="G525" s="22">
        <f>monthly_summary!L525*12</f>
        <v>3.3899999999999997</v>
      </c>
      <c r="H525" s="22">
        <f>monthly_summary!P525*12</f>
        <v>3.5411999999999999</v>
      </c>
      <c r="I525" s="22">
        <f t="shared" si="67"/>
        <v>-7.5600000000000112E-2</v>
      </c>
      <c r="J525" s="26">
        <f>'FF CO2 GCB2020'!D525*$K$5</f>
        <v>6.4191499999999992</v>
      </c>
      <c r="K525" s="23">
        <f>'FF CO2 GCB2020'!D525*(1-$K$5)</f>
        <v>0.33785000000000026</v>
      </c>
      <c r="L525" s="23">
        <f t="shared" si="68"/>
        <v>8.5138199999999973</v>
      </c>
      <c r="N525" s="11">
        <f t="shared" si="69"/>
        <v>3.4655999999999998</v>
      </c>
      <c r="O525" s="2">
        <f t="shared" si="70"/>
        <v>8.5894199999999969</v>
      </c>
      <c r="P525" s="11">
        <f t="shared" si="71"/>
        <v>9.5489000000000122</v>
      </c>
      <c r="S525" s="11">
        <f t="shared" si="65"/>
        <v>2.2400000000000091</v>
      </c>
      <c r="T525" s="11">
        <f t="shared" si="73"/>
        <v>2.3249999999999935</v>
      </c>
      <c r="U525">
        <f t="shared" si="72"/>
        <v>4.0159528301886773</v>
      </c>
    </row>
    <row r="526" spans="1:21" x14ac:dyDescent="0.2">
      <c r="A526">
        <v>2000</v>
      </c>
      <c r="B526">
        <v>1</v>
      </c>
      <c r="C526">
        <v>2000.0409999999999</v>
      </c>
      <c r="D526">
        <f>monthly_summary!D526</f>
        <v>369.09</v>
      </c>
      <c r="E526">
        <f>monthly_summary!E526</f>
        <v>366.57</v>
      </c>
      <c r="F526">
        <f t="shared" si="66"/>
        <v>5.3423999999999614</v>
      </c>
      <c r="G526" s="22">
        <f>monthly_summary!L526*12</f>
        <v>3.3708</v>
      </c>
      <c r="H526" s="22">
        <f>monthly_summary!P526*12</f>
        <v>3.5207999999999999</v>
      </c>
      <c r="I526" s="22">
        <f t="shared" si="67"/>
        <v>-7.4999999999999956E-2</v>
      </c>
      <c r="J526" s="26">
        <f>'FF CO2 GCB2020'!D526*$K$5</f>
        <v>6.4343499999999993</v>
      </c>
      <c r="K526" s="23">
        <f>'FF CO2 GCB2020'!D526*(1-$K$5)</f>
        <v>0.33865000000000028</v>
      </c>
      <c r="L526" s="23">
        <f t="shared" si="68"/>
        <v>8.5339799999999979</v>
      </c>
      <c r="N526" s="11">
        <f t="shared" si="69"/>
        <v>3.4458000000000002</v>
      </c>
      <c r="O526" s="2">
        <f t="shared" si="70"/>
        <v>8.6089799999999972</v>
      </c>
      <c r="P526" s="11">
        <f t="shared" si="71"/>
        <v>9.9866999999999706</v>
      </c>
      <c r="S526" s="11">
        <f t="shared" si="65"/>
        <v>2.5199999999999818</v>
      </c>
      <c r="T526" s="11">
        <f t="shared" si="73"/>
        <v>2.3224999999999958</v>
      </c>
      <c r="U526">
        <f t="shared" si="72"/>
        <v>4.0254622641509421</v>
      </c>
    </row>
    <row r="527" spans="1:21" x14ac:dyDescent="0.2">
      <c r="A527">
        <v>2000</v>
      </c>
      <c r="B527">
        <v>2</v>
      </c>
      <c r="C527">
        <v>2000.1257000000001</v>
      </c>
      <c r="D527">
        <f>monthly_summary!D527</f>
        <v>368.75</v>
      </c>
      <c r="E527">
        <f>monthly_summary!E527</f>
        <v>366.86</v>
      </c>
      <c r="F527">
        <f t="shared" si="66"/>
        <v>4.0067999999999717</v>
      </c>
      <c r="G527" s="22">
        <f>monthly_summary!L527*12</f>
        <v>3.3552</v>
      </c>
      <c r="H527" s="22">
        <f>monthly_summary!P527*12</f>
        <v>3.5039999999999996</v>
      </c>
      <c r="I527" s="22">
        <f t="shared" si="67"/>
        <v>-7.43999999999998E-2</v>
      </c>
      <c r="J527" s="26">
        <f>'FF CO2 GCB2020'!D527*$K$5</f>
        <v>6.4495499999999995</v>
      </c>
      <c r="K527" s="23">
        <f>'FF CO2 GCB2020'!D527*(1-$K$5)</f>
        <v>0.33945000000000031</v>
      </c>
      <c r="L527" s="23">
        <f t="shared" si="68"/>
        <v>8.5541399999999985</v>
      </c>
      <c r="N527" s="11">
        <f t="shared" si="69"/>
        <v>3.4295999999999998</v>
      </c>
      <c r="O527" s="2">
        <f t="shared" si="70"/>
        <v>8.6285399999999974</v>
      </c>
      <c r="P527" s="11">
        <f t="shared" si="71"/>
        <v>9.0464999999999804</v>
      </c>
      <c r="S527" s="11">
        <f t="shared" si="65"/>
        <v>1.8899999999999864</v>
      </c>
      <c r="T527" s="11">
        <f t="shared" si="73"/>
        <v>2.2758333333333289</v>
      </c>
      <c r="U527">
        <f t="shared" si="72"/>
        <v>4.0349716981132069</v>
      </c>
    </row>
    <row r="528" spans="1:21" x14ac:dyDescent="0.2">
      <c r="A528">
        <v>2000</v>
      </c>
      <c r="B528">
        <v>3</v>
      </c>
      <c r="C528">
        <v>2000.2049</v>
      </c>
      <c r="D528">
        <f>monthly_summary!D528</f>
        <v>369.03</v>
      </c>
      <c r="E528">
        <f>monthly_summary!E528</f>
        <v>366.67</v>
      </c>
      <c r="F528">
        <f t="shared" si="66"/>
        <v>5.0031999999999091</v>
      </c>
      <c r="G528" s="22">
        <f>monthly_summary!L528*12</f>
        <v>3.3444000000000003</v>
      </c>
      <c r="H528" s="22">
        <f>monthly_summary!P528*12</f>
        <v>3.4908000000000001</v>
      </c>
      <c r="I528" s="22">
        <f t="shared" si="67"/>
        <v>-7.3199999999999932E-2</v>
      </c>
      <c r="J528" s="26">
        <f>'FF CO2 GCB2020'!D528*$K$5</f>
        <v>6.4647499999999996</v>
      </c>
      <c r="K528" s="23">
        <f>'FF CO2 GCB2020'!D528*(1-$K$5)</f>
        <v>0.34025000000000027</v>
      </c>
      <c r="L528" s="23">
        <f t="shared" si="68"/>
        <v>8.5742999999999991</v>
      </c>
      <c r="N528" s="11">
        <f t="shared" si="69"/>
        <v>3.4176000000000002</v>
      </c>
      <c r="O528" s="2">
        <f t="shared" si="70"/>
        <v>8.6474999999999991</v>
      </c>
      <c r="P528" s="11">
        <f t="shared" si="71"/>
        <v>9.7714142857142203</v>
      </c>
      <c r="S528" s="11">
        <f t="shared" si="65"/>
        <v>2.3599999999999568</v>
      </c>
      <c r="T528" s="11">
        <f t="shared" si="73"/>
        <v>2.2441666666666626</v>
      </c>
      <c r="U528">
        <f t="shared" si="72"/>
        <v>4.0444811320754708</v>
      </c>
    </row>
    <row r="529" spans="1:21" x14ac:dyDescent="0.2">
      <c r="A529">
        <v>2000</v>
      </c>
      <c r="B529">
        <v>4</v>
      </c>
      <c r="C529">
        <v>2000.2896000000001</v>
      </c>
      <c r="D529">
        <f>monthly_summary!D529</f>
        <v>369</v>
      </c>
      <c r="E529">
        <f>monthly_summary!E529</f>
        <v>366.95</v>
      </c>
      <c r="F529">
        <f t="shared" si="66"/>
        <v>4.3460000000000241</v>
      </c>
      <c r="G529" s="22">
        <f>monthly_summary!L529*12</f>
        <v>3.3395999999999999</v>
      </c>
      <c r="H529" s="22">
        <f>monthly_summary!P529*12</f>
        <v>3.4824000000000002</v>
      </c>
      <c r="I529" s="22">
        <f t="shared" si="67"/>
        <v>-7.140000000000013E-2</v>
      </c>
      <c r="J529" s="26">
        <f>'FF CO2 GCB2020'!D529*$K$5</f>
        <v>6.4790000000000001</v>
      </c>
      <c r="K529" s="23">
        <f>'FF CO2 GCB2020'!D529*(1-$K$5)</f>
        <v>0.3410000000000003</v>
      </c>
      <c r="L529" s="23">
        <f t="shared" si="68"/>
        <v>8.5931999999999995</v>
      </c>
      <c r="N529" s="11">
        <f t="shared" si="69"/>
        <v>3.411</v>
      </c>
      <c r="O529" s="2">
        <f t="shared" si="70"/>
        <v>8.6646000000000001</v>
      </c>
      <c r="P529" s="11">
        <f t="shared" si="71"/>
        <v>9.3136857142857323</v>
      </c>
      <c r="S529" s="11">
        <f t="shared" si="65"/>
        <v>2.0500000000000114</v>
      </c>
      <c r="T529" s="11">
        <f t="shared" si="73"/>
        <v>2.3033333333333323</v>
      </c>
      <c r="U529">
        <f t="shared" si="72"/>
        <v>4.053396226415094</v>
      </c>
    </row>
    <row r="530" spans="1:21" x14ac:dyDescent="0.2">
      <c r="A530">
        <v>2000</v>
      </c>
      <c r="B530">
        <v>5</v>
      </c>
      <c r="C530">
        <v>2000.3715999999999</v>
      </c>
      <c r="D530">
        <f>monthly_summary!D530</f>
        <v>368.61</v>
      </c>
      <c r="E530">
        <f>monthly_summary!E530</f>
        <v>366.97</v>
      </c>
      <c r="F530">
        <f t="shared" si="66"/>
        <v>3.4767999999999715</v>
      </c>
      <c r="G530" s="22">
        <f>monthly_summary!L530*12</f>
        <v>3.3395999999999999</v>
      </c>
      <c r="H530" s="22">
        <f>monthly_summary!P530*12</f>
        <v>3.4775999999999998</v>
      </c>
      <c r="I530" s="22">
        <f t="shared" si="67"/>
        <v>-6.899999999999995E-2</v>
      </c>
      <c r="J530" s="26">
        <f>'FF CO2 GCB2020'!D530*$K$5</f>
        <v>6.4942000000000002</v>
      </c>
      <c r="K530" s="23">
        <f>'FF CO2 GCB2020'!D530*(1-$K$5)</f>
        <v>0.34180000000000033</v>
      </c>
      <c r="L530" s="23">
        <f t="shared" si="68"/>
        <v>8.6133600000000001</v>
      </c>
      <c r="N530" s="11">
        <f t="shared" si="69"/>
        <v>3.4085999999999999</v>
      </c>
      <c r="O530" s="2">
        <f t="shared" si="70"/>
        <v>8.6823599999999992</v>
      </c>
      <c r="P530" s="11">
        <f t="shared" si="71"/>
        <v>8.7048285714285498</v>
      </c>
      <c r="S530" s="11">
        <f t="shared" si="65"/>
        <v>1.6399999999999864</v>
      </c>
      <c r="T530" s="11">
        <f t="shared" si="73"/>
        <v>2.3333333333333286</v>
      </c>
      <c r="U530">
        <f t="shared" si="72"/>
        <v>4.0629056603773588</v>
      </c>
    </row>
    <row r="531" spans="1:21" x14ac:dyDescent="0.2">
      <c r="A531">
        <v>2000</v>
      </c>
      <c r="B531">
        <v>6</v>
      </c>
      <c r="C531">
        <v>2000.4563000000001</v>
      </c>
      <c r="D531">
        <f>monthly_summary!D531</f>
        <v>369.29</v>
      </c>
      <c r="E531">
        <f>monthly_summary!E531</f>
        <v>367.02</v>
      </c>
      <c r="F531">
        <f t="shared" si="66"/>
        <v>4.8124000000000819</v>
      </c>
      <c r="G531" s="22">
        <f>monthly_summary!L531*12</f>
        <v>3.3468</v>
      </c>
      <c r="H531" s="22">
        <f>monthly_summary!P531*12</f>
        <v>3.4763999999999999</v>
      </c>
      <c r="I531" s="22">
        <f t="shared" si="67"/>
        <v>-6.4799999999999969E-2</v>
      </c>
      <c r="J531" s="26">
        <f>'FF CO2 GCB2020'!D531*$K$5</f>
        <v>6.5094000000000003</v>
      </c>
      <c r="K531" s="23">
        <f>'FF CO2 GCB2020'!D531*(1-$K$5)</f>
        <v>0.34260000000000029</v>
      </c>
      <c r="L531" s="23">
        <f t="shared" si="68"/>
        <v>8.633519999999999</v>
      </c>
      <c r="N531" s="11">
        <f t="shared" si="69"/>
        <v>3.4116</v>
      </c>
      <c r="O531" s="2">
        <f t="shared" si="70"/>
        <v>8.6983199999999989</v>
      </c>
      <c r="P531" s="11">
        <f t="shared" si="71"/>
        <v>9.6690285714286315</v>
      </c>
      <c r="S531" s="11">
        <f t="shared" si="65"/>
        <v>2.2700000000000387</v>
      </c>
      <c r="T531" s="11">
        <f t="shared" si="73"/>
        <v>2.3716666666666648</v>
      </c>
      <c r="U531">
        <f t="shared" si="72"/>
        <v>4.0724150943396218</v>
      </c>
    </row>
    <row r="532" spans="1:21" x14ac:dyDescent="0.2">
      <c r="A532">
        <v>2000</v>
      </c>
      <c r="B532">
        <v>7</v>
      </c>
      <c r="C532">
        <v>2000.5382999999999</v>
      </c>
      <c r="D532">
        <f>monthly_summary!D532</f>
        <v>369.38</v>
      </c>
      <c r="E532">
        <f>monthly_summary!E532</f>
        <v>367.05</v>
      </c>
      <c r="F532">
        <f t="shared" si="66"/>
        <v>4.9395999999999667</v>
      </c>
      <c r="G532" s="22">
        <f>monthly_summary!L532*12</f>
        <v>3.3600000000000003</v>
      </c>
      <c r="H532" s="22">
        <f>monthly_summary!P532*12</f>
        <v>3.4799999999999995</v>
      </c>
      <c r="I532" s="22">
        <f t="shared" si="67"/>
        <v>-5.9999999999999609E-2</v>
      </c>
      <c r="J532" s="26">
        <f>'FF CO2 GCB2020'!D532*$K$5</f>
        <v>6.5188999999999995</v>
      </c>
      <c r="K532" s="23">
        <f>'FF CO2 GCB2020'!D532*(1-$K$5)</f>
        <v>0.34310000000000029</v>
      </c>
      <c r="L532" s="23">
        <f t="shared" si="68"/>
        <v>8.646119999999998</v>
      </c>
      <c r="N532" s="11">
        <f t="shared" si="69"/>
        <v>3.42</v>
      </c>
      <c r="O532" s="2">
        <f t="shared" si="70"/>
        <v>8.7061199999999985</v>
      </c>
      <c r="P532" s="11">
        <f t="shared" si="71"/>
        <v>9.7640857142856881</v>
      </c>
      <c r="S532" s="11">
        <f t="shared" si="65"/>
        <v>2.3299999999999841</v>
      </c>
      <c r="T532" s="11">
        <f t="shared" si="73"/>
        <v>2.4116666666666617</v>
      </c>
      <c r="U532">
        <f t="shared" si="72"/>
        <v>4.0783584905660364</v>
      </c>
    </row>
    <row r="533" spans="1:21" x14ac:dyDescent="0.2">
      <c r="A533">
        <v>2000</v>
      </c>
      <c r="B533">
        <v>8</v>
      </c>
      <c r="C533">
        <v>2000.623</v>
      </c>
      <c r="D533">
        <f>monthly_summary!D533</f>
        <v>369.6</v>
      </c>
      <c r="E533">
        <f>monthly_summary!E533</f>
        <v>367.13</v>
      </c>
      <c r="F533">
        <f t="shared" si="66"/>
        <v>5.2364000000000583</v>
      </c>
      <c r="G533" s="22">
        <f>monthly_summary!L533*12</f>
        <v>3.3792</v>
      </c>
      <c r="H533" s="22">
        <f>monthly_summary!P533*12</f>
        <v>3.4896000000000003</v>
      </c>
      <c r="I533" s="22">
        <f t="shared" si="67"/>
        <v>-5.5200000000000138E-2</v>
      </c>
      <c r="J533" s="26">
        <f>'FF CO2 GCB2020'!D533*$K$5</f>
        <v>6.5226999999999995</v>
      </c>
      <c r="K533" s="23">
        <f>'FF CO2 GCB2020'!D533*(1-$K$5)</f>
        <v>0.34330000000000027</v>
      </c>
      <c r="L533" s="23">
        <f t="shared" si="68"/>
        <v>8.6511599999999991</v>
      </c>
      <c r="N533" s="11">
        <f t="shared" si="69"/>
        <v>3.4344000000000001</v>
      </c>
      <c r="O533" s="2">
        <f t="shared" si="70"/>
        <v>8.7063600000000001</v>
      </c>
      <c r="P533" s="11">
        <f t="shared" si="71"/>
        <v>9.9748857142857545</v>
      </c>
      <c r="S533" s="11">
        <f t="shared" si="65"/>
        <v>2.4700000000000273</v>
      </c>
      <c r="T533" s="11">
        <f t="shared" si="73"/>
        <v>2.3958333333333335</v>
      </c>
      <c r="U533">
        <f t="shared" si="72"/>
        <v>4.0807358490566035</v>
      </c>
    </row>
    <row r="534" spans="1:21" x14ac:dyDescent="0.2">
      <c r="A534">
        <v>2000</v>
      </c>
      <c r="B534">
        <v>9</v>
      </c>
      <c r="C534">
        <v>2000.7076999999999</v>
      </c>
      <c r="D534">
        <f>monthly_summary!D534</f>
        <v>369.94</v>
      </c>
      <c r="E534">
        <f>monthly_summary!E534</f>
        <v>367.09</v>
      </c>
      <c r="F534">
        <f t="shared" si="66"/>
        <v>6.0420000000000487</v>
      </c>
      <c r="G534" s="22">
        <f>monthly_summary!L534*12</f>
        <v>3.4067999999999996</v>
      </c>
      <c r="H534" s="22">
        <f>monthly_summary!P534*12</f>
        <v>3.5027999999999997</v>
      </c>
      <c r="I534" s="22">
        <f t="shared" si="67"/>
        <v>-4.8000000000000043E-2</v>
      </c>
      <c r="J534" s="26">
        <f>'FF CO2 GCB2020'!D534*$K$5</f>
        <v>6.5264999999999995</v>
      </c>
      <c r="K534" s="23">
        <f>'FF CO2 GCB2020'!D534*(1-$K$5)</f>
        <v>0.34350000000000031</v>
      </c>
      <c r="L534" s="23">
        <f t="shared" si="68"/>
        <v>8.6561999999999983</v>
      </c>
      <c r="N534" s="11">
        <f t="shared" si="69"/>
        <v>3.4547999999999996</v>
      </c>
      <c r="O534" s="2">
        <f t="shared" si="70"/>
        <v>8.7041999999999984</v>
      </c>
      <c r="P534" s="11">
        <f t="shared" si="71"/>
        <v>10.546714285714319</v>
      </c>
      <c r="S534" s="11">
        <f t="shared" si="65"/>
        <v>2.8500000000000227</v>
      </c>
      <c r="T534" s="11">
        <f t="shared" si="73"/>
        <v>2.5141666666666631</v>
      </c>
      <c r="U534">
        <f t="shared" si="72"/>
        <v>4.0831132075471688</v>
      </c>
    </row>
    <row r="535" spans="1:21" x14ac:dyDescent="0.2">
      <c r="A535">
        <v>2000</v>
      </c>
      <c r="B535">
        <v>10</v>
      </c>
      <c r="C535">
        <v>2000.7896000000001</v>
      </c>
      <c r="D535">
        <f>monthly_summary!D535</f>
        <v>370.15</v>
      </c>
      <c r="E535">
        <f>monthly_summary!E535</f>
        <v>367.22</v>
      </c>
      <c r="F535">
        <f t="shared" si="66"/>
        <v>6.2115999999998941</v>
      </c>
      <c r="G535" s="22">
        <f>monthly_summary!L535*12</f>
        <v>3.4404000000000003</v>
      </c>
      <c r="H535" s="22">
        <f>monthly_summary!P535*12</f>
        <v>3.5207999999999999</v>
      </c>
      <c r="I535" s="22">
        <f t="shared" si="67"/>
        <v>-4.0199999999999791E-2</v>
      </c>
      <c r="J535" s="26">
        <f>'FF CO2 GCB2020'!D535*$K$5</f>
        <v>6.53125</v>
      </c>
      <c r="K535" s="23">
        <f>'FF CO2 GCB2020'!D535*(1-$K$5)</f>
        <v>0.34375000000000033</v>
      </c>
      <c r="L535" s="23">
        <f t="shared" si="68"/>
        <v>8.6624999999999996</v>
      </c>
      <c r="N535" s="11">
        <f t="shared" si="69"/>
        <v>3.4805999999999999</v>
      </c>
      <c r="O535" s="2">
        <f t="shared" si="70"/>
        <v>8.7027000000000001</v>
      </c>
      <c r="P535" s="11">
        <f t="shared" si="71"/>
        <v>10.664557142857069</v>
      </c>
      <c r="S535" s="11">
        <f t="shared" si="65"/>
        <v>2.92999999999995</v>
      </c>
      <c r="T535" s="11">
        <f t="shared" si="73"/>
        <v>2.5750000000000028</v>
      </c>
      <c r="U535">
        <f t="shared" si="72"/>
        <v>4.0860849056603774</v>
      </c>
    </row>
    <row r="536" spans="1:21" x14ac:dyDescent="0.2">
      <c r="A536">
        <v>2000</v>
      </c>
      <c r="B536">
        <v>11</v>
      </c>
      <c r="C536">
        <v>2000.8742999999999</v>
      </c>
      <c r="D536">
        <f>monthly_summary!D536</f>
        <v>370.43</v>
      </c>
      <c r="E536">
        <f>monthly_summary!E536</f>
        <v>367.52</v>
      </c>
      <c r="F536">
        <f t="shared" si="66"/>
        <v>6.1692000000000533</v>
      </c>
      <c r="G536" s="22">
        <f>monthly_summary!L536*12</f>
        <v>3.4812000000000003</v>
      </c>
      <c r="H536" s="22">
        <f>monthly_summary!P536*12</f>
        <v>3.5424000000000002</v>
      </c>
      <c r="I536" s="22">
        <f t="shared" si="67"/>
        <v>-3.0599999999999961E-2</v>
      </c>
      <c r="J536" s="26">
        <f>'FF CO2 GCB2020'!D536*$K$5</f>
        <v>6.5350499999999991</v>
      </c>
      <c r="K536" s="23">
        <f>'FF CO2 GCB2020'!D536*(1-$K$5)</f>
        <v>0.34395000000000031</v>
      </c>
      <c r="L536" s="23">
        <f t="shared" si="68"/>
        <v>8.6675399999999971</v>
      </c>
      <c r="N536" s="11">
        <f t="shared" si="69"/>
        <v>3.5118</v>
      </c>
      <c r="O536" s="2">
        <f t="shared" si="70"/>
        <v>8.6981399999999969</v>
      </c>
      <c r="P536" s="11">
        <f t="shared" si="71"/>
        <v>10.628271428571466</v>
      </c>
      <c r="S536" s="11">
        <f t="shared" si="65"/>
        <v>2.910000000000025</v>
      </c>
      <c r="T536" s="11">
        <f t="shared" si="73"/>
        <v>2.5999999999999992</v>
      </c>
      <c r="U536">
        <f t="shared" si="72"/>
        <v>4.0884622641509418</v>
      </c>
    </row>
    <row r="537" spans="1:21" x14ac:dyDescent="0.2">
      <c r="A537">
        <v>2000</v>
      </c>
      <c r="B537">
        <v>12</v>
      </c>
      <c r="C537">
        <v>2000.9563000000001</v>
      </c>
      <c r="D537">
        <f>monthly_summary!D537</f>
        <v>370.4</v>
      </c>
      <c r="E537">
        <f>monthly_summary!E537</f>
        <v>367.68</v>
      </c>
      <c r="F537">
        <f t="shared" si="66"/>
        <v>5.7663999999999378</v>
      </c>
      <c r="G537" s="22">
        <f>monthly_summary!L537*12</f>
        <v>3.5279999999999996</v>
      </c>
      <c r="H537" s="22">
        <f>monthly_summary!P537*12</f>
        <v>3.5688</v>
      </c>
      <c r="I537" s="22">
        <f t="shared" si="67"/>
        <v>-2.0400000000000196E-2</v>
      </c>
      <c r="J537" s="26">
        <f>'FF CO2 GCB2020'!D537*$K$5</f>
        <v>6.5388500000000001</v>
      </c>
      <c r="K537" s="23">
        <f>'FF CO2 GCB2020'!D537*(1-$K$5)</f>
        <v>0.34415000000000029</v>
      </c>
      <c r="L537" s="23">
        <f t="shared" si="68"/>
        <v>8.67258</v>
      </c>
      <c r="N537" s="11">
        <f t="shared" si="69"/>
        <v>3.5484</v>
      </c>
      <c r="O537" s="2">
        <f t="shared" si="70"/>
        <v>8.6929800000000004</v>
      </c>
      <c r="P537" s="11">
        <f t="shared" si="71"/>
        <v>10.3339571428571</v>
      </c>
      <c r="S537" s="11">
        <f t="shared" si="65"/>
        <v>2.7199999999999704</v>
      </c>
      <c r="T537" s="11">
        <f t="shared" si="73"/>
        <v>2.6958333333333351</v>
      </c>
      <c r="U537">
        <f t="shared" si="72"/>
        <v>4.0908396226415089</v>
      </c>
    </row>
    <row r="538" spans="1:21" x14ac:dyDescent="0.2">
      <c r="A538">
        <v>2001</v>
      </c>
      <c r="B538">
        <v>1</v>
      </c>
      <c r="C538">
        <v>2001.0410999999999</v>
      </c>
      <c r="D538">
        <f>monthly_summary!D538</f>
        <v>370.23</v>
      </c>
      <c r="E538">
        <f>monthly_summary!E538</f>
        <v>367.9</v>
      </c>
      <c r="F538">
        <f t="shared" si="66"/>
        <v>4.9396000000000866</v>
      </c>
      <c r="G538" s="22">
        <f>monthly_summary!L538*12</f>
        <v>3.5784000000000002</v>
      </c>
      <c r="H538" s="22">
        <f>monthly_summary!P538*12</f>
        <v>3.5987999999999998</v>
      </c>
      <c r="I538" s="22">
        <f t="shared" si="67"/>
        <v>-1.0199999999999765E-2</v>
      </c>
      <c r="J538" s="26">
        <f>'FF CO2 GCB2020'!D538*$K$5</f>
        <v>6.5426499999999992</v>
      </c>
      <c r="K538" s="23">
        <f>'FF CO2 GCB2020'!D538*(1-$K$5)</f>
        <v>0.34435000000000027</v>
      </c>
      <c r="L538" s="23">
        <f t="shared" si="68"/>
        <v>8.6776199999999974</v>
      </c>
      <c r="N538" s="11">
        <f t="shared" si="69"/>
        <v>3.5886</v>
      </c>
      <c r="O538" s="2">
        <f t="shared" si="70"/>
        <v>8.6878199999999968</v>
      </c>
      <c r="P538" s="11">
        <f t="shared" si="71"/>
        <v>9.7367857142857748</v>
      </c>
      <c r="S538" s="11">
        <f t="shared" si="65"/>
        <v>2.3300000000000409</v>
      </c>
      <c r="T538" s="11">
        <f t="shared" si="73"/>
        <v>2.7316666666666642</v>
      </c>
      <c r="U538">
        <f t="shared" si="72"/>
        <v>4.0932169811320742</v>
      </c>
    </row>
    <row r="539" spans="1:21" x14ac:dyDescent="0.2">
      <c r="A539">
        <v>2001</v>
      </c>
      <c r="B539">
        <v>2</v>
      </c>
      <c r="C539">
        <v>2001.126</v>
      </c>
      <c r="D539">
        <f>monthly_summary!D539</f>
        <v>370.78</v>
      </c>
      <c r="E539">
        <f>monthly_summary!E539</f>
        <v>367.47</v>
      </c>
      <c r="F539">
        <f t="shared" si="66"/>
        <v>7.0171999999998844</v>
      </c>
      <c r="G539" s="22">
        <f>monthly_summary!L539*12</f>
        <v>3.6311999999999998</v>
      </c>
      <c r="H539" s="22">
        <f>monthly_summary!P539*12</f>
        <v>3.6324000000000005</v>
      </c>
      <c r="I539" s="22">
        <f t="shared" si="67"/>
        <v>-6.0000000000037801E-4</v>
      </c>
      <c r="J539" s="26">
        <f>'FF CO2 GCB2020'!D539*$K$5</f>
        <v>6.5464500000000001</v>
      </c>
      <c r="K539" s="23">
        <f>'FF CO2 GCB2020'!D539*(1-$K$5)</f>
        <v>0.3445500000000003</v>
      </c>
      <c r="L539" s="23">
        <f t="shared" si="68"/>
        <v>8.6826600000000003</v>
      </c>
      <c r="N539" s="11">
        <f t="shared" si="69"/>
        <v>3.6318000000000001</v>
      </c>
      <c r="O539" s="2">
        <f t="shared" si="70"/>
        <v>8.6832600000000006</v>
      </c>
      <c r="P539" s="11">
        <f t="shared" si="71"/>
        <v>11.214785714285632</v>
      </c>
      <c r="S539" s="11">
        <f t="shared" si="65"/>
        <v>3.3099999999999454</v>
      </c>
      <c r="T539" s="11">
        <f t="shared" si="73"/>
        <v>2.7550000000000003</v>
      </c>
      <c r="U539">
        <f t="shared" si="72"/>
        <v>4.0955943396226413</v>
      </c>
    </row>
    <row r="540" spans="1:21" x14ac:dyDescent="0.2">
      <c r="A540">
        <v>2001</v>
      </c>
      <c r="B540">
        <v>3</v>
      </c>
      <c r="C540">
        <v>2001.2027</v>
      </c>
      <c r="D540">
        <f>monthly_summary!D540</f>
        <v>370.66</v>
      </c>
      <c r="E540">
        <f>monthly_summary!E540</f>
        <v>367.57</v>
      </c>
      <c r="F540">
        <f t="shared" si="66"/>
        <v>6.5508000000000681</v>
      </c>
      <c r="G540" s="22">
        <f>monthly_summary!L540*12</f>
        <v>3.6876000000000002</v>
      </c>
      <c r="H540" s="22">
        <f>monthly_summary!P540*12</f>
        <v>3.6696</v>
      </c>
      <c r="I540" s="22">
        <f t="shared" si="67"/>
        <v>9.000000000000119E-3</v>
      </c>
      <c r="J540" s="26">
        <f>'FF CO2 GCB2020'!D540*$K$5</f>
        <v>6.5502499999999992</v>
      </c>
      <c r="K540" s="23">
        <f>'FF CO2 GCB2020'!D540*(1-$K$5)</f>
        <v>0.34475000000000028</v>
      </c>
      <c r="L540" s="23">
        <f t="shared" si="68"/>
        <v>8.6876999999999978</v>
      </c>
      <c r="N540" s="11">
        <f t="shared" si="69"/>
        <v>3.6786000000000003</v>
      </c>
      <c r="O540" s="2">
        <f t="shared" si="70"/>
        <v>8.6786999999999974</v>
      </c>
      <c r="P540" s="11">
        <f t="shared" si="71"/>
        <v>10.875642857142903</v>
      </c>
      <c r="S540" s="11">
        <f t="shared" si="65"/>
        <v>3.0900000000000318</v>
      </c>
      <c r="T540" s="11">
        <f t="shared" si="73"/>
        <v>2.7616666666666654</v>
      </c>
      <c r="U540">
        <f t="shared" si="72"/>
        <v>4.0979716981132066</v>
      </c>
    </row>
    <row r="541" spans="1:21" x14ac:dyDescent="0.2">
      <c r="A541">
        <v>2001</v>
      </c>
      <c r="B541">
        <v>4</v>
      </c>
      <c r="C541">
        <v>2001.2877000000001</v>
      </c>
      <c r="D541">
        <f>monthly_summary!D541</f>
        <v>370.21</v>
      </c>
      <c r="E541">
        <f>monthly_summary!E541</f>
        <v>367.86</v>
      </c>
      <c r="F541">
        <f t="shared" si="66"/>
        <v>4.9819999999999283</v>
      </c>
      <c r="G541" s="22">
        <f>monthly_summary!L541*12</f>
        <v>3.7463999999999995</v>
      </c>
      <c r="H541" s="22">
        <f>monthly_summary!P541*12</f>
        <v>3.7092000000000001</v>
      </c>
      <c r="I541" s="22">
        <f t="shared" si="67"/>
        <v>1.8599999999999728E-2</v>
      </c>
      <c r="J541" s="26">
        <f>'FF CO2 GCB2020'!D541*$K$5</f>
        <v>6.5549999999999997</v>
      </c>
      <c r="K541" s="23">
        <f>'FF CO2 GCB2020'!D541*(1-$K$5)</f>
        <v>0.34500000000000031</v>
      </c>
      <c r="L541" s="23">
        <f t="shared" si="68"/>
        <v>8.6939999999999973</v>
      </c>
      <c r="N541" s="11">
        <f t="shared" si="69"/>
        <v>3.7277999999999998</v>
      </c>
      <c r="O541" s="2">
        <f t="shared" si="70"/>
        <v>8.675399999999998</v>
      </c>
      <c r="P541" s="11">
        <f t="shared" si="71"/>
        <v>9.7499714285713779</v>
      </c>
      <c r="S541" s="11">
        <f t="shared" si="65"/>
        <v>2.3499999999999659</v>
      </c>
      <c r="T541" s="11">
        <f t="shared" si="73"/>
        <v>2.7241666666666617</v>
      </c>
      <c r="U541">
        <f t="shared" si="72"/>
        <v>4.1009433962264135</v>
      </c>
    </row>
    <row r="542" spans="1:21" x14ac:dyDescent="0.2">
      <c r="A542">
        <v>2001</v>
      </c>
      <c r="B542">
        <v>5</v>
      </c>
      <c r="C542">
        <v>2001.3698999999999</v>
      </c>
      <c r="D542">
        <f>monthly_summary!D542</f>
        <v>370.79</v>
      </c>
      <c r="E542">
        <f>monthly_summary!E542</f>
        <v>368</v>
      </c>
      <c r="F542">
        <f t="shared" si="66"/>
        <v>5.914800000000044</v>
      </c>
      <c r="G542" s="22">
        <f>monthly_summary!L542*12</f>
        <v>3.8076000000000003</v>
      </c>
      <c r="H542" s="22">
        <f>monthly_summary!P542*12</f>
        <v>3.7511999999999999</v>
      </c>
      <c r="I542" s="22">
        <f t="shared" si="67"/>
        <v>2.8200000000000225E-2</v>
      </c>
      <c r="J542" s="26">
        <f>'FF CO2 GCB2020'!D542*$K$5</f>
        <v>6.5587999999999997</v>
      </c>
      <c r="K542" s="23">
        <f>'FF CO2 GCB2020'!D542*(1-$K$5)</f>
        <v>0.34520000000000028</v>
      </c>
      <c r="L542" s="23">
        <f t="shared" si="68"/>
        <v>8.6990399999999983</v>
      </c>
      <c r="N542" s="11">
        <f t="shared" si="69"/>
        <v>3.7793999999999999</v>
      </c>
      <c r="O542" s="2">
        <f t="shared" si="70"/>
        <v>8.6708399999999983</v>
      </c>
      <c r="P542" s="11">
        <f t="shared" si="71"/>
        <v>10.410257142857175</v>
      </c>
      <c r="S542" s="11">
        <f t="shared" si="65"/>
        <v>2.7900000000000205</v>
      </c>
      <c r="T542" s="11">
        <f t="shared" si="73"/>
        <v>2.6849999999999974</v>
      </c>
      <c r="U542">
        <f t="shared" si="72"/>
        <v>4.1033207547169805</v>
      </c>
    </row>
    <row r="543" spans="1:21" x14ac:dyDescent="0.2">
      <c r="A543">
        <v>2001</v>
      </c>
      <c r="B543">
        <v>6</v>
      </c>
      <c r="C543">
        <v>2001.4548</v>
      </c>
      <c r="D543">
        <f>monthly_summary!D543</f>
        <v>370.87</v>
      </c>
      <c r="E543">
        <f>monthly_summary!E543</f>
        <v>368.17</v>
      </c>
      <c r="F543">
        <f t="shared" si="66"/>
        <v>5.7239999999999762</v>
      </c>
      <c r="G543" s="22">
        <f>monthly_summary!L543*12</f>
        <v>3.8675999999999995</v>
      </c>
      <c r="H543" s="22">
        <f>monthly_summary!P543*12</f>
        <v>3.7943999999999996</v>
      </c>
      <c r="I543" s="22">
        <f t="shared" si="67"/>
        <v>3.6599999999999966E-2</v>
      </c>
      <c r="J543" s="26">
        <f>'FF CO2 GCB2020'!D543*$K$5</f>
        <v>6.5625999999999998</v>
      </c>
      <c r="K543" s="23">
        <f>'FF CO2 GCB2020'!D543*(1-$K$5)</f>
        <v>0.34540000000000032</v>
      </c>
      <c r="L543" s="23">
        <f t="shared" si="68"/>
        <v>8.7040799999999976</v>
      </c>
      <c r="N543" s="11">
        <f t="shared" si="69"/>
        <v>3.8309999999999995</v>
      </c>
      <c r="O543" s="2">
        <f t="shared" si="70"/>
        <v>8.6674799999999976</v>
      </c>
      <c r="P543" s="11">
        <f t="shared" si="71"/>
        <v>10.269171428571411</v>
      </c>
      <c r="S543" s="11">
        <f t="shared" si="65"/>
        <v>2.6999999999999886</v>
      </c>
      <c r="T543" s="11">
        <f t="shared" si="73"/>
        <v>2.6691666666666598</v>
      </c>
      <c r="U543">
        <f t="shared" si="72"/>
        <v>4.1056981132075459</v>
      </c>
    </row>
    <row r="544" spans="1:21" x14ac:dyDescent="0.2">
      <c r="A544">
        <v>2001</v>
      </c>
      <c r="B544">
        <v>7</v>
      </c>
      <c r="C544">
        <v>2001.537</v>
      </c>
      <c r="D544">
        <f>monthly_summary!D544</f>
        <v>370.85</v>
      </c>
      <c r="E544">
        <f>monthly_summary!E544</f>
        <v>368.24</v>
      </c>
      <c r="F544">
        <f t="shared" si="66"/>
        <v>5.5332000000000292</v>
      </c>
      <c r="G544" s="22">
        <f>monthly_summary!L544*12</f>
        <v>3.9264000000000001</v>
      </c>
      <c r="H544" s="22">
        <f>monthly_summary!P544*12</f>
        <v>3.8375999999999997</v>
      </c>
      <c r="I544" s="22">
        <f t="shared" si="67"/>
        <v>4.4400000000000217E-2</v>
      </c>
      <c r="J544" s="26">
        <f>'FF CO2 GCB2020'!D544*$K$5</f>
        <v>6.5711499999999994</v>
      </c>
      <c r="K544" s="23">
        <f>'FF CO2 GCB2020'!D544*(1-$K$5)</f>
        <v>0.34585000000000032</v>
      </c>
      <c r="L544" s="23">
        <f t="shared" si="68"/>
        <v>8.7154199999999982</v>
      </c>
      <c r="N544" s="11">
        <f t="shared" si="69"/>
        <v>3.8819999999999997</v>
      </c>
      <c r="O544" s="2">
        <f t="shared" si="70"/>
        <v>8.6710199999999986</v>
      </c>
      <c r="P544" s="11">
        <f t="shared" si="71"/>
        <v>10.133185714285734</v>
      </c>
      <c r="S544" s="11">
        <f t="shared" si="65"/>
        <v>2.6100000000000136</v>
      </c>
      <c r="T544" s="11">
        <f t="shared" si="73"/>
        <v>2.6941666666666655</v>
      </c>
      <c r="U544">
        <f t="shared" si="72"/>
        <v>4.1110471698113198</v>
      </c>
    </row>
    <row r="545" spans="1:21" x14ac:dyDescent="0.2">
      <c r="A545">
        <v>2001</v>
      </c>
      <c r="B545">
        <v>8</v>
      </c>
      <c r="C545">
        <v>2001.6219000000001</v>
      </c>
      <c r="D545">
        <f>monthly_summary!D545</f>
        <v>371.01</v>
      </c>
      <c r="E545">
        <f>monthly_summary!E545</f>
        <v>368.46</v>
      </c>
      <c r="F545">
        <f t="shared" si="66"/>
        <v>5.4060000000000246</v>
      </c>
      <c r="G545" s="22">
        <f>monthly_summary!L545*12</f>
        <v>3.984</v>
      </c>
      <c r="H545" s="22">
        <f>monthly_summary!P545*12</f>
        <v>3.8808000000000002</v>
      </c>
      <c r="I545" s="22">
        <f t="shared" si="67"/>
        <v>5.1599999999999868E-2</v>
      </c>
      <c r="J545" s="26">
        <f>'FF CO2 GCB2020'!D545*$K$5</f>
        <v>6.583499999999999</v>
      </c>
      <c r="K545" s="23">
        <f>'FF CO2 GCB2020'!D545*(1-$K$5)</f>
        <v>0.34650000000000031</v>
      </c>
      <c r="L545" s="23">
        <f t="shared" si="68"/>
        <v>8.7317999999999962</v>
      </c>
      <c r="N545" s="11">
        <f t="shared" si="69"/>
        <v>3.9324000000000003</v>
      </c>
      <c r="O545" s="2">
        <f t="shared" si="70"/>
        <v>8.6801999999999957</v>
      </c>
      <c r="P545" s="11">
        <f t="shared" si="71"/>
        <v>10.046828571428588</v>
      </c>
      <c r="S545" s="11">
        <f t="shared" si="65"/>
        <v>2.5500000000000114</v>
      </c>
      <c r="T545" s="11">
        <f t="shared" si="73"/>
        <v>2.7491666666666625</v>
      </c>
      <c r="U545">
        <f t="shared" si="72"/>
        <v>4.1187735849056581</v>
      </c>
    </row>
    <row r="546" spans="1:21" x14ac:dyDescent="0.2">
      <c r="A546">
        <v>2001</v>
      </c>
      <c r="B546">
        <v>9</v>
      </c>
      <c r="C546">
        <v>2001.7067999999999</v>
      </c>
      <c r="D546">
        <f>monthly_summary!D546</f>
        <v>371.28</v>
      </c>
      <c r="E546">
        <f>monthly_summary!E546</f>
        <v>368.88</v>
      </c>
      <c r="F546">
        <f t="shared" si="66"/>
        <v>5.0879999999999521</v>
      </c>
      <c r="G546" s="22">
        <f>monthly_summary!L546*12</f>
        <v>4.0392000000000001</v>
      </c>
      <c r="H546" s="22">
        <f>monthly_summary!P546*12</f>
        <v>3.9240000000000004</v>
      </c>
      <c r="I546" s="22">
        <f t="shared" si="67"/>
        <v>5.7599999999999874E-2</v>
      </c>
      <c r="J546" s="26">
        <f>'FF CO2 GCB2020'!D546*$K$5</f>
        <v>6.5958499999999995</v>
      </c>
      <c r="K546" s="23">
        <f>'FF CO2 GCB2020'!D546*(1-$K$5)</f>
        <v>0.34715000000000029</v>
      </c>
      <c r="L546" s="23">
        <f t="shared" si="68"/>
        <v>8.7481799999999978</v>
      </c>
      <c r="N546" s="11">
        <f t="shared" si="69"/>
        <v>3.9816000000000003</v>
      </c>
      <c r="O546" s="2">
        <f t="shared" si="70"/>
        <v>8.6905799999999971</v>
      </c>
      <c r="P546" s="11">
        <f t="shared" si="71"/>
        <v>9.8253857142856802</v>
      </c>
      <c r="S546" s="11">
        <f t="shared" si="65"/>
        <v>2.3999999999999773</v>
      </c>
      <c r="T546" s="11">
        <f t="shared" si="73"/>
        <v>2.6808333333333345</v>
      </c>
      <c r="U546">
        <f t="shared" si="72"/>
        <v>4.1264999999999992</v>
      </c>
    </row>
    <row r="547" spans="1:21" x14ac:dyDescent="0.2">
      <c r="A547">
        <v>2001</v>
      </c>
      <c r="B547">
        <v>10</v>
      </c>
      <c r="C547">
        <v>2001.789</v>
      </c>
      <c r="D547">
        <f>monthly_summary!D547</f>
        <v>371.53</v>
      </c>
      <c r="E547">
        <f>monthly_summary!E547</f>
        <v>369.07</v>
      </c>
      <c r="F547">
        <f t="shared" si="66"/>
        <v>5.2151999999999568</v>
      </c>
      <c r="G547" s="22">
        <f>monthly_summary!L547*12</f>
        <v>4.0920000000000005</v>
      </c>
      <c r="H547" s="22">
        <f>monthly_summary!P547*12</f>
        <v>3.9648000000000003</v>
      </c>
      <c r="I547" s="22">
        <f t="shared" si="67"/>
        <v>6.3600000000000101E-2</v>
      </c>
      <c r="J547" s="26">
        <f>'FF CO2 GCB2020'!D547*$K$5</f>
        <v>6.6091499999999996</v>
      </c>
      <c r="K547" s="23">
        <f>'FF CO2 GCB2020'!D547*(1-$K$5)</f>
        <v>0.34785000000000033</v>
      </c>
      <c r="L547" s="23">
        <f t="shared" si="68"/>
        <v>8.7658199999999979</v>
      </c>
      <c r="N547" s="11">
        <f t="shared" si="69"/>
        <v>4.0284000000000004</v>
      </c>
      <c r="O547" s="2">
        <f t="shared" si="70"/>
        <v>8.702219999999997</v>
      </c>
      <c r="P547" s="11">
        <f t="shared" si="71"/>
        <v>9.9228428571428253</v>
      </c>
      <c r="S547" s="11">
        <f t="shared" si="65"/>
        <v>2.4599999999999795</v>
      </c>
      <c r="T547" s="11">
        <f t="shared" si="73"/>
        <v>2.5833333333333335</v>
      </c>
      <c r="U547">
        <f t="shared" si="72"/>
        <v>4.13482075471698</v>
      </c>
    </row>
    <row r="548" spans="1:21" x14ac:dyDescent="0.2">
      <c r="A548">
        <v>2001</v>
      </c>
      <c r="B548">
        <v>11</v>
      </c>
      <c r="C548">
        <v>2001.874</v>
      </c>
      <c r="D548">
        <f>monthly_summary!D548</f>
        <v>371.83</v>
      </c>
      <c r="E548">
        <f>monthly_summary!E548</f>
        <v>369.11</v>
      </c>
      <c r="F548">
        <f t="shared" si="66"/>
        <v>5.7663999999999378</v>
      </c>
      <c r="G548" s="22">
        <f>monthly_summary!L548*12</f>
        <v>4.1412000000000004</v>
      </c>
      <c r="H548" s="22">
        <f>monthly_summary!P548*12</f>
        <v>4.0044000000000004</v>
      </c>
      <c r="I548" s="22">
        <f t="shared" si="67"/>
        <v>6.8400000000000016E-2</v>
      </c>
      <c r="J548" s="26">
        <f>'FF CO2 GCB2020'!D548*$K$5</f>
        <v>6.6214999999999993</v>
      </c>
      <c r="K548" s="23">
        <f>'FF CO2 GCB2020'!D548*(1-$K$5)</f>
        <v>0.34850000000000031</v>
      </c>
      <c r="L548" s="23">
        <f t="shared" si="68"/>
        <v>8.7821999999999978</v>
      </c>
      <c r="N548" s="11">
        <f t="shared" si="69"/>
        <v>4.0728000000000009</v>
      </c>
      <c r="O548" s="2">
        <f t="shared" si="70"/>
        <v>8.7137999999999973</v>
      </c>
      <c r="P548" s="11">
        <f t="shared" si="71"/>
        <v>10.323457142857098</v>
      </c>
      <c r="S548" s="11">
        <f t="shared" si="65"/>
        <v>2.7199999999999704</v>
      </c>
      <c r="T548" s="11">
        <f t="shared" si="73"/>
        <v>2.5524999999999998</v>
      </c>
      <c r="U548">
        <f t="shared" si="72"/>
        <v>4.1425471698113192</v>
      </c>
    </row>
    <row r="549" spans="1:21" x14ac:dyDescent="0.2">
      <c r="A549">
        <v>2001</v>
      </c>
      <c r="B549">
        <v>12</v>
      </c>
      <c r="C549">
        <v>2001.9562000000001</v>
      </c>
      <c r="D549">
        <f>monthly_summary!D549</f>
        <v>372.11</v>
      </c>
      <c r="E549">
        <f>monthly_summary!E549</f>
        <v>369.09</v>
      </c>
      <c r="F549">
        <f t="shared" si="66"/>
        <v>6.4024000000000827</v>
      </c>
      <c r="G549" s="22">
        <f>monthly_summary!L549*12</f>
        <v>4.1867999999999999</v>
      </c>
      <c r="H549" s="22">
        <f>monthly_summary!P549*12</f>
        <v>4.0404</v>
      </c>
      <c r="I549" s="22">
        <f t="shared" si="67"/>
        <v>7.3199999999999932E-2</v>
      </c>
      <c r="J549" s="26">
        <f>'FF CO2 GCB2020'!D549*$K$5</f>
        <v>6.6338499999999998</v>
      </c>
      <c r="K549" s="23">
        <f>'FF CO2 GCB2020'!D549*(1-$K$5)</f>
        <v>0.34915000000000029</v>
      </c>
      <c r="L549" s="23">
        <f t="shared" si="68"/>
        <v>8.7985799999999976</v>
      </c>
      <c r="N549" s="11">
        <f t="shared" si="69"/>
        <v>4.1135999999999999</v>
      </c>
      <c r="O549" s="2">
        <f t="shared" si="70"/>
        <v>8.7253799999999977</v>
      </c>
      <c r="P549" s="11">
        <f t="shared" si="71"/>
        <v>10.784642857142916</v>
      </c>
      <c r="S549" s="11">
        <f t="shared" si="65"/>
        <v>3.0200000000000387</v>
      </c>
      <c r="T549" s="11">
        <f t="shared" si="73"/>
        <v>2.4799999999999991</v>
      </c>
      <c r="U549">
        <f t="shared" si="72"/>
        <v>4.1502735849056593</v>
      </c>
    </row>
    <row r="550" spans="1:21" x14ac:dyDescent="0.2">
      <c r="A550">
        <v>2002</v>
      </c>
      <c r="B550">
        <v>1</v>
      </c>
      <c r="C550">
        <v>2002.0410999999999</v>
      </c>
      <c r="D550">
        <f>monthly_summary!D550</f>
        <v>372.39</v>
      </c>
      <c r="E550">
        <f>monthly_summary!E550</f>
        <v>369.4</v>
      </c>
      <c r="F550">
        <f t="shared" si="66"/>
        <v>6.3388000000000195</v>
      </c>
      <c r="G550" s="22">
        <f>monthly_summary!L550*12</f>
        <v>4.2299999999999995</v>
      </c>
      <c r="H550" s="22">
        <f>monthly_summary!P550*12</f>
        <v>4.0752000000000006</v>
      </c>
      <c r="I550" s="22">
        <f t="shared" si="67"/>
        <v>7.7399999999999469E-2</v>
      </c>
      <c r="J550" s="26">
        <f>'FF CO2 GCB2020'!D550*$K$5</f>
        <v>6.6471499999999999</v>
      </c>
      <c r="K550" s="23">
        <f>'FF CO2 GCB2020'!D550*(1-$K$5)</f>
        <v>0.34985000000000033</v>
      </c>
      <c r="L550" s="23">
        <f t="shared" si="68"/>
        <v>8.8162199999999995</v>
      </c>
      <c r="N550" s="11">
        <f t="shared" si="69"/>
        <v>4.1525999999999996</v>
      </c>
      <c r="O550" s="2">
        <f t="shared" si="70"/>
        <v>8.7388200000000005</v>
      </c>
      <c r="P550" s="11">
        <f t="shared" si="71"/>
        <v>10.747614285714301</v>
      </c>
      <c r="S550" s="11">
        <f t="shared" si="65"/>
        <v>2.9900000000000091</v>
      </c>
      <c r="T550" s="11">
        <f t="shared" si="73"/>
        <v>2.4491666666666654</v>
      </c>
      <c r="U550">
        <f t="shared" si="72"/>
        <v>4.158594339622641</v>
      </c>
    </row>
    <row r="551" spans="1:21" x14ac:dyDescent="0.2">
      <c r="A551">
        <v>2002</v>
      </c>
      <c r="B551">
        <v>2</v>
      </c>
      <c r="C551">
        <v>2002.126</v>
      </c>
      <c r="D551">
        <f>monthly_summary!D551</f>
        <v>372.36</v>
      </c>
      <c r="E551">
        <f>monthly_summary!E551</f>
        <v>369.87</v>
      </c>
      <c r="F551">
        <f t="shared" si="66"/>
        <v>5.2788000000000199</v>
      </c>
      <c r="G551" s="22">
        <f>monthly_summary!L551*12</f>
        <v>4.2683999999999997</v>
      </c>
      <c r="H551" s="22">
        <f>monthly_summary!P551*12</f>
        <v>4.1075999999999997</v>
      </c>
      <c r="I551" s="22">
        <f t="shared" si="67"/>
        <v>8.0400000000000027E-2</v>
      </c>
      <c r="J551" s="26">
        <f>'FF CO2 GCB2020'!D551*$K$5</f>
        <v>6.6594999999999995</v>
      </c>
      <c r="K551" s="23">
        <f>'FF CO2 GCB2020'!D551*(1-$K$5)</f>
        <v>0.35050000000000031</v>
      </c>
      <c r="L551" s="23">
        <f t="shared" si="68"/>
        <v>8.8325999999999976</v>
      </c>
      <c r="N551" s="11">
        <f t="shared" si="69"/>
        <v>4.1879999999999997</v>
      </c>
      <c r="O551" s="2">
        <f t="shared" si="70"/>
        <v>8.7521999999999984</v>
      </c>
      <c r="P551" s="11">
        <f t="shared" si="71"/>
        <v>9.9991714285714437</v>
      </c>
      <c r="S551" s="11">
        <f t="shared" si="65"/>
        <v>2.4900000000000091</v>
      </c>
      <c r="T551" s="11">
        <f t="shared" si="73"/>
        <v>2.4333333333333322</v>
      </c>
      <c r="U551">
        <f t="shared" si="72"/>
        <v>4.1663207547169794</v>
      </c>
    </row>
    <row r="552" spans="1:21" x14ac:dyDescent="0.2">
      <c r="A552">
        <v>2002</v>
      </c>
      <c r="B552">
        <v>3</v>
      </c>
      <c r="C552">
        <v>2002.2027</v>
      </c>
      <c r="D552">
        <f>monthly_summary!D552</f>
        <v>372.05</v>
      </c>
      <c r="E552">
        <f>monthly_summary!E552</f>
        <v>370.13</v>
      </c>
      <c r="F552">
        <f t="shared" si="66"/>
        <v>4.070400000000034</v>
      </c>
      <c r="G552" s="22">
        <f>monthly_summary!L552*12</f>
        <v>4.3031999999999995</v>
      </c>
      <c r="H552" s="22">
        <f>monthly_summary!P552*12</f>
        <v>4.1364000000000001</v>
      </c>
      <c r="I552" s="22">
        <f t="shared" si="67"/>
        <v>8.3399999999999697E-2</v>
      </c>
      <c r="J552" s="26">
        <f>'FF CO2 GCB2020'!D552*$K$5</f>
        <v>6.6718499999999992</v>
      </c>
      <c r="K552" s="23">
        <f>'FF CO2 GCB2020'!D552*(1-$K$5)</f>
        <v>0.3511500000000003</v>
      </c>
      <c r="L552" s="23">
        <f t="shared" si="68"/>
        <v>8.8489799999999974</v>
      </c>
      <c r="N552" s="11">
        <f t="shared" si="69"/>
        <v>4.2197999999999993</v>
      </c>
      <c r="O552" s="2">
        <f t="shared" si="70"/>
        <v>8.7655799999999982</v>
      </c>
      <c r="P552" s="11">
        <f t="shared" si="71"/>
        <v>9.1447285714285957</v>
      </c>
      <c r="S552" s="11">
        <f t="shared" si="65"/>
        <v>1.9200000000000159</v>
      </c>
      <c r="T552" s="11">
        <f t="shared" si="73"/>
        <v>2.3766666666666652</v>
      </c>
      <c r="U552">
        <f t="shared" si="72"/>
        <v>4.1740471698113195</v>
      </c>
    </row>
    <row r="553" spans="1:21" x14ac:dyDescent="0.2">
      <c r="A553">
        <v>2002</v>
      </c>
      <c r="B553">
        <v>4</v>
      </c>
      <c r="C553">
        <v>2002.2877000000001</v>
      </c>
      <c r="D553">
        <f>monthly_summary!D553</f>
        <v>372.2</v>
      </c>
      <c r="E553">
        <f>monthly_summary!E553</f>
        <v>370.22</v>
      </c>
      <c r="F553">
        <f t="shared" si="66"/>
        <v>4.1975999999999178</v>
      </c>
      <c r="G553" s="22">
        <f>monthly_summary!L553*12</f>
        <v>4.3356000000000003</v>
      </c>
      <c r="H553" s="22">
        <f>monthly_summary!P553*12</f>
        <v>4.1639999999999997</v>
      </c>
      <c r="I553" s="22">
        <f t="shared" si="67"/>
        <v>8.580000000000032E-2</v>
      </c>
      <c r="J553" s="26">
        <f>'FF CO2 GCB2020'!D553*$K$5</f>
        <v>6.6851499999999993</v>
      </c>
      <c r="K553" s="23">
        <f>'FF CO2 GCB2020'!D553*(1-$K$5)</f>
        <v>0.35185000000000033</v>
      </c>
      <c r="L553" s="23">
        <f t="shared" si="68"/>
        <v>8.8666199999999975</v>
      </c>
      <c r="N553" s="11">
        <f t="shared" si="69"/>
        <v>4.2498000000000005</v>
      </c>
      <c r="O553" s="2">
        <f t="shared" si="70"/>
        <v>8.7808199999999967</v>
      </c>
      <c r="P553" s="11">
        <f t="shared" si="71"/>
        <v>9.2457857142856543</v>
      </c>
      <c r="S553" s="11">
        <f t="shared" si="65"/>
        <v>1.9799999999999613</v>
      </c>
      <c r="T553" s="11">
        <f t="shared" si="73"/>
        <v>2.4183333333333317</v>
      </c>
      <c r="U553">
        <f t="shared" si="72"/>
        <v>4.1823679245283003</v>
      </c>
    </row>
    <row r="554" spans="1:21" x14ac:dyDescent="0.2">
      <c r="A554">
        <v>2002</v>
      </c>
      <c r="B554">
        <v>5</v>
      </c>
      <c r="C554">
        <v>2002.3698999999999</v>
      </c>
      <c r="D554">
        <f>monthly_summary!D554</f>
        <v>372.31</v>
      </c>
      <c r="E554">
        <f>monthly_summary!E554</f>
        <v>370.39</v>
      </c>
      <c r="F554">
        <f t="shared" si="66"/>
        <v>4.070400000000034</v>
      </c>
      <c r="G554" s="22">
        <f>monthly_summary!L554*12</f>
        <v>4.3620000000000001</v>
      </c>
      <c r="H554" s="22">
        <f>monthly_summary!P554*12</f>
        <v>4.1904000000000003</v>
      </c>
      <c r="I554" s="22">
        <f t="shared" si="67"/>
        <v>8.5799999999999876E-2</v>
      </c>
      <c r="J554" s="26">
        <f>'FF CO2 GCB2020'!D554*$K$5</f>
        <v>6.6974999999999998</v>
      </c>
      <c r="K554" s="23">
        <f>'FF CO2 GCB2020'!D554*(1-$K$5)</f>
        <v>0.35250000000000031</v>
      </c>
      <c r="L554" s="23">
        <f t="shared" si="68"/>
        <v>8.8829999999999991</v>
      </c>
      <c r="N554" s="11">
        <f t="shared" si="69"/>
        <v>4.2762000000000002</v>
      </c>
      <c r="O554" s="2">
        <f t="shared" si="70"/>
        <v>8.7972000000000001</v>
      </c>
      <c r="P554" s="11">
        <f t="shared" si="71"/>
        <v>9.1666285714285962</v>
      </c>
      <c r="S554" s="11">
        <f t="shared" si="65"/>
        <v>1.9200000000000159</v>
      </c>
      <c r="T554" s="11">
        <f t="shared" si="73"/>
        <v>2.4124999999999992</v>
      </c>
      <c r="U554">
        <f t="shared" si="72"/>
        <v>4.1900943396226404</v>
      </c>
    </row>
    <row r="555" spans="1:21" x14ac:dyDescent="0.2">
      <c r="A555">
        <v>2002</v>
      </c>
      <c r="B555">
        <v>6</v>
      </c>
      <c r="C555">
        <v>2002.4548</v>
      </c>
      <c r="D555">
        <f>monthly_summary!D555</f>
        <v>372.96</v>
      </c>
      <c r="E555">
        <f>monthly_summary!E555</f>
        <v>370.63</v>
      </c>
      <c r="F555">
        <f t="shared" si="66"/>
        <v>4.9395999999999667</v>
      </c>
      <c r="G555" s="22">
        <f>monthly_summary!L555*12</f>
        <v>4.3872</v>
      </c>
      <c r="H555" s="22">
        <f>monthly_summary!P555*12</f>
        <v>4.2132000000000005</v>
      </c>
      <c r="I555" s="22">
        <f t="shared" si="67"/>
        <v>8.6999999999999744E-2</v>
      </c>
      <c r="J555" s="26">
        <f>'FF CO2 GCB2020'!D555*$K$5</f>
        <v>6.7098499999999994</v>
      </c>
      <c r="K555" s="23">
        <f>'FF CO2 GCB2020'!D555*(1-$K$5)</f>
        <v>0.3531500000000003</v>
      </c>
      <c r="L555" s="23">
        <f t="shared" si="68"/>
        <v>8.899379999999999</v>
      </c>
      <c r="N555" s="11">
        <f t="shared" si="69"/>
        <v>4.3002000000000002</v>
      </c>
      <c r="O555" s="2">
        <f t="shared" si="70"/>
        <v>8.8123799999999992</v>
      </c>
      <c r="P555" s="11">
        <f t="shared" si="71"/>
        <v>9.7979857142856908</v>
      </c>
      <c r="S555" s="11">
        <f t="shared" si="65"/>
        <v>2.3299999999999841</v>
      </c>
      <c r="T555" s="11">
        <f t="shared" si="73"/>
        <v>2.4183333333333366</v>
      </c>
      <c r="U555">
        <f t="shared" si="72"/>
        <v>4.1978207547169806</v>
      </c>
    </row>
    <row r="556" spans="1:21" x14ac:dyDescent="0.2">
      <c r="A556">
        <v>2002</v>
      </c>
      <c r="B556">
        <v>7</v>
      </c>
      <c r="C556">
        <v>2002.537</v>
      </c>
      <c r="D556">
        <f>monthly_summary!D556</f>
        <v>373.25</v>
      </c>
      <c r="E556">
        <f>monthly_summary!E556</f>
        <v>370.83</v>
      </c>
      <c r="F556">
        <f t="shared" si="66"/>
        <v>5.1304000000000336</v>
      </c>
      <c r="G556" s="22">
        <f>monthly_summary!L556*12</f>
        <v>4.41</v>
      </c>
      <c r="H556" s="22">
        <f>monthly_summary!P556*12</f>
        <v>4.2336</v>
      </c>
      <c r="I556" s="22">
        <f t="shared" si="67"/>
        <v>8.8200000000000056E-2</v>
      </c>
      <c r="J556" s="26">
        <f>'FF CO2 GCB2020'!D556*$K$5</f>
        <v>6.7307499999999996</v>
      </c>
      <c r="K556" s="23">
        <f>'FF CO2 GCB2020'!D556*(1-$K$5)</f>
        <v>0.35425000000000029</v>
      </c>
      <c r="L556" s="23">
        <f t="shared" si="68"/>
        <v>8.9270999999999976</v>
      </c>
      <c r="N556" s="11">
        <f t="shared" si="69"/>
        <v>4.3217999999999996</v>
      </c>
      <c r="O556" s="2">
        <f t="shared" si="70"/>
        <v>8.8388999999999971</v>
      </c>
      <c r="P556" s="11">
        <f t="shared" si="71"/>
        <v>9.9528714285714521</v>
      </c>
      <c r="S556" s="11">
        <f t="shared" si="65"/>
        <v>2.4200000000000159</v>
      </c>
      <c r="T556" s="11">
        <f t="shared" si="73"/>
        <v>2.4341666666666697</v>
      </c>
      <c r="U556">
        <f t="shared" si="72"/>
        <v>4.2108962264150929</v>
      </c>
    </row>
    <row r="557" spans="1:21" x14ac:dyDescent="0.2">
      <c r="A557">
        <v>2002</v>
      </c>
      <c r="B557">
        <v>8</v>
      </c>
      <c r="C557">
        <v>2002.6219000000001</v>
      </c>
      <c r="D557">
        <f>monthly_summary!D557</f>
        <v>372.94</v>
      </c>
      <c r="E557">
        <f>monthly_summary!E557</f>
        <v>371.07</v>
      </c>
      <c r="F557">
        <f t="shared" si="66"/>
        <v>3.9644000000000097</v>
      </c>
      <c r="G557" s="22">
        <f>monthly_summary!L557*12</f>
        <v>4.4303999999999997</v>
      </c>
      <c r="H557" s="22">
        <f>monthly_summary!P557*12</f>
        <v>4.2527999999999997</v>
      </c>
      <c r="I557" s="22">
        <f t="shared" si="67"/>
        <v>8.879999999999999E-2</v>
      </c>
      <c r="J557" s="26">
        <f>'FF CO2 GCB2020'!D557*$K$5</f>
        <v>6.7582999999999993</v>
      </c>
      <c r="K557" s="23">
        <f>'FF CO2 GCB2020'!D557*(1-$K$5)</f>
        <v>0.35570000000000029</v>
      </c>
      <c r="L557" s="23">
        <f t="shared" si="68"/>
        <v>8.9636399999999981</v>
      </c>
      <c r="N557" s="11">
        <f t="shared" si="69"/>
        <v>4.3415999999999997</v>
      </c>
      <c r="O557" s="2">
        <f t="shared" si="70"/>
        <v>8.874839999999999</v>
      </c>
      <c r="P557" s="11">
        <f t="shared" si="71"/>
        <v>9.1455142857142917</v>
      </c>
      <c r="S557" s="11">
        <f t="shared" si="65"/>
        <v>1.8700000000000045</v>
      </c>
      <c r="T557" s="11">
        <f t="shared" si="73"/>
        <v>2.4025000000000034</v>
      </c>
      <c r="U557">
        <f t="shared" si="72"/>
        <v>4.2281320754716969</v>
      </c>
    </row>
    <row r="558" spans="1:21" x14ac:dyDescent="0.2">
      <c r="A558">
        <v>2002</v>
      </c>
      <c r="B558">
        <v>9</v>
      </c>
      <c r="C558">
        <v>2002.7067999999999</v>
      </c>
      <c r="D558">
        <f>monthly_summary!D558</f>
        <v>374.03</v>
      </c>
      <c r="E558">
        <f>monthly_summary!E558</f>
        <v>371.13</v>
      </c>
      <c r="F558">
        <f t="shared" si="66"/>
        <v>6.1479999999999517</v>
      </c>
      <c r="G558" s="22">
        <f>monthly_summary!L558*12</f>
        <v>4.4471999999999996</v>
      </c>
      <c r="H558" s="22">
        <f>monthly_summary!P558*12</f>
        <v>4.2696000000000005</v>
      </c>
      <c r="I558" s="22">
        <f t="shared" si="67"/>
        <v>8.8799999999999546E-2</v>
      </c>
      <c r="J558" s="26">
        <f>'FF CO2 GCB2020'!D558*$K$5</f>
        <v>6.785849999999999</v>
      </c>
      <c r="K558" s="23">
        <f>'FF CO2 GCB2020'!D558*(1-$K$5)</f>
        <v>0.3571500000000003</v>
      </c>
      <c r="L558" s="23">
        <f t="shared" si="68"/>
        <v>9.0001799999999985</v>
      </c>
      <c r="N558" s="11">
        <f t="shared" si="69"/>
        <v>4.3583999999999996</v>
      </c>
      <c r="O558" s="2">
        <f t="shared" si="70"/>
        <v>8.9113799999999994</v>
      </c>
      <c r="P558" s="11">
        <f t="shared" si="71"/>
        <v>10.731328571428538</v>
      </c>
      <c r="S558" s="11">
        <f t="shared" si="65"/>
        <v>2.8999999999999773</v>
      </c>
      <c r="T558" s="11">
        <f t="shared" si="73"/>
        <v>2.425000000000002</v>
      </c>
      <c r="U558">
        <f t="shared" si="72"/>
        <v>4.2453679245283009</v>
      </c>
    </row>
    <row r="559" spans="1:21" x14ac:dyDescent="0.2">
      <c r="A559">
        <v>2002</v>
      </c>
      <c r="B559">
        <v>10</v>
      </c>
      <c r="C559">
        <v>2002.789</v>
      </c>
      <c r="D559">
        <f>monthly_summary!D559</f>
        <v>373.69</v>
      </c>
      <c r="E559">
        <f>monthly_summary!E559</f>
        <v>371.3</v>
      </c>
      <c r="F559">
        <f t="shared" si="66"/>
        <v>5.0667999999999713</v>
      </c>
      <c r="G559" s="22">
        <f>monthly_summary!L559*12</f>
        <v>4.4627999999999997</v>
      </c>
      <c r="H559" s="22">
        <f>monthly_summary!P559*12</f>
        <v>4.2851999999999997</v>
      </c>
      <c r="I559" s="22">
        <f t="shared" si="67"/>
        <v>8.879999999999999E-2</v>
      </c>
      <c r="J559" s="26">
        <f>'FF CO2 GCB2020'!D559*$K$5</f>
        <v>6.8133999999999997</v>
      </c>
      <c r="K559" s="23">
        <f>'FF CO2 GCB2020'!D559*(1-$K$5)</f>
        <v>0.35860000000000031</v>
      </c>
      <c r="L559" s="23">
        <f t="shared" si="68"/>
        <v>9.036719999999999</v>
      </c>
      <c r="N559" s="11">
        <f t="shared" si="69"/>
        <v>4.3739999999999997</v>
      </c>
      <c r="O559" s="2">
        <f t="shared" si="70"/>
        <v>8.9479199999999999</v>
      </c>
      <c r="P559" s="11">
        <f t="shared" si="71"/>
        <v>9.9851428571428364</v>
      </c>
      <c r="S559" s="11">
        <f t="shared" si="65"/>
        <v>2.3899999999999864</v>
      </c>
      <c r="T559" s="11">
        <f t="shared" si="73"/>
        <v>2.4666666666666637</v>
      </c>
      <c r="U559">
        <f t="shared" si="72"/>
        <v>4.2626037735849049</v>
      </c>
    </row>
    <row r="560" spans="1:21" x14ac:dyDescent="0.2">
      <c r="A560">
        <v>2002</v>
      </c>
      <c r="B560">
        <v>11</v>
      </c>
      <c r="C560">
        <v>2002.874</v>
      </c>
      <c r="D560">
        <f>monthly_summary!D560</f>
        <v>374.24</v>
      </c>
      <c r="E560">
        <f>monthly_summary!E560</f>
        <v>371.45</v>
      </c>
      <c r="F560">
        <f t="shared" si="66"/>
        <v>5.914800000000044</v>
      </c>
      <c r="G560" s="22">
        <f>monthly_summary!L560*12</f>
        <v>4.4771999999999998</v>
      </c>
      <c r="H560" s="22">
        <f>monthly_summary!P560*12</f>
        <v>4.2984</v>
      </c>
      <c r="I560" s="22">
        <f t="shared" si="67"/>
        <v>8.9399999999999924E-2</v>
      </c>
      <c r="J560" s="26">
        <f>'FF CO2 GCB2020'!D560*$K$5</f>
        <v>6.8409499999999994</v>
      </c>
      <c r="K560" s="23">
        <f>'FF CO2 GCB2020'!D560*(1-$K$5)</f>
        <v>0.36005000000000031</v>
      </c>
      <c r="L560" s="23">
        <f t="shared" si="68"/>
        <v>9.0732599999999977</v>
      </c>
      <c r="N560" s="11">
        <f t="shared" si="69"/>
        <v>4.3878000000000004</v>
      </c>
      <c r="O560" s="2">
        <f t="shared" si="70"/>
        <v>8.9838599999999982</v>
      </c>
      <c r="P560" s="11">
        <f t="shared" si="71"/>
        <v>10.616357142857174</v>
      </c>
      <c r="S560" s="11">
        <f t="shared" si="65"/>
        <v>2.7900000000000205</v>
      </c>
      <c r="T560" s="11">
        <f t="shared" si="73"/>
        <v>2.5108333333333328</v>
      </c>
      <c r="U560">
        <f t="shared" si="72"/>
        <v>4.2798396226415081</v>
      </c>
    </row>
    <row r="561" spans="1:21" x14ac:dyDescent="0.2">
      <c r="A561">
        <v>2002</v>
      </c>
      <c r="B561">
        <v>12</v>
      </c>
      <c r="C561">
        <v>2002.9562000000001</v>
      </c>
      <c r="D561">
        <f>monthly_summary!D561</f>
        <v>374.66</v>
      </c>
      <c r="E561">
        <f>monthly_summary!E561</f>
        <v>371.45</v>
      </c>
      <c r="F561">
        <f t="shared" si="66"/>
        <v>6.8052000000000774</v>
      </c>
      <c r="G561" s="22">
        <f>monthly_summary!L561*12</f>
        <v>4.4903999999999993</v>
      </c>
      <c r="H561" s="22">
        <f>monthly_summary!P561*12</f>
        <v>4.3091999999999997</v>
      </c>
      <c r="I561" s="22">
        <f t="shared" si="67"/>
        <v>9.0599999999999792E-2</v>
      </c>
      <c r="J561" s="26">
        <f>'FF CO2 GCB2020'!D561*$K$5</f>
        <v>6.8685</v>
      </c>
      <c r="K561" s="23">
        <f>'FF CO2 GCB2020'!D561*(1-$K$5)</f>
        <v>0.36150000000000032</v>
      </c>
      <c r="L561" s="23">
        <f t="shared" si="68"/>
        <v>9.1097999999999981</v>
      </c>
      <c r="N561" s="11">
        <f t="shared" si="69"/>
        <v>4.399799999999999</v>
      </c>
      <c r="O561" s="2">
        <f t="shared" si="70"/>
        <v>9.0191999999999979</v>
      </c>
      <c r="P561" s="11">
        <f t="shared" si="71"/>
        <v>11.277257142857197</v>
      </c>
      <c r="S561" s="11">
        <f t="shared" si="65"/>
        <v>3.2100000000000364</v>
      </c>
      <c r="T561" s="11">
        <f t="shared" si="73"/>
        <v>2.5508333333333346</v>
      </c>
      <c r="U561">
        <f t="shared" si="72"/>
        <v>4.2970754716981121</v>
      </c>
    </row>
    <row r="562" spans="1:21" x14ac:dyDescent="0.2">
      <c r="A562">
        <v>2003</v>
      </c>
      <c r="B562">
        <v>1</v>
      </c>
      <c r="C562">
        <v>2003.0410999999999</v>
      </c>
      <c r="D562">
        <f>monthly_summary!D562</f>
        <v>374.63</v>
      </c>
      <c r="E562">
        <f>monthly_summary!E562</f>
        <v>372.02</v>
      </c>
      <c r="F562">
        <f t="shared" si="66"/>
        <v>5.5332000000000292</v>
      </c>
      <c r="G562" s="22">
        <f>monthly_summary!L562*12</f>
        <v>4.5011999999999999</v>
      </c>
      <c r="H562" s="22">
        <f>monthly_summary!P562*12</f>
        <v>4.3176000000000005</v>
      </c>
      <c r="I562" s="22">
        <f t="shared" si="67"/>
        <v>9.179999999999966E-2</v>
      </c>
      <c r="J562" s="26">
        <f>'FF CO2 GCB2020'!D562*$K$5</f>
        <v>6.8969999999999994</v>
      </c>
      <c r="K562" s="23">
        <f>'FF CO2 GCB2020'!D562*(1-$K$5)</f>
        <v>0.36300000000000032</v>
      </c>
      <c r="L562" s="23">
        <f t="shared" si="68"/>
        <v>9.1475999999999971</v>
      </c>
      <c r="N562" s="11">
        <f t="shared" si="69"/>
        <v>4.4093999999999998</v>
      </c>
      <c r="O562" s="2">
        <f t="shared" si="70"/>
        <v>9.0557999999999979</v>
      </c>
      <c r="P562" s="11">
        <f t="shared" si="71"/>
        <v>10.394485714285736</v>
      </c>
      <c r="S562" s="11">
        <f t="shared" si="65"/>
        <v>2.6100000000000136</v>
      </c>
      <c r="T562" s="11">
        <f t="shared" si="73"/>
        <v>2.5950000000000037</v>
      </c>
      <c r="U562">
        <f t="shared" si="72"/>
        <v>4.3149056603773568</v>
      </c>
    </row>
    <row r="563" spans="1:21" x14ac:dyDescent="0.2">
      <c r="A563">
        <v>2003</v>
      </c>
      <c r="B563">
        <v>2</v>
      </c>
      <c r="C563">
        <v>2003.126</v>
      </c>
      <c r="D563">
        <f>monthly_summary!D563</f>
        <v>374.9</v>
      </c>
      <c r="E563">
        <f>monthly_summary!E563</f>
        <v>372.14</v>
      </c>
      <c r="F563">
        <f t="shared" si="66"/>
        <v>5.8511999999999809</v>
      </c>
      <c r="G563" s="22">
        <f>monthly_summary!L563*12</f>
        <v>4.5096000000000007</v>
      </c>
      <c r="H563" s="22">
        <f>monthly_summary!P563*12</f>
        <v>4.3235999999999999</v>
      </c>
      <c r="I563" s="22">
        <f t="shared" si="67"/>
        <v>9.3000000000000416E-2</v>
      </c>
      <c r="J563" s="26">
        <f>'FF CO2 GCB2020'!D563*$K$5</f>
        <v>6.9245499999999991</v>
      </c>
      <c r="K563" s="23">
        <f>'FF CO2 GCB2020'!D563*(1-$K$5)</f>
        <v>0.36445000000000033</v>
      </c>
      <c r="L563" s="23">
        <f t="shared" si="68"/>
        <v>9.1841399999999975</v>
      </c>
      <c r="N563" s="11">
        <f t="shared" si="69"/>
        <v>4.4166000000000007</v>
      </c>
      <c r="O563" s="2">
        <f t="shared" si="70"/>
        <v>9.0911399999999976</v>
      </c>
      <c r="P563" s="11">
        <f t="shared" si="71"/>
        <v>10.646528571428558</v>
      </c>
      <c r="S563" s="11">
        <f t="shared" si="65"/>
        <v>2.7599999999999909</v>
      </c>
      <c r="T563" s="11">
        <f t="shared" si="73"/>
        <v>2.6366666666666654</v>
      </c>
      <c r="U563">
        <f t="shared" si="72"/>
        <v>4.3321415094339608</v>
      </c>
    </row>
    <row r="564" spans="1:21" x14ac:dyDescent="0.2">
      <c r="A564">
        <v>2003</v>
      </c>
      <c r="B564">
        <v>3</v>
      </c>
      <c r="C564">
        <v>2003.2027</v>
      </c>
      <c r="D564">
        <f>monthly_summary!D564</f>
        <v>374.64</v>
      </c>
      <c r="E564">
        <f>monthly_summary!E564</f>
        <v>372.22</v>
      </c>
      <c r="F564">
        <f t="shared" si="66"/>
        <v>5.1303999999999137</v>
      </c>
      <c r="G564" s="22">
        <f>monthly_summary!L564*12</f>
        <v>4.5167999999999999</v>
      </c>
      <c r="H564" s="22">
        <f>monthly_summary!P564*12</f>
        <v>4.3259999999999996</v>
      </c>
      <c r="I564" s="22">
        <f t="shared" si="67"/>
        <v>9.5400000000000151E-2</v>
      </c>
      <c r="J564" s="26">
        <f>'FF CO2 GCB2020'!D564*$K$5</f>
        <v>6.9520999999999997</v>
      </c>
      <c r="K564" s="23">
        <f>'FF CO2 GCB2020'!D564*(1-$K$5)</f>
        <v>0.36590000000000028</v>
      </c>
      <c r="L564" s="23">
        <f t="shared" si="68"/>
        <v>9.2206799999999998</v>
      </c>
      <c r="N564" s="11">
        <f t="shared" si="69"/>
        <v>4.4214000000000002</v>
      </c>
      <c r="O564" s="2">
        <f t="shared" si="70"/>
        <v>9.1252800000000001</v>
      </c>
      <c r="P564" s="11">
        <f t="shared" si="71"/>
        <v>10.155371428571367</v>
      </c>
      <c r="S564" s="11">
        <f t="shared" si="65"/>
        <v>2.4199999999999591</v>
      </c>
      <c r="T564" s="11">
        <f t="shared" si="73"/>
        <v>2.7266666666666644</v>
      </c>
      <c r="U564">
        <f t="shared" si="72"/>
        <v>4.3493773584905657</v>
      </c>
    </row>
    <row r="565" spans="1:21" x14ac:dyDescent="0.2">
      <c r="A565">
        <v>2003</v>
      </c>
      <c r="B565">
        <v>4</v>
      </c>
      <c r="C565">
        <v>2003.2877000000001</v>
      </c>
      <c r="D565">
        <f>monthly_summary!D565</f>
        <v>374.99</v>
      </c>
      <c r="E565">
        <f>monthly_summary!E565</f>
        <v>372.48</v>
      </c>
      <c r="F565">
        <f t="shared" si="66"/>
        <v>5.3211999999999806</v>
      </c>
      <c r="G565" s="22">
        <f>monthly_summary!L565*12</f>
        <v>4.5228000000000002</v>
      </c>
      <c r="H565" s="22">
        <f>monthly_summary!P565*12</f>
        <v>4.3259999999999996</v>
      </c>
      <c r="I565" s="22">
        <f t="shared" si="67"/>
        <v>9.8400000000000265E-2</v>
      </c>
      <c r="J565" s="26">
        <f>'FF CO2 GCB2020'!D565*$K$5</f>
        <v>6.9796500000000004</v>
      </c>
      <c r="K565" s="23">
        <f>'FF CO2 GCB2020'!D565*(1-$K$5)</f>
        <v>0.36735000000000034</v>
      </c>
      <c r="L565" s="23">
        <f t="shared" si="68"/>
        <v>9.2572200000000002</v>
      </c>
      <c r="N565" s="11">
        <f t="shared" si="69"/>
        <v>4.4244000000000003</v>
      </c>
      <c r="O565" s="2">
        <f t="shared" si="70"/>
        <v>9.1588200000000004</v>
      </c>
      <c r="P565" s="11">
        <f t="shared" si="71"/>
        <v>10.314757142857131</v>
      </c>
      <c r="S565" s="11">
        <f t="shared" si="65"/>
        <v>2.5099999999999909</v>
      </c>
      <c r="T565" s="11">
        <f t="shared" si="73"/>
        <v>2.7333333333333343</v>
      </c>
      <c r="U565">
        <f t="shared" si="72"/>
        <v>4.3666132075471698</v>
      </c>
    </row>
    <row r="566" spans="1:21" x14ac:dyDescent="0.2">
      <c r="A566">
        <v>2003</v>
      </c>
      <c r="B566">
        <v>5</v>
      </c>
      <c r="C566">
        <v>2003.3698999999999</v>
      </c>
      <c r="D566">
        <f>monthly_summary!D566</f>
        <v>375.11</v>
      </c>
      <c r="E566">
        <f>monthly_summary!E566</f>
        <v>372.71</v>
      </c>
      <c r="F566">
        <f t="shared" si="66"/>
        <v>5.0880000000000729</v>
      </c>
      <c r="G566" s="22">
        <f>monthly_summary!L566*12</f>
        <v>4.5288000000000004</v>
      </c>
      <c r="H566" s="22">
        <f>monthly_summary!P566*12</f>
        <v>4.3247999999999998</v>
      </c>
      <c r="I566" s="22">
        <f t="shared" si="67"/>
        <v>0.10200000000000031</v>
      </c>
      <c r="J566" s="26">
        <f>'FF CO2 GCB2020'!D566*$K$5</f>
        <v>7.0072000000000001</v>
      </c>
      <c r="K566" s="23">
        <f>'FF CO2 GCB2020'!D566*(1-$K$5)</f>
        <v>0.36880000000000035</v>
      </c>
      <c r="L566" s="23">
        <f t="shared" si="68"/>
        <v>9.2937599999999989</v>
      </c>
      <c r="N566" s="11">
        <f t="shared" si="69"/>
        <v>4.4268000000000001</v>
      </c>
      <c r="O566" s="2">
        <f t="shared" si="70"/>
        <v>9.1917599999999986</v>
      </c>
      <c r="P566" s="11">
        <f t="shared" si="71"/>
        <v>10.170685714285767</v>
      </c>
      <c r="S566" s="11">
        <f t="shared" si="65"/>
        <v>2.4000000000000341</v>
      </c>
      <c r="T566" s="11">
        <f t="shared" si="73"/>
        <v>2.7983333333333369</v>
      </c>
      <c r="U566">
        <f t="shared" si="72"/>
        <v>4.3838490566037729</v>
      </c>
    </row>
    <row r="567" spans="1:21" x14ac:dyDescent="0.2">
      <c r="A567">
        <v>2003</v>
      </c>
      <c r="B567">
        <v>6</v>
      </c>
      <c r="C567">
        <v>2003.4548</v>
      </c>
      <c r="D567">
        <f>monthly_summary!D567</f>
        <v>375.68</v>
      </c>
      <c r="E567">
        <f>monthly_summary!E567</f>
        <v>372.82</v>
      </c>
      <c r="F567">
        <f t="shared" si="66"/>
        <v>6.0632000000000295</v>
      </c>
      <c r="G567" s="22">
        <f>monthly_summary!L567*12</f>
        <v>4.5324</v>
      </c>
      <c r="H567" s="22">
        <f>monthly_summary!P567*12</f>
        <v>4.32</v>
      </c>
      <c r="I567" s="22">
        <f t="shared" si="67"/>
        <v>0.10619999999999985</v>
      </c>
      <c r="J567" s="26">
        <f>'FF CO2 GCB2020'!D567*$K$5</f>
        <v>7.0347499999999998</v>
      </c>
      <c r="K567" s="23">
        <f>'FF CO2 GCB2020'!D567*(1-$K$5)</f>
        <v>0.37025000000000036</v>
      </c>
      <c r="L567" s="23">
        <f t="shared" si="68"/>
        <v>9.3302999999999994</v>
      </c>
      <c r="N567" s="11">
        <f t="shared" si="69"/>
        <v>4.4261999999999997</v>
      </c>
      <c r="O567" s="2">
        <f t="shared" si="70"/>
        <v>9.2241</v>
      </c>
      <c r="P567" s="11">
        <f t="shared" si="71"/>
        <v>10.889157142857163</v>
      </c>
      <c r="S567" s="11">
        <f t="shared" si="65"/>
        <v>2.8600000000000136</v>
      </c>
      <c r="T567" s="11">
        <f t="shared" si="73"/>
        <v>2.8358333333333356</v>
      </c>
      <c r="U567">
        <f t="shared" si="72"/>
        <v>4.4010849056603769</v>
      </c>
    </row>
    <row r="568" spans="1:21" x14ac:dyDescent="0.2">
      <c r="A568">
        <v>2003</v>
      </c>
      <c r="B568">
        <v>7</v>
      </c>
      <c r="C568">
        <v>2003.537</v>
      </c>
      <c r="D568">
        <f>monthly_summary!D568</f>
        <v>375.83</v>
      </c>
      <c r="E568">
        <f>monthly_summary!E568</f>
        <v>372.91</v>
      </c>
      <c r="F568">
        <f t="shared" si="66"/>
        <v>6.1903999999999133</v>
      </c>
      <c r="G568" s="22">
        <f>monthly_summary!L568*12</f>
        <v>4.5348000000000006</v>
      </c>
      <c r="H568" s="22">
        <f>monthly_summary!P568*12</f>
        <v>4.3140000000000001</v>
      </c>
      <c r="I568" s="22">
        <f t="shared" si="67"/>
        <v>0.11040000000000028</v>
      </c>
      <c r="J568" s="26">
        <f>'FF CO2 GCB2020'!D568*$K$5</f>
        <v>7.0632499999999991</v>
      </c>
      <c r="K568" s="23">
        <f>'FF CO2 GCB2020'!D568*(1-$K$5)</f>
        <v>0.3717500000000003</v>
      </c>
      <c r="L568" s="23">
        <f t="shared" si="68"/>
        <v>9.3680999999999983</v>
      </c>
      <c r="N568" s="11">
        <f t="shared" si="69"/>
        <v>4.4244000000000003</v>
      </c>
      <c r="O568" s="2">
        <f t="shared" si="70"/>
        <v>9.257699999999998</v>
      </c>
      <c r="P568" s="11">
        <f t="shared" si="71"/>
        <v>11.002814285714223</v>
      </c>
      <c r="S568" s="11">
        <f t="shared" si="65"/>
        <v>2.9199999999999591</v>
      </c>
      <c r="T568" s="11">
        <f t="shared" si="73"/>
        <v>2.8283333333333331</v>
      </c>
      <c r="U568">
        <f t="shared" si="72"/>
        <v>4.4189150943396216</v>
      </c>
    </row>
    <row r="569" spans="1:21" x14ac:dyDescent="0.2">
      <c r="A569">
        <v>2003</v>
      </c>
      <c r="B569">
        <v>8</v>
      </c>
      <c r="C569">
        <v>2003.6219000000001</v>
      </c>
      <c r="D569">
        <f>monthly_summary!D569</f>
        <v>375.95</v>
      </c>
      <c r="E569">
        <f>monthly_summary!E569</f>
        <v>373</v>
      </c>
      <c r="F569">
        <f t="shared" si="66"/>
        <v>6.2539999999999765</v>
      </c>
      <c r="G569" s="22">
        <f>monthly_summary!L569*12</f>
        <v>4.5359999999999996</v>
      </c>
      <c r="H569" s="22">
        <f>monthly_summary!P569*12</f>
        <v>4.3056000000000001</v>
      </c>
      <c r="I569" s="22">
        <f t="shared" si="67"/>
        <v>0.11519999999999975</v>
      </c>
      <c r="J569" s="26">
        <f>'FF CO2 GCB2020'!D569*$K$5</f>
        <v>7.0907999999999998</v>
      </c>
      <c r="K569" s="23">
        <f>'FF CO2 GCB2020'!D569*(1-$K$5)</f>
        <v>0.37320000000000036</v>
      </c>
      <c r="L569" s="23">
        <f t="shared" si="68"/>
        <v>9.4046399999999988</v>
      </c>
      <c r="N569" s="11">
        <f t="shared" si="69"/>
        <v>4.4207999999999998</v>
      </c>
      <c r="O569" s="2">
        <f t="shared" si="70"/>
        <v>9.289439999999999</v>
      </c>
      <c r="P569" s="11">
        <f t="shared" si="71"/>
        <v>11.06954285714284</v>
      </c>
      <c r="S569" s="11">
        <f t="shared" si="65"/>
        <v>2.9499999999999886</v>
      </c>
      <c r="T569" s="11">
        <f t="shared" si="73"/>
        <v>2.8666666666666649</v>
      </c>
      <c r="U569">
        <f t="shared" si="72"/>
        <v>4.4361509433962256</v>
      </c>
    </row>
    <row r="570" spans="1:21" x14ac:dyDescent="0.2">
      <c r="A570">
        <v>2003</v>
      </c>
      <c r="B570">
        <v>9</v>
      </c>
      <c r="C570">
        <v>2003.7067999999999</v>
      </c>
      <c r="D570">
        <f>monthly_summary!D570</f>
        <v>376.31</v>
      </c>
      <c r="E570">
        <f>monthly_summary!E570</f>
        <v>373.33</v>
      </c>
      <c r="F570">
        <f t="shared" si="66"/>
        <v>6.3176000000000387</v>
      </c>
      <c r="G570" s="22">
        <f>monthly_summary!L570*12</f>
        <v>4.5372000000000003</v>
      </c>
      <c r="H570" s="22">
        <f>monthly_summary!P570*12</f>
        <v>4.2959999999999994</v>
      </c>
      <c r="I570" s="22">
        <f t="shared" si="67"/>
        <v>0.12060000000000048</v>
      </c>
      <c r="J570" s="26">
        <f>'FF CO2 GCB2020'!D570*$K$5</f>
        <v>7.1183500000000004</v>
      </c>
      <c r="K570" s="23">
        <f>'FF CO2 GCB2020'!D570*(1-$K$5)</f>
        <v>0.37465000000000037</v>
      </c>
      <c r="L570" s="23">
        <f t="shared" si="68"/>
        <v>9.4411799999999992</v>
      </c>
      <c r="N570" s="11">
        <f t="shared" si="69"/>
        <v>4.4165999999999999</v>
      </c>
      <c r="O570" s="2">
        <f t="shared" si="70"/>
        <v>9.3205799999999996</v>
      </c>
      <c r="P570" s="11">
        <f t="shared" si="71"/>
        <v>11.135671428571456</v>
      </c>
      <c r="S570" s="11">
        <f t="shared" si="65"/>
        <v>2.9800000000000182</v>
      </c>
      <c r="T570" s="11">
        <f t="shared" si="73"/>
        <v>2.8691666666666626</v>
      </c>
      <c r="U570">
        <f t="shared" si="72"/>
        <v>4.4533867924528296</v>
      </c>
    </row>
    <row r="571" spans="1:21" x14ac:dyDescent="0.2">
      <c r="A571">
        <v>2003</v>
      </c>
      <c r="B571">
        <v>10</v>
      </c>
      <c r="C571">
        <v>2003.789</v>
      </c>
      <c r="D571">
        <f>monthly_summary!D571</f>
        <v>376.45</v>
      </c>
      <c r="E571">
        <f>monthly_summary!E571</f>
        <v>373.28</v>
      </c>
      <c r="F571">
        <f t="shared" si="66"/>
        <v>6.7204000000000343</v>
      </c>
      <c r="G571" s="22">
        <f>monthly_summary!L571*12</f>
        <v>4.5372000000000003</v>
      </c>
      <c r="H571" s="22">
        <f>monthly_summary!P571*12</f>
        <v>4.2839999999999998</v>
      </c>
      <c r="I571" s="22">
        <f t="shared" si="67"/>
        <v>0.12660000000000027</v>
      </c>
      <c r="J571" s="26">
        <f>'FF CO2 GCB2020'!D571*$K$5</f>
        <v>7.1459000000000001</v>
      </c>
      <c r="K571" s="23">
        <f>'FF CO2 GCB2020'!D571*(1-$K$5)</f>
        <v>0.37610000000000032</v>
      </c>
      <c r="L571" s="23">
        <f t="shared" si="68"/>
        <v>9.4777199999999997</v>
      </c>
      <c r="N571" s="11">
        <f t="shared" si="69"/>
        <v>4.4106000000000005</v>
      </c>
      <c r="O571" s="2">
        <f t="shared" si="70"/>
        <v>9.3511199999999999</v>
      </c>
      <c r="P571" s="11">
        <f t="shared" si="71"/>
        <v>11.443485714285739</v>
      </c>
      <c r="S571" s="11">
        <f t="shared" si="65"/>
        <v>3.1700000000000159</v>
      </c>
      <c r="T571" s="11">
        <f t="shared" si="73"/>
        <v>2.8766666666666652</v>
      </c>
      <c r="U571">
        <f t="shared" si="72"/>
        <v>4.4706226415094337</v>
      </c>
    </row>
    <row r="572" spans="1:21" x14ac:dyDescent="0.2">
      <c r="A572">
        <v>2003</v>
      </c>
      <c r="B572">
        <v>11</v>
      </c>
      <c r="C572">
        <v>2003.874</v>
      </c>
      <c r="D572">
        <f>monthly_summary!D572</f>
        <v>376.51</v>
      </c>
      <c r="E572">
        <f>monthly_summary!E572</f>
        <v>373.27</v>
      </c>
      <c r="F572">
        <f t="shared" si="66"/>
        <v>6.8688000000000198</v>
      </c>
      <c r="G572" s="22">
        <f>monthly_summary!L572*12</f>
        <v>4.5348000000000006</v>
      </c>
      <c r="H572" s="22">
        <f>monthly_summary!P572*12</f>
        <v>4.2707999999999995</v>
      </c>
      <c r="I572" s="22">
        <f t="shared" si="67"/>
        <v>0.13200000000000056</v>
      </c>
      <c r="J572" s="26">
        <f>'FF CO2 GCB2020'!D572*$K$5</f>
        <v>7.1734499999999999</v>
      </c>
      <c r="K572" s="23">
        <f>'FF CO2 GCB2020'!D572*(1-$K$5)</f>
        <v>0.37755000000000033</v>
      </c>
      <c r="L572" s="23">
        <f t="shared" si="68"/>
        <v>9.5142599999999984</v>
      </c>
      <c r="N572" s="11">
        <f t="shared" si="69"/>
        <v>4.4028</v>
      </c>
      <c r="O572" s="2">
        <f t="shared" si="70"/>
        <v>9.3822599999999987</v>
      </c>
      <c r="P572" s="11">
        <f t="shared" si="71"/>
        <v>11.570185714285728</v>
      </c>
      <c r="S572" s="11">
        <f t="shared" ref="S572:S635" si="74">D572-E572</f>
        <v>3.2400000000000091</v>
      </c>
      <c r="T572" s="11">
        <f t="shared" si="73"/>
        <v>2.951666666666668</v>
      </c>
      <c r="U572">
        <f t="shared" si="72"/>
        <v>4.4878584905660368</v>
      </c>
    </row>
    <row r="573" spans="1:21" x14ac:dyDescent="0.2">
      <c r="A573">
        <v>2003</v>
      </c>
      <c r="B573">
        <v>12</v>
      </c>
      <c r="C573">
        <v>2003.9562000000001</v>
      </c>
      <c r="D573">
        <f>monthly_summary!D573</f>
        <v>376.57</v>
      </c>
      <c r="E573">
        <f>monthly_summary!E573</f>
        <v>373.45</v>
      </c>
      <c r="F573">
        <f t="shared" ref="F573:F636" si="75">(D573-E573)*2.12</f>
        <v>6.6144000000000096</v>
      </c>
      <c r="G573" s="22">
        <f>monthly_summary!L573*12</f>
        <v>4.53</v>
      </c>
      <c r="H573" s="22">
        <f>monthly_summary!P573*12</f>
        <v>4.2564000000000002</v>
      </c>
      <c r="I573" s="22">
        <f t="shared" ref="I573:I636" si="76">(G573-H573)/2</f>
        <v>0.13680000000000003</v>
      </c>
      <c r="J573" s="26">
        <f>'FF CO2 GCB2020'!D573*$K$5</f>
        <v>7.2009999999999996</v>
      </c>
      <c r="K573" s="23">
        <f>'FF CO2 GCB2020'!D573*(1-$K$5)</f>
        <v>0.37900000000000034</v>
      </c>
      <c r="L573" s="23">
        <f t="shared" ref="L573:L636" si="77">$L$5*(J573-K573)</f>
        <v>9.5507999999999988</v>
      </c>
      <c r="N573" s="11">
        <f t="shared" ref="N573:N636" si="78">AVERAGE(G573:H573)</f>
        <v>4.3932000000000002</v>
      </c>
      <c r="O573" s="2">
        <f t="shared" ref="O573:O636" si="79">L573-I573</f>
        <v>9.4139999999999979</v>
      </c>
      <c r="P573" s="11">
        <f t="shared" ref="P573:P636" si="80">F573/$L$5+(J573-K573)-I573</f>
        <v>11.409771428571435</v>
      </c>
      <c r="S573" s="11">
        <f t="shared" si="74"/>
        <v>3.1200000000000045</v>
      </c>
      <c r="T573" s="11">
        <f t="shared" si="73"/>
        <v>2.9924999999999975</v>
      </c>
      <c r="U573">
        <f t="shared" ref="U573:U636" si="81">L573/2.12</f>
        <v>4.5050943396226408</v>
      </c>
    </row>
    <row r="574" spans="1:21" x14ac:dyDescent="0.2">
      <c r="A574">
        <v>2004</v>
      </c>
      <c r="B574">
        <v>1</v>
      </c>
      <c r="C574">
        <v>2004.0409999999999</v>
      </c>
      <c r="D574">
        <f>monthly_summary!D574</f>
        <v>376.74</v>
      </c>
      <c r="E574">
        <f>monthly_summary!E574</f>
        <v>373.67</v>
      </c>
      <c r="F574">
        <f t="shared" si="75"/>
        <v>6.5083999999999858</v>
      </c>
      <c r="G574" s="22">
        <f>monthly_summary!L574*12</f>
        <v>4.5228000000000002</v>
      </c>
      <c r="H574" s="22">
        <f>monthly_summary!P574*12</f>
        <v>4.2408000000000001</v>
      </c>
      <c r="I574" s="22">
        <f t="shared" si="76"/>
        <v>0.14100000000000001</v>
      </c>
      <c r="J574" s="26">
        <f>'FF CO2 GCB2020'!D574*$K$5</f>
        <v>7.2294999999999998</v>
      </c>
      <c r="K574" s="23">
        <f>'FF CO2 GCB2020'!D574*(1-$K$5)</f>
        <v>0.38050000000000034</v>
      </c>
      <c r="L574" s="23">
        <f t="shared" si="77"/>
        <v>9.5885999999999978</v>
      </c>
      <c r="N574" s="11">
        <f t="shared" si="78"/>
        <v>4.3818000000000001</v>
      </c>
      <c r="O574" s="2">
        <f t="shared" si="79"/>
        <v>9.4475999999999978</v>
      </c>
      <c r="P574" s="11">
        <f t="shared" si="80"/>
        <v>11.356857142857132</v>
      </c>
      <c r="S574" s="11">
        <f t="shared" si="74"/>
        <v>3.0699999999999932</v>
      </c>
      <c r="T574" s="11">
        <f t="shared" si="73"/>
        <v>2.9541666666666608</v>
      </c>
      <c r="U574">
        <f t="shared" si="81"/>
        <v>4.5229245283018855</v>
      </c>
    </row>
    <row r="575" spans="1:21" x14ac:dyDescent="0.2">
      <c r="A575">
        <v>2004</v>
      </c>
      <c r="B575">
        <v>2</v>
      </c>
      <c r="C575">
        <v>2004.1257000000001</v>
      </c>
      <c r="D575">
        <f>monthly_summary!D575</f>
        <v>376.64</v>
      </c>
      <c r="E575">
        <f>monthly_summary!E575</f>
        <v>373.85</v>
      </c>
      <c r="F575">
        <f t="shared" si="75"/>
        <v>5.9147999999999232</v>
      </c>
      <c r="G575" s="22">
        <f>monthly_summary!L575*12</f>
        <v>4.5144000000000002</v>
      </c>
      <c r="H575" s="22">
        <f>monthly_summary!P575*12</f>
        <v>4.2240000000000002</v>
      </c>
      <c r="I575" s="22">
        <f t="shared" si="76"/>
        <v>0.1452</v>
      </c>
      <c r="J575" s="26">
        <f>'FF CO2 GCB2020'!D575*$K$5</f>
        <v>7.2570499999999996</v>
      </c>
      <c r="K575" s="23">
        <f>'FF CO2 GCB2020'!D575*(1-$K$5)</f>
        <v>0.38195000000000034</v>
      </c>
      <c r="L575" s="23">
        <f t="shared" si="77"/>
        <v>9.6251399999999983</v>
      </c>
      <c r="N575" s="11">
        <f t="shared" si="78"/>
        <v>4.3692000000000002</v>
      </c>
      <c r="O575" s="2">
        <f t="shared" si="79"/>
        <v>9.4799399999999991</v>
      </c>
      <c r="P575" s="11">
        <f t="shared" si="80"/>
        <v>10.954757142857087</v>
      </c>
      <c r="S575" s="11">
        <f t="shared" si="74"/>
        <v>2.7899999999999636</v>
      </c>
      <c r="T575" s="11">
        <f t="shared" si="73"/>
        <v>2.8941666666666634</v>
      </c>
      <c r="U575">
        <f t="shared" si="81"/>
        <v>4.5401603773584895</v>
      </c>
    </row>
    <row r="576" spans="1:21" x14ac:dyDescent="0.2">
      <c r="A576">
        <v>2004</v>
      </c>
      <c r="B576">
        <v>3</v>
      </c>
      <c r="C576">
        <v>2004.2049</v>
      </c>
      <c r="D576">
        <f>monthly_summary!D576</f>
        <v>376.89</v>
      </c>
      <c r="E576">
        <f>monthly_summary!E576</f>
        <v>374.38</v>
      </c>
      <c r="F576">
        <f t="shared" si="75"/>
        <v>5.3211999999999806</v>
      </c>
      <c r="G576" s="22">
        <f>monthly_summary!L576*12</f>
        <v>4.5048000000000004</v>
      </c>
      <c r="H576" s="22">
        <f>monthly_summary!P576*12</f>
        <v>4.2072000000000003</v>
      </c>
      <c r="I576" s="22">
        <f t="shared" si="76"/>
        <v>0.14880000000000004</v>
      </c>
      <c r="J576" s="26">
        <f>'FF CO2 GCB2020'!D576*$K$5</f>
        <v>7.2846000000000002</v>
      </c>
      <c r="K576" s="23">
        <f>'FF CO2 GCB2020'!D576*(1-$K$5)</f>
        <v>0.38340000000000035</v>
      </c>
      <c r="L576" s="23">
        <f t="shared" si="77"/>
        <v>9.6616800000000005</v>
      </c>
      <c r="N576" s="11">
        <f t="shared" si="78"/>
        <v>4.3559999999999999</v>
      </c>
      <c r="O576" s="2">
        <f t="shared" si="79"/>
        <v>9.5128800000000009</v>
      </c>
      <c r="P576" s="11">
        <f t="shared" si="80"/>
        <v>10.553257142857129</v>
      </c>
      <c r="S576" s="11">
        <f t="shared" si="74"/>
        <v>2.5099999999999909</v>
      </c>
      <c r="T576" s="11">
        <f t="shared" si="73"/>
        <v>2.8441666666666614</v>
      </c>
      <c r="U576">
        <f t="shared" si="81"/>
        <v>4.5573962264150945</v>
      </c>
    </row>
    <row r="577" spans="1:21" x14ac:dyDescent="0.2">
      <c r="A577">
        <v>2004</v>
      </c>
      <c r="B577">
        <v>4</v>
      </c>
      <c r="C577">
        <v>2004.2896000000001</v>
      </c>
      <c r="D577">
        <f>monthly_summary!D577</f>
        <v>377.8</v>
      </c>
      <c r="E577">
        <f>monthly_summary!E577</f>
        <v>374.39</v>
      </c>
      <c r="F577">
        <f t="shared" si="75"/>
        <v>7.2292000000000538</v>
      </c>
      <c r="G577" s="22">
        <f>monthly_summary!L577*12</f>
        <v>4.4939999999999998</v>
      </c>
      <c r="H577" s="22">
        <f>monthly_summary!P577*12</f>
        <v>4.1916000000000002</v>
      </c>
      <c r="I577" s="22">
        <f t="shared" si="76"/>
        <v>0.15119999999999978</v>
      </c>
      <c r="J577" s="26">
        <f>'FF CO2 GCB2020'!D577*$K$5</f>
        <v>7.3121499999999999</v>
      </c>
      <c r="K577" s="23">
        <f>'FF CO2 GCB2020'!D577*(1-$K$5)</f>
        <v>0.38485000000000036</v>
      </c>
      <c r="L577" s="23">
        <f t="shared" si="77"/>
        <v>9.6982199999999992</v>
      </c>
      <c r="N577" s="11">
        <f t="shared" si="78"/>
        <v>4.3428000000000004</v>
      </c>
      <c r="O577" s="2">
        <f t="shared" si="79"/>
        <v>9.5470199999999998</v>
      </c>
      <c r="P577" s="11">
        <f t="shared" si="80"/>
        <v>11.939814285714325</v>
      </c>
      <c r="S577" s="11">
        <f t="shared" si="74"/>
        <v>3.410000000000025</v>
      </c>
      <c r="T577" s="11">
        <f t="shared" si="73"/>
        <v>2.7991666666666597</v>
      </c>
      <c r="U577">
        <f t="shared" si="81"/>
        <v>4.5746320754716976</v>
      </c>
    </row>
    <row r="578" spans="1:21" x14ac:dyDescent="0.2">
      <c r="A578">
        <v>2004</v>
      </c>
      <c r="B578">
        <v>5</v>
      </c>
      <c r="C578">
        <v>2004.3715999999999</v>
      </c>
      <c r="D578">
        <f>monthly_summary!D578</f>
        <v>377.36</v>
      </c>
      <c r="E578">
        <f>monthly_summary!E578</f>
        <v>374.47</v>
      </c>
      <c r="F578">
        <f t="shared" si="75"/>
        <v>6.1267999999999718</v>
      </c>
      <c r="G578" s="22">
        <f>monthly_summary!L578*12</f>
        <v>4.4832000000000001</v>
      </c>
      <c r="H578" s="22">
        <f>monthly_summary!P578*12</f>
        <v>4.1772</v>
      </c>
      <c r="I578" s="22">
        <f t="shared" si="76"/>
        <v>0.15300000000000002</v>
      </c>
      <c r="J578" s="26">
        <f>'FF CO2 GCB2020'!D578*$K$5</f>
        <v>7.3396999999999997</v>
      </c>
      <c r="K578" s="23">
        <f>'FF CO2 GCB2020'!D578*(1-$K$5)</f>
        <v>0.38630000000000037</v>
      </c>
      <c r="L578" s="23">
        <f t="shared" si="77"/>
        <v>9.7347599999999979</v>
      </c>
      <c r="N578" s="11">
        <f t="shared" si="78"/>
        <v>4.3301999999999996</v>
      </c>
      <c r="O578" s="2">
        <f t="shared" si="79"/>
        <v>9.5817599999999974</v>
      </c>
      <c r="P578" s="11">
        <f t="shared" si="80"/>
        <v>11.176685714285695</v>
      </c>
      <c r="S578" s="11">
        <f t="shared" si="74"/>
        <v>2.8899999999999864</v>
      </c>
      <c r="T578" s="11">
        <f t="shared" si="73"/>
        <v>2.7508333333333277</v>
      </c>
      <c r="U578">
        <f t="shared" si="81"/>
        <v>4.5918679245283007</v>
      </c>
    </row>
    <row r="579" spans="1:21" x14ac:dyDescent="0.2">
      <c r="A579">
        <v>2004</v>
      </c>
      <c r="B579">
        <v>6</v>
      </c>
      <c r="C579">
        <v>2004.4563000000001</v>
      </c>
      <c r="D579">
        <f>monthly_summary!D579</f>
        <v>377.12</v>
      </c>
      <c r="E579">
        <f>monthly_summary!E579</f>
        <v>374.72</v>
      </c>
      <c r="F579">
        <f t="shared" si="75"/>
        <v>5.0879999999999521</v>
      </c>
      <c r="G579" s="22">
        <f>monthly_summary!L579*12</f>
        <v>4.4723999999999995</v>
      </c>
      <c r="H579" s="22">
        <f>monthly_summary!P579*12</f>
        <v>4.1652000000000005</v>
      </c>
      <c r="I579" s="22">
        <f t="shared" si="76"/>
        <v>0.15359999999999951</v>
      </c>
      <c r="J579" s="26">
        <f>'FF CO2 GCB2020'!D579*$K$5</f>
        <v>7.3672499999999994</v>
      </c>
      <c r="K579" s="23">
        <f>'FF CO2 GCB2020'!D579*(1-$K$5)</f>
        <v>0.38775000000000032</v>
      </c>
      <c r="L579" s="23">
        <f t="shared" si="77"/>
        <v>9.7712999999999983</v>
      </c>
      <c r="N579" s="11">
        <f t="shared" si="78"/>
        <v>4.3187999999999995</v>
      </c>
      <c r="O579" s="2">
        <f t="shared" si="79"/>
        <v>9.6176999999999992</v>
      </c>
      <c r="P579" s="11">
        <f t="shared" si="80"/>
        <v>10.46018571428568</v>
      </c>
      <c r="S579" s="11">
        <f t="shared" si="74"/>
        <v>2.3999999999999773</v>
      </c>
      <c r="T579" s="11">
        <f t="shared" ref="T579:T642" si="82">AVERAGE(S573:S584)</f>
        <v>2.7174999999999918</v>
      </c>
      <c r="U579">
        <f t="shared" si="81"/>
        <v>4.6091037735849048</v>
      </c>
    </row>
    <row r="580" spans="1:21" x14ac:dyDescent="0.2">
      <c r="A580">
        <v>2004</v>
      </c>
      <c r="B580">
        <v>7</v>
      </c>
      <c r="C580">
        <v>2004.5382999999999</v>
      </c>
      <c r="D580">
        <f>monthly_summary!D580</f>
        <v>377.02</v>
      </c>
      <c r="E580">
        <f>monthly_summary!E580</f>
        <v>374.82</v>
      </c>
      <c r="F580">
        <f t="shared" si="75"/>
        <v>4.6639999999999757</v>
      </c>
      <c r="G580" s="22">
        <f>monthly_summary!L580*12</f>
        <v>4.4592000000000001</v>
      </c>
      <c r="H580" s="22">
        <f>monthly_summary!P580*12</f>
        <v>4.1532</v>
      </c>
      <c r="I580" s="22">
        <f t="shared" si="76"/>
        <v>0.15300000000000002</v>
      </c>
      <c r="J580" s="26">
        <f>'FF CO2 GCB2020'!D580*$K$5</f>
        <v>7.3919499999999996</v>
      </c>
      <c r="K580" s="23">
        <f>'FF CO2 GCB2020'!D580*(1-$K$5)</f>
        <v>0.38905000000000034</v>
      </c>
      <c r="L580" s="23">
        <f t="shared" si="77"/>
        <v>9.804059999999998</v>
      </c>
      <c r="N580" s="11">
        <f t="shared" si="78"/>
        <v>4.3062000000000005</v>
      </c>
      <c r="O580" s="2">
        <f t="shared" si="79"/>
        <v>9.6510599999999975</v>
      </c>
      <c r="P580" s="11">
        <f t="shared" si="80"/>
        <v>10.181328571428553</v>
      </c>
      <c r="S580" s="11">
        <f t="shared" si="74"/>
        <v>2.1999999999999886</v>
      </c>
      <c r="T580" s="11">
        <f t="shared" si="82"/>
        <v>2.7249999999999894</v>
      </c>
      <c r="U580">
        <f t="shared" si="81"/>
        <v>4.6245566037735841</v>
      </c>
    </row>
    <row r="581" spans="1:21" x14ac:dyDescent="0.2">
      <c r="A581">
        <v>2004</v>
      </c>
      <c r="B581">
        <v>8</v>
      </c>
      <c r="C581">
        <v>2004.623</v>
      </c>
      <c r="D581">
        <f>monthly_summary!D581</f>
        <v>377.33</v>
      </c>
      <c r="E581">
        <f>monthly_summary!E581</f>
        <v>374.98</v>
      </c>
      <c r="F581">
        <f t="shared" si="75"/>
        <v>4.9819999999999283</v>
      </c>
      <c r="G581" s="22">
        <f>monthly_summary!L581*12</f>
        <v>4.4471999999999996</v>
      </c>
      <c r="H581" s="22">
        <f>monthly_summary!P581*12</f>
        <v>4.1436000000000002</v>
      </c>
      <c r="I581" s="22">
        <f t="shared" si="76"/>
        <v>0.15179999999999971</v>
      </c>
      <c r="J581" s="26">
        <f>'FF CO2 GCB2020'!D581*$K$5</f>
        <v>7.4118999999999993</v>
      </c>
      <c r="K581" s="23">
        <f>'FF CO2 GCB2020'!D581*(1-$K$5)</f>
        <v>0.39010000000000034</v>
      </c>
      <c r="L581" s="23">
        <f t="shared" si="77"/>
        <v>9.8305199999999981</v>
      </c>
      <c r="N581" s="11">
        <f t="shared" si="78"/>
        <v>4.2953999999999999</v>
      </c>
      <c r="O581" s="2">
        <f t="shared" si="79"/>
        <v>9.6787199999999984</v>
      </c>
      <c r="P581" s="11">
        <f t="shared" si="80"/>
        <v>10.428571428571377</v>
      </c>
      <c r="S581" s="11">
        <f t="shared" si="74"/>
        <v>2.3499999999999659</v>
      </c>
      <c r="T581" s="11">
        <f t="shared" si="82"/>
        <v>2.7066666666666586</v>
      </c>
      <c r="U581">
        <f t="shared" si="81"/>
        <v>4.6370377358490558</v>
      </c>
    </row>
    <row r="582" spans="1:21" x14ac:dyDescent="0.2">
      <c r="A582">
        <v>2004</v>
      </c>
      <c r="B582">
        <v>9</v>
      </c>
      <c r="C582">
        <v>2004.7076999999999</v>
      </c>
      <c r="D582">
        <f>monthly_summary!D582</f>
        <v>377.4</v>
      </c>
      <c r="E582">
        <f>monthly_summary!E582</f>
        <v>374.96</v>
      </c>
      <c r="F582">
        <f t="shared" si="75"/>
        <v>5.1727999999999952</v>
      </c>
      <c r="G582" s="22">
        <f>monthly_summary!L582*12</f>
        <v>4.4363999999999999</v>
      </c>
      <c r="H582" s="22">
        <f>monthly_summary!P582*12</f>
        <v>4.1339999999999995</v>
      </c>
      <c r="I582" s="22">
        <f t="shared" si="76"/>
        <v>0.15120000000000022</v>
      </c>
      <c r="J582" s="26">
        <f>'FF CO2 GCB2020'!D582*$K$5</f>
        <v>7.4327999999999994</v>
      </c>
      <c r="K582" s="23">
        <f>'FF CO2 GCB2020'!D582*(1-$K$5)</f>
        <v>0.39120000000000033</v>
      </c>
      <c r="L582" s="23">
        <f t="shared" si="77"/>
        <v>9.8582399999999986</v>
      </c>
      <c r="N582" s="11">
        <f t="shared" si="78"/>
        <v>4.2851999999999997</v>
      </c>
      <c r="O582" s="2">
        <f t="shared" si="79"/>
        <v>9.7070399999999992</v>
      </c>
      <c r="P582" s="11">
        <f t="shared" si="80"/>
        <v>10.585257142857138</v>
      </c>
      <c r="S582" s="11">
        <f t="shared" si="74"/>
        <v>2.4399999999999977</v>
      </c>
      <c r="T582" s="11">
        <f t="shared" si="82"/>
        <v>2.7458333333333278</v>
      </c>
      <c r="U582">
        <f t="shared" si="81"/>
        <v>4.6501132075471689</v>
      </c>
    </row>
    <row r="583" spans="1:21" x14ac:dyDescent="0.2">
      <c r="A583">
        <v>2004</v>
      </c>
      <c r="B583">
        <v>10</v>
      </c>
      <c r="C583">
        <v>2004.7896000000001</v>
      </c>
      <c r="D583">
        <f>monthly_summary!D583</f>
        <v>377.68</v>
      </c>
      <c r="E583">
        <f>monthly_summary!E583</f>
        <v>375.09</v>
      </c>
      <c r="F583">
        <f t="shared" si="75"/>
        <v>5.4908000000000676</v>
      </c>
      <c r="G583" s="22">
        <f>monthly_summary!L583*12</f>
        <v>4.4268000000000001</v>
      </c>
      <c r="H583" s="22">
        <f>monthly_summary!P583*12</f>
        <v>4.1267999999999994</v>
      </c>
      <c r="I583" s="22">
        <f t="shared" si="76"/>
        <v>0.15000000000000036</v>
      </c>
      <c r="J583" s="26">
        <f>'FF CO2 GCB2020'!D583*$K$5</f>
        <v>7.4536999999999995</v>
      </c>
      <c r="K583" s="23">
        <f>'FF CO2 GCB2020'!D583*(1-$K$5)</f>
        <v>0.39230000000000037</v>
      </c>
      <c r="L583" s="23">
        <f t="shared" si="77"/>
        <v>9.8859599999999972</v>
      </c>
      <c r="N583" s="11">
        <f t="shared" si="78"/>
        <v>4.2767999999999997</v>
      </c>
      <c r="O583" s="2">
        <f t="shared" si="79"/>
        <v>9.7359599999999968</v>
      </c>
      <c r="P583" s="11">
        <f t="shared" si="80"/>
        <v>10.833400000000047</v>
      </c>
      <c r="S583" s="11">
        <f t="shared" si="74"/>
        <v>2.5900000000000318</v>
      </c>
      <c r="T583" s="11">
        <f t="shared" si="82"/>
        <v>2.7433333333333301</v>
      </c>
      <c r="U583">
        <f t="shared" si="81"/>
        <v>4.6631886792452812</v>
      </c>
    </row>
    <row r="584" spans="1:21" x14ac:dyDescent="0.2">
      <c r="A584">
        <v>2004</v>
      </c>
      <c r="B584">
        <v>11</v>
      </c>
      <c r="C584">
        <v>2004.8742999999999</v>
      </c>
      <c r="D584">
        <f>monthly_summary!D584</f>
        <v>378.01</v>
      </c>
      <c r="E584">
        <f>monthly_summary!E584</f>
        <v>375.17</v>
      </c>
      <c r="F584">
        <f t="shared" si="75"/>
        <v>6.0207999999999471</v>
      </c>
      <c r="G584" s="22">
        <f>monthly_summary!L584*12</f>
        <v>4.4171999999999993</v>
      </c>
      <c r="H584" s="22">
        <f>monthly_summary!P584*12</f>
        <v>4.1208</v>
      </c>
      <c r="I584" s="22">
        <f t="shared" si="76"/>
        <v>0.14819999999999967</v>
      </c>
      <c r="J584" s="26">
        <f>'FF CO2 GCB2020'!D584*$K$5</f>
        <v>7.4736499999999992</v>
      </c>
      <c r="K584" s="23">
        <f>'FF CO2 GCB2020'!D584*(1-$K$5)</f>
        <v>0.39335000000000037</v>
      </c>
      <c r="L584" s="23">
        <f t="shared" si="77"/>
        <v>9.9124199999999973</v>
      </c>
      <c r="N584" s="11">
        <f t="shared" si="78"/>
        <v>4.2690000000000001</v>
      </c>
      <c r="O584" s="2">
        <f t="shared" si="79"/>
        <v>9.7642199999999981</v>
      </c>
      <c r="P584" s="11">
        <f t="shared" si="80"/>
        <v>11.23267142857139</v>
      </c>
      <c r="S584" s="11">
        <f t="shared" si="74"/>
        <v>2.839999999999975</v>
      </c>
      <c r="T584" s="11">
        <f t="shared" si="82"/>
        <v>2.719999999999994</v>
      </c>
      <c r="U584">
        <f t="shared" si="81"/>
        <v>4.6756698113207529</v>
      </c>
    </row>
    <row r="585" spans="1:21" x14ac:dyDescent="0.2">
      <c r="A585">
        <v>2004</v>
      </c>
      <c r="B585">
        <v>12</v>
      </c>
      <c r="C585">
        <v>2004.9563000000001</v>
      </c>
      <c r="D585">
        <f>monthly_summary!D585</f>
        <v>378.33</v>
      </c>
      <c r="E585">
        <f>monthly_summary!E585</f>
        <v>375.12</v>
      </c>
      <c r="F585">
        <f t="shared" si="75"/>
        <v>6.8051999999999566</v>
      </c>
      <c r="G585" s="22">
        <f>monthly_summary!L585*12</f>
        <v>4.4076000000000004</v>
      </c>
      <c r="H585" s="22">
        <f>monthly_summary!P585*12</f>
        <v>4.1160000000000005</v>
      </c>
      <c r="I585" s="22">
        <f t="shared" si="76"/>
        <v>0.14579999999999993</v>
      </c>
      <c r="J585" s="26">
        <f>'FF CO2 GCB2020'!D585*$K$5</f>
        <v>7.4945500000000003</v>
      </c>
      <c r="K585" s="23">
        <f>'FF CO2 GCB2020'!D585*(1-$K$5)</f>
        <v>0.39445000000000036</v>
      </c>
      <c r="L585" s="23">
        <f t="shared" si="77"/>
        <v>9.9401399999999995</v>
      </c>
      <c r="N585" s="11">
        <f t="shared" si="78"/>
        <v>4.2618000000000009</v>
      </c>
      <c r="O585" s="2">
        <f t="shared" si="79"/>
        <v>9.79434</v>
      </c>
      <c r="P585" s="11">
        <f t="shared" si="80"/>
        <v>11.815157142857112</v>
      </c>
      <c r="S585" s="11">
        <f t="shared" si="74"/>
        <v>3.2099999999999795</v>
      </c>
      <c r="T585" s="11">
        <f t="shared" si="82"/>
        <v>2.6808333333333301</v>
      </c>
      <c r="U585">
        <f t="shared" si="81"/>
        <v>4.6887452830188678</v>
      </c>
    </row>
    <row r="586" spans="1:21" x14ac:dyDescent="0.2">
      <c r="A586">
        <v>2005</v>
      </c>
      <c r="B586">
        <v>1</v>
      </c>
      <c r="C586">
        <v>2005.0410999999999</v>
      </c>
      <c r="D586">
        <f>monthly_summary!D586</f>
        <v>378.29</v>
      </c>
      <c r="E586">
        <f>monthly_summary!E586</f>
        <v>375.44</v>
      </c>
      <c r="F586">
        <f t="shared" si="75"/>
        <v>6.0420000000000487</v>
      </c>
      <c r="G586" s="22">
        <f>monthly_summary!L586*12</f>
        <v>4.3991999999999996</v>
      </c>
      <c r="H586" s="22">
        <f>monthly_summary!P586*12</f>
        <v>4.1124000000000001</v>
      </c>
      <c r="I586" s="22">
        <f t="shared" si="76"/>
        <v>0.14339999999999975</v>
      </c>
      <c r="J586" s="26">
        <f>'FF CO2 GCB2020'!D586*$K$5</f>
        <v>7.5154499999999995</v>
      </c>
      <c r="K586" s="23">
        <f>'FF CO2 GCB2020'!D586*(1-$K$5)</f>
        <v>0.39555000000000035</v>
      </c>
      <c r="L586" s="23">
        <f t="shared" si="77"/>
        <v>9.9678599999999982</v>
      </c>
      <c r="N586" s="11">
        <f t="shared" si="78"/>
        <v>4.2557999999999998</v>
      </c>
      <c r="O586" s="2">
        <f t="shared" si="79"/>
        <v>9.8244599999999984</v>
      </c>
      <c r="P586" s="11">
        <f t="shared" si="80"/>
        <v>11.292214285714319</v>
      </c>
      <c r="S586" s="11">
        <f t="shared" si="74"/>
        <v>2.8500000000000227</v>
      </c>
      <c r="T586" s="11">
        <f t="shared" si="82"/>
        <v>2.723333333333334</v>
      </c>
      <c r="U586">
        <f t="shared" si="81"/>
        <v>4.7018207547169801</v>
      </c>
    </row>
    <row r="587" spans="1:21" x14ac:dyDescent="0.2">
      <c r="A587">
        <v>2005</v>
      </c>
      <c r="B587">
        <v>2</v>
      </c>
      <c r="C587">
        <v>2005.126</v>
      </c>
      <c r="D587">
        <f>monthly_summary!D587</f>
        <v>378.88</v>
      </c>
      <c r="E587">
        <f>monthly_summary!E587</f>
        <v>375.62</v>
      </c>
      <c r="F587">
        <f t="shared" si="75"/>
        <v>6.9111999999999814</v>
      </c>
      <c r="G587" s="22">
        <f>monthly_summary!L587*12</f>
        <v>4.3908000000000005</v>
      </c>
      <c r="H587" s="22">
        <f>monthly_summary!P587*12</f>
        <v>4.1124000000000001</v>
      </c>
      <c r="I587" s="22">
        <f t="shared" si="76"/>
        <v>0.13920000000000021</v>
      </c>
      <c r="J587" s="26">
        <f>'FF CO2 GCB2020'!D587*$K$5</f>
        <v>7.5354000000000001</v>
      </c>
      <c r="K587" s="23">
        <f>'FF CO2 GCB2020'!D587*(1-$K$5)</f>
        <v>0.3966000000000004</v>
      </c>
      <c r="L587" s="23">
        <f t="shared" si="77"/>
        <v>9.9943199999999983</v>
      </c>
      <c r="N587" s="11">
        <f t="shared" si="78"/>
        <v>4.2515999999999998</v>
      </c>
      <c r="O587" s="2">
        <f t="shared" si="79"/>
        <v>9.8551199999999977</v>
      </c>
      <c r="P587" s="11">
        <f t="shared" si="80"/>
        <v>11.936171428571415</v>
      </c>
      <c r="S587" s="11">
        <f t="shared" si="74"/>
        <v>3.2599999999999909</v>
      </c>
      <c r="T587" s="11">
        <f t="shared" si="82"/>
        <v>2.800000000000002</v>
      </c>
      <c r="U587">
        <f t="shared" si="81"/>
        <v>4.7143018867924518</v>
      </c>
    </row>
    <row r="588" spans="1:21" x14ac:dyDescent="0.2">
      <c r="A588">
        <v>2005</v>
      </c>
      <c r="B588">
        <v>3</v>
      </c>
      <c r="C588">
        <v>2005.2027</v>
      </c>
      <c r="D588">
        <f>monthly_summary!D588</f>
        <v>378.61</v>
      </c>
      <c r="E588">
        <f>monthly_summary!E588</f>
        <v>376.13</v>
      </c>
      <c r="F588">
        <f t="shared" si="75"/>
        <v>5.2576000000000391</v>
      </c>
      <c r="G588" s="22">
        <f>monthly_summary!L588*12</f>
        <v>4.3788</v>
      </c>
      <c r="H588" s="22">
        <f>monthly_summary!P588*12</f>
        <v>4.1124000000000001</v>
      </c>
      <c r="I588" s="22">
        <f t="shared" si="76"/>
        <v>0.13319999999999999</v>
      </c>
      <c r="J588" s="26">
        <f>'FF CO2 GCB2020'!D588*$K$5</f>
        <v>7.5562999999999994</v>
      </c>
      <c r="K588" s="23">
        <f>'FF CO2 GCB2020'!D588*(1-$K$5)</f>
        <v>0.39770000000000033</v>
      </c>
      <c r="L588" s="23">
        <f t="shared" si="77"/>
        <v>10.022039999999999</v>
      </c>
      <c r="N588" s="11">
        <f t="shared" si="78"/>
        <v>4.2455999999999996</v>
      </c>
      <c r="O588" s="2">
        <f t="shared" si="79"/>
        <v>9.8888399999999983</v>
      </c>
      <c r="P588" s="11">
        <f t="shared" si="80"/>
        <v>10.780828571428598</v>
      </c>
      <c r="S588" s="11">
        <f t="shared" si="74"/>
        <v>2.4800000000000182</v>
      </c>
      <c r="T588" s="11">
        <f t="shared" si="82"/>
        <v>2.8708333333333371</v>
      </c>
      <c r="U588">
        <f t="shared" si="81"/>
        <v>4.727377358490565</v>
      </c>
    </row>
    <row r="589" spans="1:21" x14ac:dyDescent="0.2">
      <c r="A589">
        <v>2005</v>
      </c>
      <c r="B589">
        <v>4</v>
      </c>
      <c r="C589">
        <v>2005.2877000000001</v>
      </c>
      <c r="D589">
        <f>monthly_summary!D589</f>
        <v>379.37</v>
      </c>
      <c r="E589">
        <f>monthly_summary!E589</f>
        <v>376.24</v>
      </c>
      <c r="F589">
        <f t="shared" si="75"/>
        <v>6.6355999999999904</v>
      </c>
      <c r="G589" s="22">
        <f>monthly_summary!L589*12</f>
        <v>4.3667999999999996</v>
      </c>
      <c r="H589" s="22">
        <f>monthly_summary!P589*12</f>
        <v>4.1147999999999998</v>
      </c>
      <c r="I589" s="22">
        <f t="shared" si="76"/>
        <v>0.12599999999999989</v>
      </c>
      <c r="J589" s="26">
        <f>'FF CO2 GCB2020'!D589*$K$5</f>
        <v>7.5771999999999995</v>
      </c>
      <c r="K589" s="23">
        <f>'FF CO2 GCB2020'!D589*(1-$K$5)</f>
        <v>0.39880000000000038</v>
      </c>
      <c r="L589" s="23">
        <f t="shared" si="77"/>
        <v>10.049759999999997</v>
      </c>
      <c r="N589" s="11">
        <f t="shared" si="78"/>
        <v>4.2408000000000001</v>
      </c>
      <c r="O589" s="2">
        <f t="shared" si="79"/>
        <v>9.9237599999999979</v>
      </c>
      <c r="P589" s="11">
        <f t="shared" si="80"/>
        <v>11.792114285714279</v>
      </c>
      <c r="S589" s="11">
        <f t="shared" si="74"/>
        <v>3.1299999999999955</v>
      </c>
      <c r="T589" s="11">
        <f t="shared" si="82"/>
        <v>2.8858333333333328</v>
      </c>
      <c r="U589">
        <f t="shared" si="81"/>
        <v>4.7404528301886781</v>
      </c>
    </row>
    <row r="590" spans="1:21" x14ac:dyDescent="0.2">
      <c r="A590">
        <v>2005</v>
      </c>
      <c r="B590">
        <v>5</v>
      </c>
      <c r="C590">
        <v>2005.3698999999999</v>
      </c>
      <c r="D590">
        <f>monthly_summary!D590</f>
        <v>378.97</v>
      </c>
      <c r="E590">
        <f>monthly_summary!E590</f>
        <v>376.55</v>
      </c>
      <c r="F590">
        <f t="shared" si="75"/>
        <v>5.1304000000000336</v>
      </c>
      <c r="G590" s="22">
        <f>monthly_summary!L590*12</f>
        <v>4.3559999999999999</v>
      </c>
      <c r="H590" s="22">
        <f>monthly_summary!P590*12</f>
        <v>4.1160000000000005</v>
      </c>
      <c r="I590" s="22">
        <f t="shared" si="76"/>
        <v>0.11999999999999966</v>
      </c>
      <c r="J590" s="26">
        <f>'FF CO2 GCB2020'!D590*$K$5</f>
        <v>7.5971499999999992</v>
      </c>
      <c r="K590" s="23">
        <f>'FF CO2 GCB2020'!D590*(1-$K$5)</f>
        <v>0.39985000000000037</v>
      </c>
      <c r="L590" s="23">
        <f t="shared" si="77"/>
        <v>10.076219999999998</v>
      </c>
      <c r="N590" s="11">
        <f t="shared" si="78"/>
        <v>4.2360000000000007</v>
      </c>
      <c r="O590" s="2">
        <f t="shared" si="79"/>
        <v>9.9562199999999983</v>
      </c>
      <c r="P590" s="11">
        <f t="shared" si="80"/>
        <v>10.741871428571452</v>
      </c>
      <c r="S590" s="11">
        <f t="shared" si="74"/>
        <v>2.4200000000000159</v>
      </c>
      <c r="T590" s="11">
        <f t="shared" si="82"/>
        <v>2.9041666666666592</v>
      </c>
      <c r="U590">
        <f t="shared" si="81"/>
        <v>4.7529339622641498</v>
      </c>
    </row>
    <row r="591" spans="1:21" x14ac:dyDescent="0.2">
      <c r="A591">
        <v>2005</v>
      </c>
      <c r="B591">
        <v>6</v>
      </c>
      <c r="C591">
        <v>2005.4548</v>
      </c>
      <c r="D591">
        <f>monthly_summary!D591</f>
        <v>379.61</v>
      </c>
      <c r="E591">
        <f>monthly_summary!E591</f>
        <v>376.7</v>
      </c>
      <c r="F591">
        <f t="shared" si="75"/>
        <v>6.1692000000000533</v>
      </c>
      <c r="G591" s="22">
        <f>monthly_summary!L591*12</f>
        <v>4.3464</v>
      </c>
      <c r="H591" s="22">
        <f>monthly_summary!P591*12</f>
        <v>4.1184000000000003</v>
      </c>
      <c r="I591" s="22">
        <f t="shared" si="76"/>
        <v>0.11399999999999988</v>
      </c>
      <c r="J591" s="26">
        <f>'FF CO2 GCB2020'!D591*$K$5</f>
        <v>7.6180499999999993</v>
      </c>
      <c r="K591" s="23">
        <f>'FF CO2 GCB2020'!D591*(1-$K$5)</f>
        <v>0.40095000000000036</v>
      </c>
      <c r="L591" s="23">
        <f t="shared" si="77"/>
        <v>10.103939999999998</v>
      </c>
      <c r="N591" s="11">
        <f t="shared" si="78"/>
        <v>4.2324000000000002</v>
      </c>
      <c r="O591" s="2">
        <f t="shared" si="79"/>
        <v>9.9899399999999972</v>
      </c>
      <c r="P591" s="11">
        <f t="shared" si="80"/>
        <v>11.509671428571465</v>
      </c>
      <c r="S591" s="11">
        <f t="shared" si="74"/>
        <v>2.910000000000025</v>
      </c>
      <c r="T591" s="11">
        <f t="shared" si="82"/>
        <v>2.9324999999999952</v>
      </c>
      <c r="U591">
        <f t="shared" si="81"/>
        <v>4.766009433962263</v>
      </c>
    </row>
    <row r="592" spans="1:21" x14ac:dyDescent="0.2">
      <c r="A592">
        <v>2005</v>
      </c>
      <c r="B592">
        <v>7</v>
      </c>
      <c r="C592">
        <v>2005.537</v>
      </c>
      <c r="D592">
        <f>monthly_summary!D592</f>
        <v>379.88</v>
      </c>
      <c r="E592">
        <f>monthly_summary!E592</f>
        <v>376.76</v>
      </c>
      <c r="F592">
        <f t="shared" si="75"/>
        <v>6.6144000000000096</v>
      </c>
      <c r="G592" s="22">
        <f>monthly_summary!L592*12</f>
        <v>4.3380000000000001</v>
      </c>
      <c r="H592" s="22">
        <f>monthly_summary!P592*12</f>
        <v>4.1208</v>
      </c>
      <c r="I592" s="22">
        <f t="shared" si="76"/>
        <v>0.10860000000000003</v>
      </c>
      <c r="J592" s="26">
        <f>'FF CO2 GCB2020'!D592*$K$5</f>
        <v>7.6389500000000004</v>
      </c>
      <c r="K592" s="23">
        <f>'FF CO2 GCB2020'!D592*(1-$K$5)</f>
        <v>0.40205000000000035</v>
      </c>
      <c r="L592" s="23">
        <f t="shared" si="77"/>
        <v>10.13166</v>
      </c>
      <c r="N592" s="11">
        <f t="shared" si="78"/>
        <v>4.2294</v>
      </c>
      <c r="O592" s="2">
        <f t="shared" si="79"/>
        <v>10.023060000000001</v>
      </c>
      <c r="P592" s="11">
        <f t="shared" si="80"/>
        <v>11.852871428571436</v>
      </c>
      <c r="S592" s="11">
        <f t="shared" si="74"/>
        <v>3.1200000000000045</v>
      </c>
      <c r="T592" s="11">
        <f t="shared" si="82"/>
        <v>2.9299999999999975</v>
      </c>
      <c r="U592">
        <f t="shared" si="81"/>
        <v>4.779084905660377</v>
      </c>
    </row>
    <row r="593" spans="1:21" x14ac:dyDescent="0.2">
      <c r="A593">
        <v>2005</v>
      </c>
      <c r="B593">
        <v>8</v>
      </c>
      <c r="C593">
        <v>2005.6219000000001</v>
      </c>
      <c r="D593">
        <f>monthly_summary!D593</f>
        <v>380.14</v>
      </c>
      <c r="E593">
        <f>monthly_summary!E593</f>
        <v>376.94</v>
      </c>
      <c r="F593">
        <f t="shared" si="75"/>
        <v>6.7839999999999758</v>
      </c>
      <c r="G593" s="22">
        <f>monthly_summary!L593*12</f>
        <v>4.3296000000000001</v>
      </c>
      <c r="H593" s="22">
        <f>monthly_summary!P593*12</f>
        <v>4.1232000000000006</v>
      </c>
      <c r="I593" s="22">
        <f t="shared" si="76"/>
        <v>0.10319999999999974</v>
      </c>
      <c r="J593" s="26">
        <f>'FF CO2 GCB2020'!D593*$K$5</f>
        <v>7.6588999999999992</v>
      </c>
      <c r="K593" s="23">
        <f>'FF CO2 GCB2020'!D593*(1-$K$5)</f>
        <v>0.40310000000000035</v>
      </c>
      <c r="L593" s="23">
        <f t="shared" si="77"/>
        <v>10.158119999999998</v>
      </c>
      <c r="N593" s="11">
        <f t="shared" si="78"/>
        <v>4.2263999999999999</v>
      </c>
      <c r="O593" s="2">
        <f t="shared" si="79"/>
        <v>10.054919999999999</v>
      </c>
      <c r="P593" s="11">
        <f t="shared" si="80"/>
        <v>11.998314285714267</v>
      </c>
      <c r="S593" s="11">
        <f t="shared" si="74"/>
        <v>3.1999999999999886</v>
      </c>
      <c r="T593" s="11">
        <f t="shared" si="82"/>
        <v>2.9766666666666595</v>
      </c>
      <c r="U593">
        <f t="shared" si="81"/>
        <v>4.7915660377358478</v>
      </c>
    </row>
    <row r="594" spans="1:21" x14ac:dyDescent="0.2">
      <c r="A594">
        <v>2005</v>
      </c>
      <c r="B594">
        <v>9</v>
      </c>
      <c r="C594">
        <v>2005.7067999999999</v>
      </c>
      <c r="D594">
        <f>monthly_summary!D594</f>
        <v>379.78</v>
      </c>
      <c r="E594">
        <f>monthly_summary!E594</f>
        <v>377.16</v>
      </c>
      <c r="F594">
        <f t="shared" si="75"/>
        <v>5.5543999999998892</v>
      </c>
      <c r="G594" s="22">
        <f>monthly_summary!L594*12</f>
        <v>4.3235999999999999</v>
      </c>
      <c r="H594" s="22">
        <f>monthly_summary!P594*12</f>
        <v>4.1256000000000004</v>
      </c>
      <c r="I594" s="22">
        <f t="shared" si="76"/>
        <v>9.8999999999999755E-2</v>
      </c>
      <c r="J594" s="26">
        <f>'FF CO2 GCB2020'!D594*$K$5</f>
        <v>7.6797999999999993</v>
      </c>
      <c r="K594" s="23">
        <f>'FF CO2 GCB2020'!D594*(1-$K$5)</f>
        <v>0.40420000000000034</v>
      </c>
      <c r="L594" s="23">
        <f t="shared" si="77"/>
        <v>10.185839999999997</v>
      </c>
      <c r="N594" s="11">
        <f t="shared" si="78"/>
        <v>4.2246000000000006</v>
      </c>
      <c r="O594" s="2">
        <f t="shared" si="79"/>
        <v>10.086839999999997</v>
      </c>
      <c r="P594" s="11">
        <f t="shared" si="80"/>
        <v>11.144028571428491</v>
      </c>
      <c r="S594" s="11">
        <f t="shared" si="74"/>
        <v>2.6199999999999477</v>
      </c>
      <c r="T594" s="11">
        <f t="shared" si="82"/>
        <v>2.9833333333333294</v>
      </c>
      <c r="U594">
        <f t="shared" si="81"/>
        <v>4.804641509433961</v>
      </c>
    </row>
    <row r="595" spans="1:21" x14ac:dyDescent="0.2">
      <c r="A595">
        <v>2005</v>
      </c>
      <c r="B595">
        <v>10</v>
      </c>
      <c r="C595">
        <v>2005.789</v>
      </c>
      <c r="D595">
        <f>monthly_summary!D595</f>
        <v>380.28</v>
      </c>
      <c r="E595">
        <f>monthly_summary!E595</f>
        <v>377.47</v>
      </c>
      <c r="F595">
        <f t="shared" si="75"/>
        <v>5.9571999999998848</v>
      </c>
      <c r="G595" s="22">
        <f>monthly_summary!L595*12</f>
        <v>4.3176000000000005</v>
      </c>
      <c r="H595" s="22">
        <f>monthly_summary!P595*12</f>
        <v>4.1267999999999994</v>
      </c>
      <c r="I595" s="22">
        <f t="shared" si="76"/>
        <v>9.5400000000000595E-2</v>
      </c>
      <c r="J595" s="26">
        <f>'FF CO2 GCB2020'!D595*$K$5</f>
        <v>7.7006999999999994</v>
      </c>
      <c r="K595" s="23">
        <f>'FF CO2 GCB2020'!D595*(1-$K$5)</f>
        <v>0.40530000000000033</v>
      </c>
      <c r="L595" s="23">
        <f t="shared" si="77"/>
        <v>10.213559999999998</v>
      </c>
      <c r="N595" s="11">
        <f t="shared" si="78"/>
        <v>4.2222</v>
      </c>
      <c r="O595" s="2">
        <f t="shared" si="79"/>
        <v>10.118159999999996</v>
      </c>
      <c r="P595" s="11">
        <f t="shared" si="80"/>
        <v>11.455142857142771</v>
      </c>
      <c r="S595" s="11">
        <f t="shared" si="74"/>
        <v>2.8099999999999454</v>
      </c>
      <c r="T595" s="11">
        <f t="shared" si="82"/>
        <v>3.0224999999999937</v>
      </c>
      <c r="U595">
        <f t="shared" si="81"/>
        <v>4.8177169811320741</v>
      </c>
    </row>
    <row r="596" spans="1:21" x14ac:dyDescent="0.2">
      <c r="A596">
        <v>2005</v>
      </c>
      <c r="B596">
        <v>11</v>
      </c>
      <c r="C596">
        <v>2005.874</v>
      </c>
      <c r="D596">
        <f>monthly_summary!D596</f>
        <v>380.48</v>
      </c>
      <c r="E596">
        <f>monthly_summary!E596</f>
        <v>377.3</v>
      </c>
      <c r="F596">
        <f t="shared" si="75"/>
        <v>6.7416000000000151</v>
      </c>
      <c r="G596" s="22">
        <f>monthly_summary!L596*12</f>
        <v>4.3116000000000003</v>
      </c>
      <c r="H596" s="22">
        <f>monthly_summary!P596*12</f>
        <v>4.1292</v>
      </c>
      <c r="I596" s="22">
        <f t="shared" si="76"/>
        <v>9.120000000000017E-2</v>
      </c>
      <c r="J596" s="26">
        <f>'FF CO2 GCB2020'!D596*$K$5</f>
        <v>7.72065</v>
      </c>
      <c r="K596" s="23">
        <f>'FF CO2 GCB2020'!D596*(1-$K$5)</f>
        <v>0.40635000000000038</v>
      </c>
      <c r="L596" s="23">
        <f t="shared" si="77"/>
        <v>10.240019999999998</v>
      </c>
      <c r="N596" s="11">
        <f t="shared" si="78"/>
        <v>4.2203999999999997</v>
      </c>
      <c r="O596" s="2">
        <f t="shared" si="79"/>
        <v>10.148819999999997</v>
      </c>
      <c r="P596" s="11">
        <f t="shared" si="80"/>
        <v>12.038528571428582</v>
      </c>
      <c r="S596" s="11">
        <f t="shared" si="74"/>
        <v>3.1800000000000068</v>
      </c>
      <c r="T596" s="11">
        <f t="shared" si="82"/>
        <v>3.0516666666666623</v>
      </c>
      <c r="U596">
        <f t="shared" si="81"/>
        <v>4.8301981132075458</v>
      </c>
    </row>
    <row r="597" spans="1:21" x14ac:dyDescent="0.2">
      <c r="A597">
        <v>2005</v>
      </c>
      <c r="B597">
        <v>12</v>
      </c>
      <c r="C597">
        <v>2005.9562000000001</v>
      </c>
      <c r="D597">
        <f>monthly_summary!D597</f>
        <v>380.85</v>
      </c>
      <c r="E597">
        <f>monthly_summary!E597</f>
        <v>377.67</v>
      </c>
      <c r="F597">
        <f t="shared" si="75"/>
        <v>6.7416000000000151</v>
      </c>
      <c r="G597" s="22">
        <f>monthly_summary!L597*12</f>
        <v>4.3044000000000002</v>
      </c>
      <c r="H597" s="22">
        <f>monthly_summary!P597*12</f>
        <v>4.1303999999999998</v>
      </c>
      <c r="I597" s="22">
        <f t="shared" si="76"/>
        <v>8.7000000000000188E-2</v>
      </c>
      <c r="J597" s="26">
        <f>'FF CO2 GCB2020'!D597*$K$5</f>
        <v>7.7415499999999984</v>
      </c>
      <c r="K597" s="23">
        <f>'FF CO2 GCB2020'!D597*(1-$K$5)</f>
        <v>0.40745000000000031</v>
      </c>
      <c r="L597" s="23">
        <f t="shared" si="77"/>
        <v>10.267739999999996</v>
      </c>
      <c r="N597" s="11">
        <f t="shared" si="78"/>
        <v>4.2173999999999996</v>
      </c>
      <c r="O597" s="2">
        <f t="shared" si="79"/>
        <v>10.180739999999997</v>
      </c>
      <c r="P597" s="11">
        <f t="shared" si="80"/>
        <v>12.062528571428579</v>
      </c>
      <c r="S597" s="11">
        <f t="shared" si="74"/>
        <v>3.1800000000000068</v>
      </c>
      <c r="T597" s="11">
        <f t="shared" si="82"/>
        <v>3.1208333333333278</v>
      </c>
      <c r="U597">
        <f t="shared" si="81"/>
        <v>4.8432735849056581</v>
      </c>
    </row>
    <row r="598" spans="1:21" x14ac:dyDescent="0.2">
      <c r="A598">
        <v>2006</v>
      </c>
      <c r="B598">
        <v>1</v>
      </c>
      <c r="C598">
        <v>2006.0410999999999</v>
      </c>
      <c r="D598">
        <f>monthly_summary!D598</f>
        <v>381.32</v>
      </c>
      <c r="E598">
        <f>monthly_summary!E598</f>
        <v>377.91</v>
      </c>
      <c r="F598">
        <f t="shared" si="75"/>
        <v>7.229199999999933</v>
      </c>
      <c r="G598" s="22">
        <f>monthly_summary!L598*12</f>
        <v>4.2959999999999994</v>
      </c>
      <c r="H598" s="22">
        <f>monthly_summary!P598*12</f>
        <v>4.1315999999999997</v>
      </c>
      <c r="I598" s="22">
        <f t="shared" si="76"/>
        <v>8.2199999999999829E-2</v>
      </c>
      <c r="J598" s="26">
        <f>'FF CO2 GCB2020'!D598*$K$5</f>
        <v>7.7624499999999994</v>
      </c>
      <c r="K598" s="23">
        <f>'FF CO2 GCB2020'!D598*(1-$K$5)</f>
        <v>0.40855000000000036</v>
      </c>
      <c r="L598" s="23">
        <f t="shared" si="77"/>
        <v>10.295459999999999</v>
      </c>
      <c r="N598" s="11">
        <f t="shared" si="78"/>
        <v>4.2137999999999991</v>
      </c>
      <c r="O598" s="2">
        <f t="shared" si="79"/>
        <v>10.213259999999998</v>
      </c>
      <c r="P598" s="11">
        <f t="shared" si="80"/>
        <v>12.435414285714238</v>
      </c>
      <c r="S598" s="11">
        <f t="shared" si="74"/>
        <v>3.4099999999999682</v>
      </c>
      <c r="T598" s="11">
        <f t="shared" si="82"/>
        <v>3.1249999999999951</v>
      </c>
      <c r="U598">
        <f t="shared" si="81"/>
        <v>4.856349056603773</v>
      </c>
    </row>
    <row r="599" spans="1:21" x14ac:dyDescent="0.2">
      <c r="A599">
        <v>2006</v>
      </c>
      <c r="B599">
        <v>2</v>
      </c>
      <c r="C599">
        <v>2006.126</v>
      </c>
      <c r="D599">
        <f>monthly_summary!D599</f>
        <v>381.29</v>
      </c>
      <c r="E599">
        <f>monthly_summary!E599</f>
        <v>377.95</v>
      </c>
      <c r="F599">
        <f t="shared" si="75"/>
        <v>7.0808000000000675</v>
      </c>
      <c r="G599" s="22">
        <f>monthly_summary!L599*12</f>
        <v>4.2864000000000004</v>
      </c>
      <c r="H599" s="22">
        <f>monthly_summary!P599*12</f>
        <v>4.1327999999999996</v>
      </c>
      <c r="I599" s="22">
        <f t="shared" si="76"/>
        <v>7.6800000000000423E-2</v>
      </c>
      <c r="J599" s="26">
        <f>'FF CO2 GCB2020'!D599*$K$5</f>
        <v>7.7824</v>
      </c>
      <c r="K599" s="23">
        <f>'FF CO2 GCB2020'!D599*(1-$K$5)</f>
        <v>0.40960000000000035</v>
      </c>
      <c r="L599" s="23">
        <f t="shared" si="77"/>
        <v>10.321919999999999</v>
      </c>
      <c r="N599" s="11">
        <f t="shared" si="78"/>
        <v>4.2096</v>
      </c>
      <c r="O599" s="2">
        <f t="shared" si="79"/>
        <v>10.245119999999998</v>
      </c>
      <c r="P599" s="11">
        <f t="shared" si="80"/>
        <v>12.353714285714334</v>
      </c>
      <c r="S599" s="11">
        <f t="shared" si="74"/>
        <v>3.3400000000000318</v>
      </c>
      <c r="T599" s="11">
        <f t="shared" si="82"/>
        <v>3.0899999999999941</v>
      </c>
      <c r="U599">
        <f t="shared" si="81"/>
        <v>4.8688301886792447</v>
      </c>
    </row>
    <row r="600" spans="1:21" x14ac:dyDescent="0.2">
      <c r="A600">
        <v>2006</v>
      </c>
      <c r="B600">
        <v>3</v>
      </c>
      <c r="C600">
        <v>2006.2027</v>
      </c>
      <c r="D600">
        <f>monthly_summary!D600</f>
        <v>381.08</v>
      </c>
      <c r="E600">
        <f>monthly_summary!E600</f>
        <v>378.13</v>
      </c>
      <c r="F600">
        <f t="shared" si="75"/>
        <v>6.2539999999999765</v>
      </c>
      <c r="G600" s="22">
        <f>monthly_summary!L600*12</f>
        <v>4.2767999999999997</v>
      </c>
      <c r="H600" s="22">
        <f>monthly_summary!P600*12</f>
        <v>4.1327999999999996</v>
      </c>
      <c r="I600" s="22">
        <f t="shared" si="76"/>
        <v>7.2000000000000064E-2</v>
      </c>
      <c r="J600" s="26">
        <f>'FF CO2 GCB2020'!D600*$K$5</f>
        <v>7.8033000000000001</v>
      </c>
      <c r="K600" s="23">
        <f>'FF CO2 GCB2020'!D600*(1-$K$5)</f>
        <v>0.4107000000000004</v>
      </c>
      <c r="L600" s="23">
        <f t="shared" si="77"/>
        <v>10.349639999999999</v>
      </c>
      <c r="N600" s="11">
        <f t="shared" si="78"/>
        <v>4.2047999999999996</v>
      </c>
      <c r="O600" s="2">
        <f t="shared" si="79"/>
        <v>10.277639999999998</v>
      </c>
      <c r="P600" s="11">
        <f t="shared" si="80"/>
        <v>11.787742857142842</v>
      </c>
      <c r="S600" s="11">
        <f t="shared" si="74"/>
        <v>2.9499999999999886</v>
      </c>
      <c r="T600" s="11">
        <f t="shared" si="82"/>
        <v>3.0833333333333286</v>
      </c>
      <c r="U600">
        <f t="shared" si="81"/>
        <v>4.8819056603773578</v>
      </c>
    </row>
    <row r="601" spans="1:21" x14ac:dyDescent="0.2">
      <c r="A601">
        <v>2006</v>
      </c>
      <c r="B601">
        <v>4</v>
      </c>
      <c r="C601">
        <v>2006.2877000000001</v>
      </c>
      <c r="D601">
        <f>monthly_summary!D601</f>
        <v>381.68</v>
      </c>
      <c r="E601">
        <f>monthly_summary!E601</f>
        <v>378.2</v>
      </c>
      <c r="F601">
        <f t="shared" si="75"/>
        <v>7.3776000000000392</v>
      </c>
      <c r="G601" s="22">
        <f>monthly_summary!L601*12</f>
        <v>4.266</v>
      </c>
      <c r="H601" s="22">
        <f>monthly_summary!P601*12</f>
        <v>4.1315999999999997</v>
      </c>
      <c r="I601" s="22">
        <f t="shared" si="76"/>
        <v>6.7200000000000149E-2</v>
      </c>
      <c r="J601" s="26">
        <f>'FF CO2 GCB2020'!D601*$K$5</f>
        <v>7.8242000000000003</v>
      </c>
      <c r="K601" s="23">
        <f>'FF CO2 GCB2020'!D601*(1-$K$5)</f>
        <v>0.41180000000000039</v>
      </c>
      <c r="L601" s="23">
        <f t="shared" si="77"/>
        <v>10.377359999999999</v>
      </c>
      <c r="N601" s="11">
        <f t="shared" si="78"/>
        <v>4.1988000000000003</v>
      </c>
      <c r="O601" s="2">
        <f t="shared" si="79"/>
        <v>10.31016</v>
      </c>
      <c r="P601" s="11">
        <f t="shared" si="80"/>
        <v>12.614914285714313</v>
      </c>
      <c r="S601" s="11">
        <f t="shared" si="74"/>
        <v>3.4800000000000182</v>
      </c>
      <c r="T601" s="11">
        <f t="shared" si="82"/>
        <v>3.1566666666666663</v>
      </c>
      <c r="U601">
        <f t="shared" si="81"/>
        <v>4.894981132075471</v>
      </c>
    </row>
    <row r="602" spans="1:21" x14ac:dyDescent="0.2">
      <c r="A602">
        <v>2006</v>
      </c>
      <c r="B602">
        <v>5</v>
      </c>
      <c r="C602">
        <v>2006.3698999999999</v>
      </c>
      <c r="D602">
        <f>monthly_summary!D602</f>
        <v>381.65</v>
      </c>
      <c r="E602">
        <f>monthly_summary!E602</f>
        <v>378.4</v>
      </c>
      <c r="F602">
        <f t="shared" si="75"/>
        <v>6.8900000000000006</v>
      </c>
      <c r="G602" s="22">
        <f>monthly_summary!L602*12</f>
        <v>4.2539999999999996</v>
      </c>
      <c r="H602" s="22">
        <f>monthly_summary!P602*12</f>
        <v>4.1292</v>
      </c>
      <c r="I602" s="22">
        <f t="shared" si="76"/>
        <v>6.2399999999999789E-2</v>
      </c>
      <c r="J602" s="26">
        <f>'FF CO2 GCB2020'!D602*$K$5</f>
        <v>7.8441499999999991</v>
      </c>
      <c r="K602" s="23">
        <f>'FF CO2 GCB2020'!D602*(1-$K$5)</f>
        <v>0.41285000000000033</v>
      </c>
      <c r="L602" s="23">
        <f t="shared" si="77"/>
        <v>10.403819999999998</v>
      </c>
      <c r="N602" s="11">
        <f t="shared" si="78"/>
        <v>4.1915999999999993</v>
      </c>
      <c r="O602" s="2">
        <f t="shared" si="79"/>
        <v>10.341419999999998</v>
      </c>
      <c r="P602" s="11">
        <f t="shared" si="80"/>
        <v>12.290328571428571</v>
      </c>
      <c r="S602" s="11">
        <f t="shared" si="74"/>
        <v>3.25</v>
      </c>
      <c r="T602" s="11">
        <f t="shared" si="82"/>
        <v>3.2375000000000065</v>
      </c>
      <c r="U602">
        <f t="shared" si="81"/>
        <v>4.9074622641509418</v>
      </c>
    </row>
    <row r="603" spans="1:21" x14ac:dyDescent="0.2">
      <c r="A603">
        <v>2006</v>
      </c>
      <c r="B603">
        <v>6</v>
      </c>
      <c r="C603">
        <v>2006.4548</v>
      </c>
      <c r="D603">
        <f>monthly_summary!D603</f>
        <v>381.55</v>
      </c>
      <c r="E603">
        <f>monthly_summary!E603</f>
        <v>378.59</v>
      </c>
      <c r="F603">
        <f t="shared" si="75"/>
        <v>6.2752000000000772</v>
      </c>
      <c r="G603" s="22">
        <f>monthly_summary!L603*12</f>
        <v>4.242</v>
      </c>
      <c r="H603" s="22">
        <f>monthly_summary!P603*12</f>
        <v>4.1256000000000004</v>
      </c>
      <c r="I603" s="22">
        <f t="shared" si="76"/>
        <v>5.8199999999999807E-2</v>
      </c>
      <c r="J603" s="26">
        <f>'FF CO2 GCB2020'!D603*$K$5</f>
        <v>7.8650499999999992</v>
      </c>
      <c r="K603" s="23">
        <f>'FF CO2 GCB2020'!D603*(1-$K$5)</f>
        <v>0.41395000000000037</v>
      </c>
      <c r="L603" s="23">
        <f t="shared" si="77"/>
        <v>10.431539999999996</v>
      </c>
      <c r="N603" s="11">
        <f t="shared" si="78"/>
        <v>4.1837999999999997</v>
      </c>
      <c r="O603" s="2">
        <f t="shared" si="79"/>
        <v>10.373339999999997</v>
      </c>
      <c r="P603" s="11">
        <f t="shared" si="80"/>
        <v>11.875185714285768</v>
      </c>
      <c r="S603" s="11">
        <f t="shared" si="74"/>
        <v>2.9600000000000364</v>
      </c>
      <c r="T603" s="11">
        <f t="shared" si="82"/>
        <v>3.25166666666667</v>
      </c>
      <c r="U603">
        <f t="shared" si="81"/>
        <v>4.920537735849055</v>
      </c>
    </row>
    <row r="604" spans="1:21" x14ac:dyDescent="0.2">
      <c r="A604">
        <v>2006</v>
      </c>
      <c r="B604">
        <v>7</v>
      </c>
      <c r="C604">
        <v>2006.537</v>
      </c>
      <c r="D604">
        <f>monthly_summary!D604</f>
        <v>381.5</v>
      </c>
      <c r="E604">
        <f>monthly_summary!E604</f>
        <v>378.8</v>
      </c>
      <c r="F604">
        <f t="shared" si="75"/>
        <v>5.7239999999999762</v>
      </c>
      <c r="G604" s="22">
        <f>monthly_summary!L604*12</f>
        <v>4.2299999999999995</v>
      </c>
      <c r="H604" s="22">
        <f>monthly_summary!P604*12</f>
        <v>4.1196000000000002</v>
      </c>
      <c r="I604" s="22">
        <f t="shared" si="76"/>
        <v>5.5199999999999694E-2</v>
      </c>
      <c r="J604" s="26">
        <f>'FF CO2 GCB2020'!D604*$K$5</f>
        <v>7.8850000000000007</v>
      </c>
      <c r="K604" s="23">
        <f>'FF CO2 GCB2020'!D604*(1-$K$5)</f>
        <v>0.41500000000000042</v>
      </c>
      <c r="L604" s="23">
        <f t="shared" si="77"/>
        <v>10.458</v>
      </c>
      <c r="N604" s="11">
        <f t="shared" si="78"/>
        <v>4.1747999999999994</v>
      </c>
      <c r="O604" s="2">
        <f t="shared" si="79"/>
        <v>10.402800000000001</v>
      </c>
      <c r="P604" s="11">
        <f t="shared" si="80"/>
        <v>11.503371428571413</v>
      </c>
      <c r="S604" s="11">
        <f t="shared" si="74"/>
        <v>2.6999999999999886</v>
      </c>
      <c r="T604" s="11">
        <f t="shared" si="82"/>
        <v>3.2525000000000026</v>
      </c>
      <c r="U604">
        <f t="shared" si="81"/>
        <v>4.9330188679245284</v>
      </c>
    </row>
    <row r="605" spans="1:21" x14ac:dyDescent="0.2">
      <c r="A605">
        <v>2006</v>
      </c>
      <c r="B605">
        <v>8</v>
      </c>
      <c r="C605">
        <v>2006.6219000000001</v>
      </c>
      <c r="D605">
        <f>monthly_summary!D605</f>
        <v>381.95</v>
      </c>
      <c r="E605">
        <f>monthly_summary!E605</f>
        <v>378.83</v>
      </c>
      <c r="F605">
        <f t="shared" si="75"/>
        <v>6.6144000000000096</v>
      </c>
      <c r="G605" s="22">
        <f>monthly_summary!L605*12</f>
        <v>4.2168000000000001</v>
      </c>
      <c r="H605" s="22">
        <f>monthly_summary!P605*12</f>
        <v>4.1124000000000001</v>
      </c>
      <c r="I605" s="22">
        <f t="shared" si="76"/>
        <v>5.2200000000000024E-2</v>
      </c>
      <c r="J605" s="26">
        <f>'FF CO2 GCB2020'!D605*$K$5</f>
        <v>7.9049499999999995</v>
      </c>
      <c r="K605" s="23">
        <f>'FF CO2 GCB2020'!D605*(1-$K$5)</f>
        <v>0.41605000000000036</v>
      </c>
      <c r="L605" s="23">
        <f t="shared" si="77"/>
        <v>10.484459999999999</v>
      </c>
      <c r="N605" s="11">
        <f t="shared" si="78"/>
        <v>4.1646000000000001</v>
      </c>
      <c r="O605" s="2">
        <f t="shared" si="79"/>
        <v>10.432259999999999</v>
      </c>
      <c r="P605" s="11">
        <f t="shared" si="80"/>
        <v>12.161271428571435</v>
      </c>
      <c r="S605" s="11">
        <f t="shared" si="74"/>
        <v>3.1200000000000045</v>
      </c>
      <c r="T605" s="11">
        <f t="shared" si="82"/>
        <v>3.2366666666666695</v>
      </c>
      <c r="U605">
        <f t="shared" si="81"/>
        <v>4.9454999999999991</v>
      </c>
    </row>
    <row r="606" spans="1:21" x14ac:dyDescent="0.2">
      <c r="A606">
        <v>2006</v>
      </c>
      <c r="B606">
        <v>9</v>
      </c>
      <c r="C606">
        <v>2006.7067999999999</v>
      </c>
      <c r="D606">
        <f>monthly_summary!D606</f>
        <v>382.17</v>
      </c>
      <c r="E606">
        <f>monthly_summary!E606</f>
        <v>378.67</v>
      </c>
      <c r="F606">
        <f t="shared" si="75"/>
        <v>7.42</v>
      </c>
      <c r="G606" s="22">
        <f>monthly_summary!L606*12</f>
        <v>4.2023999999999999</v>
      </c>
      <c r="H606" s="22">
        <f>monthly_summary!P606*12</f>
        <v>4.1028000000000002</v>
      </c>
      <c r="I606" s="22">
        <f t="shared" si="76"/>
        <v>4.9799999999999844E-2</v>
      </c>
      <c r="J606" s="26">
        <f>'FF CO2 GCB2020'!D606*$K$5</f>
        <v>7.9249000000000001</v>
      </c>
      <c r="K606" s="23">
        <f>'FF CO2 GCB2020'!D606*(1-$K$5)</f>
        <v>0.41710000000000041</v>
      </c>
      <c r="L606" s="23">
        <f t="shared" si="77"/>
        <v>10.510919999999999</v>
      </c>
      <c r="N606" s="11">
        <f t="shared" si="78"/>
        <v>4.1525999999999996</v>
      </c>
      <c r="O606" s="2">
        <f t="shared" si="79"/>
        <v>10.461119999999999</v>
      </c>
      <c r="P606" s="11">
        <f t="shared" si="80"/>
        <v>12.758000000000001</v>
      </c>
      <c r="S606" s="11">
        <f t="shared" si="74"/>
        <v>3.5</v>
      </c>
      <c r="T606" s="11">
        <f t="shared" si="82"/>
        <v>3.2349999999999994</v>
      </c>
      <c r="U606">
        <f t="shared" si="81"/>
        <v>4.9579811320754708</v>
      </c>
    </row>
    <row r="607" spans="1:21" x14ac:dyDescent="0.2">
      <c r="A607">
        <v>2006</v>
      </c>
      <c r="B607">
        <v>10</v>
      </c>
      <c r="C607">
        <v>2006.789</v>
      </c>
      <c r="D607">
        <f>monthly_summary!D607</f>
        <v>382.55</v>
      </c>
      <c r="E607">
        <f>monthly_summary!E607</f>
        <v>378.77</v>
      </c>
      <c r="F607">
        <f t="shared" si="75"/>
        <v>8.0136000000000625</v>
      </c>
      <c r="G607" s="22">
        <f>monthly_summary!L607*12</f>
        <v>4.1879999999999997</v>
      </c>
      <c r="H607" s="22">
        <f>monthly_summary!P607*12</f>
        <v>4.0932000000000004</v>
      </c>
      <c r="I607" s="22">
        <f t="shared" si="76"/>
        <v>4.7399999999999665E-2</v>
      </c>
      <c r="J607" s="26">
        <f>'FF CO2 GCB2020'!D607*$K$5</f>
        <v>7.9448499999999989</v>
      </c>
      <c r="K607" s="23">
        <f>'FF CO2 GCB2020'!D607*(1-$K$5)</f>
        <v>0.41815000000000035</v>
      </c>
      <c r="L607" s="23">
        <f t="shared" si="77"/>
        <v>10.537379999999997</v>
      </c>
      <c r="N607" s="11">
        <f t="shared" si="78"/>
        <v>4.1406000000000001</v>
      </c>
      <c r="O607" s="2">
        <f t="shared" si="79"/>
        <v>10.489979999999997</v>
      </c>
      <c r="P607" s="11">
        <f t="shared" si="80"/>
        <v>13.203300000000043</v>
      </c>
      <c r="S607" s="11">
        <f t="shared" si="74"/>
        <v>3.7800000000000296</v>
      </c>
      <c r="T607" s="11">
        <f t="shared" si="82"/>
        <v>3.2425000000000019</v>
      </c>
      <c r="U607">
        <f t="shared" si="81"/>
        <v>4.9704622641509415</v>
      </c>
    </row>
    <row r="608" spans="1:21" x14ac:dyDescent="0.2">
      <c r="A608">
        <v>2006</v>
      </c>
      <c r="B608">
        <v>11</v>
      </c>
      <c r="C608">
        <v>2006.874</v>
      </c>
      <c r="D608">
        <f>monthly_summary!D608</f>
        <v>382.32</v>
      </c>
      <c r="E608">
        <f>monthly_summary!E608</f>
        <v>378.97</v>
      </c>
      <c r="F608">
        <f t="shared" si="75"/>
        <v>7.1019999999999284</v>
      </c>
      <c r="G608" s="22">
        <f>monthly_summary!L608*12</f>
        <v>4.1723999999999997</v>
      </c>
      <c r="H608" s="22">
        <f>monthly_summary!P608*12</f>
        <v>4.0811999999999999</v>
      </c>
      <c r="I608" s="22">
        <f t="shared" si="76"/>
        <v>4.5599999999999863E-2</v>
      </c>
      <c r="J608" s="26">
        <f>'FF CO2 GCB2020'!D608*$K$5</f>
        <v>7.9648000000000003</v>
      </c>
      <c r="K608" s="23">
        <f>'FF CO2 GCB2020'!D608*(1-$K$5)</f>
        <v>0.41920000000000041</v>
      </c>
      <c r="L608" s="23">
        <f t="shared" si="77"/>
        <v>10.563839999999999</v>
      </c>
      <c r="N608" s="11">
        <f t="shared" si="78"/>
        <v>4.1267999999999994</v>
      </c>
      <c r="O608" s="2">
        <f t="shared" si="79"/>
        <v>10.518239999999999</v>
      </c>
      <c r="P608" s="11">
        <f t="shared" si="80"/>
        <v>12.572857142857092</v>
      </c>
      <c r="S608" s="11">
        <f t="shared" si="74"/>
        <v>3.3499999999999659</v>
      </c>
      <c r="T608" s="11">
        <f t="shared" si="82"/>
        <v>3.2383333333333297</v>
      </c>
      <c r="U608">
        <f t="shared" si="81"/>
        <v>4.982943396226414</v>
      </c>
    </row>
    <row r="609" spans="1:21" x14ac:dyDescent="0.2">
      <c r="A609">
        <v>2006</v>
      </c>
      <c r="B609">
        <v>12</v>
      </c>
      <c r="C609">
        <v>2006.9562000000001</v>
      </c>
      <c r="D609">
        <f>monthly_summary!D609</f>
        <v>382.55</v>
      </c>
      <c r="E609">
        <f>monthly_summary!E609</f>
        <v>379.36</v>
      </c>
      <c r="F609">
        <f t="shared" si="75"/>
        <v>6.7627999999999959</v>
      </c>
      <c r="G609" s="22">
        <f>monthly_summary!L609*12</f>
        <v>4.1567999999999996</v>
      </c>
      <c r="H609" s="22">
        <f>monthly_summary!P609*12</f>
        <v>4.0692000000000004</v>
      </c>
      <c r="I609" s="22">
        <f t="shared" si="76"/>
        <v>4.3799999999999617E-2</v>
      </c>
      <c r="J609" s="26">
        <f>'FF CO2 GCB2020'!D609*$K$5</f>
        <v>7.9847499999999991</v>
      </c>
      <c r="K609" s="23">
        <f>'FF CO2 GCB2020'!D609*(1-$K$5)</f>
        <v>0.42025000000000035</v>
      </c>
      <c r="L609" s="23">
        <f t="shared" si="77"/>
        <v>10.590299999999997</v>
      </c>
      <c r="N609" s="11">
        <f t="shared" si="78"/>
        <v>4.1129999999999995</v>
      </c>
      <c r="O609" s="2">
        <f t="shared" si="79"/>
        <v>10.546499999999998</v>
      </c>
      <c r="P609" s="11">
        <f t="shared" si="80"/>
        <v>12.351271428571426</v>
      </c>
      <c r="S609" s="11">
        <f t="shared" si="74"/>
        <v>3.1899999999999977</v>
      </c>
      <c r="T609" s="11">
        <f t="shared" si="82"/>
        <v>3.2016666666666631</v>
      </c>
      <c r="U609">
        <f t="shared" si="81"/>
        <v>4.9954245283018857</v>
      </c>
    </row>
    <row r="610" spans="1:21" x14ac:dyDescent="0.2">
      <c r="A610">
        <v>2007</v>
      </c>
      <c r="B610">
        <v>1</v>
      </c>
      <c r="C610">
        <v>2007.0410999999999</v>
      </c>
      <c r="D610">
        <f>monthly_summary!D610</f>
        <v>382.53</v>
      </c>
      <c r="E610">
        <f>monthly_summary!E610</f>
        <v>379.31</v>
      </c>
      <c r="F610">
        <f t="shared" si="75"/>
        <v>6.8263999999999374</v>
      </c>
      <c r="G610" s="22">
        <f>monthly_summary!L610*12</f>
        <v>4.1424000000000003</v>
      </c>
      <c r="H610" s="22">
        <f>monthly_summary!P610*12</f>
        <v>4.0571999999999999</v>
      </c>
      <c r="I610" s="22">
        <f t="shared" si="76"/>
        <v>4.2600000000000193E-2</v>
      </c>
      <c r="J610" s="26">
        <f>'FF CO2 GCB2020'!D610*$K$5</f>
        <v>8.0037500000000001</v>
      </c>
      <c r="K610" s="23">
        <f>'FF CO2 GCB2020'!D610*(1-$K$5)</f>
        <v>0.4212500000000004</v>
      </c>
      <c r="L610" s="23">
        <f t="shared" si="77"/>
        <v>10.615499999999999</v>
      </c>
      <c r="N610" s="11">
        <f t="shared" si="78"/>
        <v>4.0998000000000001</v>
      </c>
      <c r="O610" s="2">
        <f t="shared" si="79"/>
        <v>10.572899999999999</v>
      </c>
      <c r="P610" s="11">
        <f t="shared" si="80"/>
        <v>12.415899999999954</v>
      </c>
      <c r="S610" s="11">
        <f t="shared" si="74"/>
        <v>3.2199999999999704</v>
      </c>
      <c r="T610" s="11">
        <f t="shared" si="82"/>
        <v>3.1924999999999906</v>
      </c>
      <c r="U610">
        <f t="shared" si="81"/>
        <v>5.0073113207547166</v>
      </c>
    </row>
    <row r="611" spans="1:21" x14ac:dyDescent="0.2">
      <c r="A611">
        <v>2007</v>
      </c>
      <c r="B611">
        <v>2</v>
      </c>
      <c r="C611">
        <v>2007.126</v>
      </c>
      <c r="D611">
        <f>monthly_summary!D611</f>
        <v>382.98</v>
      </c>
      <c r="E611">
        <f>monthly_summary!E611</f>
        <v>379.66</v>
      </c>
      <c r="F611">
        <f t="shared" si="75"/>
        <v>7.038399999999986</v>
      </c>
      <c r="G611" s="22">
        <f>monthly_summary!L611*12</f>
        <v>4.1292</v>
      </c>
      <c r="H611" s="22">
        <f>monthly_summary!P611*12</f>
        <v>4.0440000000000005</v>
      </c>
      <c r="I611" s="22">
        <f t="shared" si="76"/>
        <v>4.2599999999999749E-2</v>
      </c>
      <c r="J611" s="26">
        <f>'FF CO2 GCB2020'!D611*$K$5</f>
        <v>8.0236999999999998</v>
      </c>
      <c r="K611" s="23">
        <f>'FF CO2 GCB2020'!D611*(1-$K$5)</f>
        <v>0.42230000000000034</v>
      </c>
      <c r="L611" s="23">
        <f t="shared" si="77"/>
        <v>10.641959999999999</v>
      </c>
      <c r="N611" s="11">
        <f t="shared" si="78"/>
        <v>4.0866000000000007</v>
      </c>
      <c r="O611" s="2">
        <f t="shared" si="79"/>
        <v>10.599359999999999</v>
      </c>
      <c r="P611" s="11">
        <f t="shared" si="80"/>
        <v>12.586228571428562</v>
      </c>
      <c r="S611" s="11">
        <f t="shared" si="74"/>
        <v>3.3199999999999932</v>
      </c>
      <c r="T611" s="11">
        <f t="shared" si="82"/>
        <v>3.2183333333333288</v>
      </c>
      <c r="U611">
        <f t="shared" si="81"/>
        <v>5.0197924528301883</v>
      </c>
    </row>
    <row r="612" spans="1:21" x14ac:dyDescent="0.2">
      <c r="A612">
        <v>2007</v>
      </c>
      <c r="B612">
        <v>3</v>
      </c>
      <c r="C612">
        <v>2007.2027</v>
      </c>
      <c r="D612">
        <f>monthly_summary!D612</f>
        <v>382.85</v>
      </c>
      <c r="E612">
        <f>monthly_summary!E612</f>
        <v>379.81</v>
      </c>
      <c r="F612">
        <f t="shared" si="75"/>
        <v>6.4448000000000434</v>
      </c>
      <c r="G612" s="22">
        <f>monthly_summary!L612*12</f>
        <v>4.1172000000000004</v>
      </c>
      <c r="H612" s="22">
        <f>monthly_summary!P612*12</f>
        <v>4.0296000000000003</v>
      </c>
      <c r="I612" s="22">
        <f t="shared" si="76"/>
        <v>4.3800000000000061E-2</v>
      </c>
      <c r="J612" s="26">
        <f>'FF CO2 GCB2020'!D612*$K$5</f>
        <v>8.0436499999999995</v>
      </c>
      <c r="K612" s="23">
        <f>'FF CO2 GCB2020'!D612*(1-$K$5)</f>
        <v>0.42335000000000039</v>
      </c>
      <c r="L612" s="23">
        <f t="shared" si="77"/>
        <v>10.668419999999999</v>
      </c>
      <c r="N612" s="11">
        <f t="shared" si="78"/>
        <v>4.0734000000000004</v>
      </c>
      <c r="O612" s="2">
        <f t="shared" si="79"/>
        <v>10.62462</v>
      </c>
      <c r="P612" s="11">
        <f t="shared" si="80"/>
        <v>12.179928571428601</v>
      </c>
      <c r="S612" s="11">
        <f t="shared" si="74"/>
        <v>3.0400000000000205</v>
      </c>
      <c r="T612" s="11">
        <f t="shared" si="82"/>
        <v>3.1691666666666598</v>
      </c>
      <c r="U612">
        <f t="shared" si="81"/>
        <v>5.0322735849056599</v>
      </c>
    </row>
    <row r="613" spans="1:21" x14ac:dyDescent="0.2">
      <c r="A613">
        <v>2007</v>
      </c>
      <c r="B613">
        <v>4</v>
      </c>
      <c r="C613">
        <v>2007.2877000000001</v>
      </c>
      <c r="D613">
        <f>monthly_summary!D613</f>
        <v>383.53</v>
      </c>
      <c r="E613">
        <f>monthly_summary!E613</f>
        <v>380.1</v>
      </c>
      <c r="F613">
        <f t="shared" si="75"/>
        <v>7.2715999999998946</v>
      </c>
      <c r="G613" s="22">
        <f>monthly_summary!L613*12</f>
        <v>4.1087999999999996</v>
      </c>
      <c r="H613" s="22">
        <f>monthly_summary!P613*12</f>
        <v>4.0140000000000002</v>
      </c>
      <c r="I613" s="22">
        <f t="shared" si="76"/>
        <v>4.7399999999999665E-2</v>
      </c>
      <c r="J613" s="26">
        <f>'FF CO2 GCB2020'!D613*$K$5</f>
        <v>8.0635999999999992</v>
      </c>
      <c r="K613" s="23">
        <f>'FF CO2 GCB2020'!D613*(1-$K$5)</f>
        <v>0.42440000000000033</v>
      </c>
      <c r="L613" s="23">
        <f t="shared" si="77"/>
        <v>10.694879999999998</v>
      </c>
      <c r="N613" s="11">
        <f t="shared" si="78"/>
        <v>4.0613999999999999</v>
      </c>
      <c r="O613" s="2">
        <f t="shared" si="79"/>
        <v>10.647479999999998</v>
      </c>
      <c r="P613" s="11">
        <f t="shared" si="80"/>
        <v>12.785799999999924</v>
      </c>
      <c r="S613" s="11">
        <f t="shared" si="74"/>
        <v>3.42999999999995</v>
      </c>
      <c r="T613" s="11">
        <f t="shared" si="82"/>
        <v>3.1533333333333267</v>
      </c>
      <c r="U613">
        <f t="shared" si="81"/>
        <v>5.0447547169811306</v>
      </c>
    </row>
    <row r="614" spans="1:21" x14ac:dyDescent="0.2">
      <c r="A614">
        <v>2007</v>
      </c>
      <c r="B614">
        <v>5</v>
      </c>
      <c r="C614">
        <v>2007.3698999999999</v>
      </c>
      <c r="D614">
        <f>monthly_summary!D614</f>
        <v>383.13</v>
      </c>
      <c r="E614">
        <f>monthly_summary!E614</f>
        <v>380.32</v>
      </c>
      <c r="F614">
        <f t="shared" si="75"/>
        <v>5.9572000000000047</v>
      </c>
      <c r="G614" s="22">
        <f>monthly_summary!L614*12</f>
        <v>4.1015999999999995</v>
      </c>
      <c r="H614" s="22">
        <f>monthly_summary!P614*12</f>
        <v>3.9972000000000003</v>
      </c>
      <c r="I614" s="22">
        <f t="shared" si="76"/>
        <v>5.219999999999958E-2</v>
      </c>
      <c r="J614" s="26">
        <f>'FF CO2 GCB2020'!D614*$K$5</f>
        <v>8.0835500000000007</v>
      </c>
      <c r="K614" s="23">
        <f>'FF CO2 GCB2020'!D614*(1-$K$5)</f>
        <v>0.42545000000000038</v>
      </c>
      <c r="L614" s="23">
        <f t="shared" si="77"/>
        <v>10.72134</v>
      </c>
      <c r="N614" s="11">
        <f t="shared" si="78"/>
        <v>4.0494000000000003</v>
      </c>
      <c r="O614" s="2">
        <f t="shared" si="79"/>
        <v>10.669140000000001</v>
      </c>
      <c r="P614" s="11">
        <f t="shared" si="80"/>
        <v>11.861042857142863</v>
      </c>
      <c r="S614" s="11">
        <f t="shared" si="74"/>
        <v>2.8100000000000023</v>
      </c>
      <c r="T614" s="11">
        <f t="shared" si="82"/>
        <v>3.1074999999999924</v>
      </c>
      <c r="U614">
        <f t="shared" si="81"/>
        <v>5.0572358490566032</v>
      </c>
    </row>
    <row r="615" spans="1:21" x14ac:dyDescent="0.2">
      <c r="A615">
        <v>2007</v>
      </c>
      <c r="B615">
        <v>6</v>
      </c>
      <c r="C615">
        <v>2007.4548</v>
      </c>
      <c r="D615">
        <f>monthly_summary!D615</f>
        <v>383.39</v>
      </c>
      <c r="E615">
        <f>monthly_summary!E615</f>
        <v>380.54</v>
      </c>
      <c r="F615">
        <f t="shared" si="75"/>
        <v>6.0419999999999279</v>
      </c>
      <c r="G615" s="22">
        <f>monthly_summary!L615*12</f>
        <v>4.0956000000000001</v>
      </c>
      <c r="H615" s="22">
        <f>monthly_summary!P615*12</f>
        <v>3.9803999999999999</v>
      </c>
      <c r="I615" s="22">
        <f t="shared" si="76"/>
        <v>5.7600000000000096E-2</v>
      </c>
      <c r="J615" s="26">
        <f>'FF CO2 GCB2020'!D615*$K$5</f>
        <v>8.1034999999999986</v>
      </c>
      <c r="K615" s="23">
        <f>'FF CO2 GCB2020'!D615*(1-$K$5)</f>
        <v>0.42650000000000032</v>
      </c>
      <c r="L615" s="23">
        <f t="shared" si="77"/>
        <v>10.747799999999996</v>
      </c>
      <c r="N615" s="11">
        <f t="shared" si="78"/>
        <v>4.0380000000000003</v>
      </c>
      <c r="O615" s="2">
        <f t="shared" si="79"/>
        <v>10.690199999999995</v>
      </c>
      <c r="P615" s="11">
        <f t="shared" si="80"/>
        <v>11.935114285714231</v>
      </c>
      <c r="S615" s="11">
        <f t="shared" si="74"/>
        <v>2.8499999999999659</v>
      </c>
      <c r="T615" s="11">
        <f t="shared" si="82"/>
        <v>3.1033333333333295</v>
      </c>
      <c r="U615">
        <f t="shared" si="81"/>
        <v>5.069716981132073</v>
      </c>
    </row>
    <row r="616" spans="1:21" x14ac:dyDescent="0.2">
      <c r="A616">
        <v>2007</v>
      </c>
      <c r="B616">
        <v>7</v>
      </c>
      <c r="C616">
        <v>2007.537</v>
      </c>
      <c r="D616">
        <f>monthly_summary!D616</f>
        <v>383.66</v>
      </c>
      <c r="E616">
        <f>monthly_summary!E616</f>
        <v>380.65</v>
      </c>
      <c r="F616">
        <f t="shared" si="75"/>
        <v>6.3812000000001019</v>
      </c>
      <c r="G616" s="22">
        <f>monthly_summary!L616*12</f>
        <v>4.0895999999999999</v>
      </c>
      <c r="H616" s="22">
        <f>monthly_summary!P616*12</f>
        <v>3.9623999999999997</v>
      </c>
      <c r="I616" s="22">
        <f t="shared" si="76"/>
        <v>6.3600000000000101E-2</v>
      </c>
      <c r="J616" s="26">
        <f>'FF CO2 GCB2020'!D616*$K$5</f>
        <v>8.11965</v>
      </c>
      <c r="K616" s="23">
        <f>'FF CO2 GCB2020'!D616*(1-$K$5)</f>
        <v>0.4273500000000004</v>
      </c>
      <c r="L616" s="23">
        <f t="shared" si="77"/>
        <v>10.769219999999999</v>
      </c>
      <c r="N616" s="11">
        <f t="shared" si="78"/>
        <v>4.0259999999999998</v>
      </c>
      <c r="O616" s="2">
        <f t="shared" si="79"/>
        <v>10.70562</v>
      </c>
      <c r="P616" s="11">
        <f t="shared" si="80"/>
        <v>12.186700000000073</v>
      </c>
      <c r="S616" s="11">
        <f t="shared" si="74"/>
        <v>3.0100000000000477</v>
      </c>
      <c r="T616" s="11">
        <f t="shared" si="82"/>
        <v>3.0874999999999964</v>
      </c>
      <c r="U616">
        <f t="shared" si="81"/>
        <v>5.0798207547169802</v>
      </c>
    </row>
    <row r="617" spans="1:21" x14ac:dyDescent="0.2">
      <c r="A617">
        <v>2007</v>
      </c>
      <c r="B617">
        <v>8</v>
      </c>
      <c r="C617">
        <v>2007.6219000000001</v>
      </c>
      <c r="D617">
        <f>monthly_summary!D617</f>
        <v>383.33</v>
      </c>
      <c r="E617">
        <f>monthly_summary!E617</f>
        <v>380.8</v>
      </c>
      <c r="F617">
        <f t="shared" si="75"/>
        <v>5.3635999999999422</v>
      </c>
      <c r="G617" s="22">
        <f>monthly_summary!L617*12</f>
        <v>4.0872000000000002</v>
      </c>
      <c r="H617" s="22">
        <f>monthly_summary!P617*12</f>
        <v>3.9468000000000005</v>
      </c>
      <c r="I617" s="22">
        <f t="shared" si="76"/>
        <v>7.0199999999999818E-2</v>
      </c>
      <c r="J617" s="26">
        <f>'FF CO2 GCB2020'!D617*$K$5</f>
        <v>8.1338999999999988</v>
      </c>
      <c r="K617" s="23">
        <f>'FF CO2 GCB2020'!D617*(1-$K$5)</f>
        <v>0.42810000000000037</v>
      </c>
      <c r="L617" s="23">
        <f t="shared" si="77"/>
        <v>10.788119999999997</v>
      </c>
      <c r="N617" s="11">
        <f t="shared" si="78"/>
        <v>4.0170000000000003</v>
      </c>
      <c r="O617" s="2">
        <f t="shared" si="79"/>
        <v>10.717919999999998</v>
      </c>
      <c r="P617" s="11">
        <f t="shared" si="80"/>
        <v>11.466742857142815</v>
      </c>
      <c r="S617" s="11">
        <f t="shared" si="74"/>
        <v>2.5299999999999727</v>
      </c>
      <c r="T617" s="11">
        <f t="shared" si="82"/>
        <v>3.0816666666666634</v>
      </c>
      <c r="U617">
        <f t="shared" si="81"/>
        <v>5.0887358490566026</v>
      </c>
    </row>
    <row r="618" spans="1:21" x14ac:dyDescent="0.2">
      <c r="A618">
        <v>2007</v>
      </c>
      <c r="B618">
        <v>9</v>
      </c>
      <c r="C618">
        <v>2007.7067999999999</v>
      </c>
      <c r="D618">
        <f>monthly_summary!D618</f>
        <v>384.24</v>
      </c>
      <c r="E618">
        <f>monthly_summary!E618</f>
        <v>380.93</v>
      </c>
      <c r="F618">
        <f t="shared" si="75"/>
        <v>7.0172000000000052</v>
      </c>
      <c r="G618" s="22">
        <f>monthly_summary!L618*12</f>
        <v>4.0884</v>
      </c>
      <c r="H618" s="22">
        <f>monthly_summary!P618*12</f>
        <v>3.9312</v>
      </c>
      <c r="I618" s="22">
        <f t="shared" si="76"/>
        <v>7.8600000000000003E-2</v>
      </c>
      <c r="J618" s="26">
        <f>'FF CO2 GCB2020'!D618*$K$5</f>
        <v>8.1481499999999993</v>
      </c>
      <c r="K618" s="23">
        <f>'FF CO2 GCB2020'!D618*(1-$K$5)</f>
        <v>0.4288500000000004</v>
      </c>
      <c r="L618" s="23">
        <f t="shared" si="77"/>
        <v>10.807019999999998</v>
      </c>
      <c r="N618" s="11">
        <f t="shared" si="78"/>
        <v>4.0098000000000003</v>
      </c>
      <c r="O618" s="2">
        <f t="shared" si="79"/>
        <v>10.728419999999998</v>
      </c>
      <c r="P618" s="11">
        <f t="shared" si="80"/>
        <v>12.652985714285718</v>
      </c>
      <c r="S618" s="11">
        <f t="shared" si="74"/>
        <v>3.3100000000000023</v>
      </c>
      <c r="T618" s="11">
        <f t="shared" si="82"/>
        <v>3.0733333333333328</v>
      </c>
      <c r="U618">
        <f t="shared" si="81"/>
        <v>5.0976509433962249</v>
      </c>
    </row>
    <row r="619" spans="1:21" x14ac:dyDescent="0.2">
      <c r="A619">
        <v>2007</v>
      </c>
      <c r="B619">
        <v>10</v>
      </c>
      <c r="C619">
        <v>2007.789</v>
      </c>
      <c r="D619">
        <f>monthly_summary!D619</f>
        <v>384.36</v>
      </c>
      <c r="E619">
        <f>monthly_summary!E619</f>
        <v>381.13</v>
      </c>
      <c r="F619">
        <f t="shared" si="75"/>
        <v>6.847600000000039</v>
      </c>
      <c r="G619" s="22">
        <f>monthly_summary!L619*12</f>
        <v>4.0932000000000004</v>
      </c>
      <c r="H619" s="22">
        <f>monthly_summary!P619*12</f>
        <v>3.9168000000000003</v>
      </c>
      <c r="I619" s="22">
        <f t="shared" si="76"/>
        <v>8.8200000000000056E-2</v>
      </c>
      <c r="J619" s="26">
        <f>'FF CO2 GCB2020'!D619*$K$5</f>
        <v>8.1623999999999999</v>
      </c>
      <c r="K619" s="23">
        <f>'FF CO2 GCB2020'!D619*(1-$K$5)</f>
        <v>0.42960000000000043</v>
      </c>
      <c r="L619" s="23">
        <f t="shared" si="77"/>
        <v>10.825919999999998</v>
      </c>
      <c r="N619" s="11">
        <f t="shared" si="78"/>
        <v>4.0050000000000008</v>
      </c>
      <c r="O619" s="2">
        <f t="shared" si="79"/>
        <v>10.737719999999998</v>
      </c>
      <c r="P619" s="11">
        <f t="shared" si="80"/>
        <v>12.535742857142884</v>
      </c>
      <c r="S619" s="11">
        <f t="shared" si="74"/>
        <v>3.2300000000000182</v>
      </c>
      <c r="T619" s="11">
        <f t="shared" si="82"/>
        <v>2.99833333333333</v>
      </c>
      <c r="U619">
        <f t="shared" si="81"/>
        <v>5.1065660377358482</v>
      </c>
    </row>
    <row r="620" spans="1:21" x14ac:dyDescent="0.2">
      <c r="A620">
        <v>2007</v>
      </c>
      <c r="B620">
        <v>11</v>
      </c>
      <c r="C620">
        <v>2007.874</v>
      </c>
      <c r="D620">
        <f>monthly_summary!D620</f>
        <v>384.54</v>
      </c>
      <c r="E620">
        <f>monthly_summary!E620</f>
        <v>381.24</v>
      </c>
      <c r="F620">
        <f t="shared" si="75"/>
        <v>6.9960000000000244</v>
      </c>
      <c r="G620" s="22">
        <f>monthly_summary!L620*12</f>
        <v>4.1015999999999995</v>
      </c>
      <c r="H620" s="22">
        <f>monthly_summary!P620*12</f>
        <v>3.9036</v>
      </c>
      <c r="I620" s="22">
        <f t="shared" si="76"/>
        <v>9.8999999999999755E-2</v>
      </c>
      <c r="J620" s="26">
        <f>'FF CO2 GCB2020'!D620*$K$5</f>
        <v>8.1766499999999986</v>
      </c>
      <c r="K620" s="23">
        <f>'FF CO2 GCB2020'!D620*(1-$K$5)</f>
        <v>0.43035000000000034</v>
      </c>
      <c r="L620" s="23">
        <f t="shared" si="77"/>
        <v>10.844819999999997</v>
      </c>
      <c r="N620" s="11">
        <f t="shared" si="78"/>
        <v>4.0025999999999993</v>
      </c>
      <c r="O620" s="2">
        <f t="shared" si="79"/>
        <v>10.745819999999997</v>
      </c>
      <c r="P620" s="11">
        <f t="shared" si="80"/>
        <v>12.644442857142874</v>
      </c>
      <c r="S620" s="11">
        <f t="shared" si="74"/>
        <v>3.3000000000000114</v>
      </c>
      <c r="T620" s="11">
        <f t="shared" si="82"/>
        <v>2.8491666666666711</v>
      </c>
      <c r="U620">
        <f t="shared" si="81"/>
        <v>5.1154811320754696</v>
      </c>
    </row>
    <row r="621" spans="1:21" x14ac:dyDescent="0.2">
      <c r="A621">
        <v>2007</v>
      </c>
      <c r="B621">
        <v>12</v>
      </c>
      <c r="C621">
        <v>2007.9562000000001</v>
      </c>
      <c r="D621">
        <f>monthly_summary!D621</f>
        <v>384.5</v>
      </c>
      <c r="E621">
        <f>monthly_summary!E621</f>
        <v>381.5</v>
      </c>
      <c r="F621">
        <f t="shared" si="75"/>
        <v>6.36</v>
      </c>
      <c r="G621" s="22">
        <f>monthly_summary!L621*12</f>
        <v>4.1135999999999999</v>
      </c>
      <c r="H621" s="22">
        <f>monthly_summary!P621*12</f>
        <v>3.8915999999999995</v>
      </c>
      <c r="I621" s="22">
        <f t="shared" si="76"/>
        <v>0.11100000000000021</v>
      </c>
      <c r="J621" s="26">
        <f>'FF CO2 GCB2020'!D621*$K$5</f>
        <v>8.1908999999999992</v>
      </c>
      <c r="K621" s="23">
        <f>'FF CO2 GCB2020'!D621*(1-$K$5)</f>
        <v>0.43110000000000037</v>
      </c>
      <c r="L621" s="23">
        <f t="shared" si="77"/>
        <v>10.863719999999997</v>
      </c>
      <c r="N621" s="11">
        <f t="shared" si="78"/>
        <v>4.0025999999999993</v>
      </c>
      <c r="O621" s="2">
        <f t="shared" si="79"/>
        <v>10.752719999999997</v>
      </c>
      <c r="P621" s="11">
        <f t="shared" si="80"/>
        <v>12.191657142857142</v>
      </c>
      <c r="S621" s="11">
        <f t="shared" si="74"/>
        <v>3</v>
      </c>
      <c r="T621" s="11">
        <f t="shared" si="82"/>
        <v>2.8658333333333417</v>
      </c>
      <c r="U621">
        <f t="shared" si="81"/>
        <v>5.1243962264150928</v>
      </c>
    </row>
    <row r="622" spans="1:21" x14ac:dyDescent="0.2">
      <c r="A622">
        <v>2008</v>
      </c>
      <c r="B622">
        <v>1</v>
      </c>
      <c r="C622">
        <v>2008.0409999999999</v>
      </c>
      <c r="D622">
        <f>monthly_summary!D622</f>
        <v>385.02</v>
      </c>
      <c r="E622">
        <f>monthly_summary!E622</f>
        <v>381.87</v>
      </c>
      <c r="F622">
        <f t="shared" si="75"/>
        <v>6.677999999999952</v>
      </c>
      <c r="G622" s="22">
        <f>monthly_summary!L622*12</f>
        <v>4.1267999999999994</v>
      </c>
      <c r="H622" s="22">
        <f>monthly_summary!P622*12</f>
        <v>3.8832</v>
      </c>
      <c r="I622" s="22">
        <f t="shared" si="76"/>
        <v>0.12179999999999969</v>
      </c>
      <c r="J622" s="26">
        <f>'FF CO2 GCB2020'!D622*$K$5</f>
        <v>8.2051499999999997</v>
      </c>
      <c r="K622" s="23">
        <f>'FF CO2 GCB2020'!D622*(1-$K$5)</f>
        <v>0.4318500000000004</v>
      </c>
      <c r="L622" s="23">
        <f t="shared" si="77"/>
        <v>10.882619999999998</v>
      </c>
      <c r="N622" s="11">
        <f t="shared" si="78"/>
        <v>4.0049999999999999</v>
      </c>
      <c r="O622" s="2">
        <f t="shared" si="79"/>
        <v>10.760819999999997</v>
      </c>
      <c r="P622" s="11">
        <f t="shared" si="80"/>
        <v>12.421499999999964</v>
      </c>
      <c r="S622" s="11">
        <f t="shared" si="74"/>
        <v>3.1499999999999773</v>
      </c>
      <c r="T622" s="11">
        <f t="shared" si="82"/>
        <v>2.9000000000000106</v>
      </c>
      <c r="U622">
        <f t="shared" si="81"/>
        <v>5.1333113207547152</v>
      </c>
    </row>
    <row r="623" spans="1:21" x14ac:dyDescent="0.2">
      <c r="A623">
        <v>2008</v>
      </c>
      <c r="B623">
        <v>2</v>
      </c>
      <c r="C623">
        <v>2008.1257000000001</v>
      </c>
      <c r="D623">
        <f>monthly_summary!D623</f>
        <v>385.11</v>
      </c>
      <c r="E623">
        <f>monthly_summary!E623</f>
        <v>381.89</v>
      </c>
      <c r="F623">
        <f t="shared" si="75"/>
        <v>6.8264000000000582</v>
      </c>
      <c r="G623" s="22">
        <f>monthly_summary!L623*12</f>
        <v>4.1424000000000003</v>
      </c>
      <c r="H623" s="22">
        <f>monthly_summary!P623*12</f>
        <v>3.8760000000000003</v>
      </c>
      <c r="I623" s="22">
        <f t="shared" si="76"/>
        <v>0.13319999999999999</v>
      </c>
      <c r="J623" s="26">
        <f>'FF CO2 GCB2020'!D623*$K$5</f>
        <v>8.2193999999999985</v>
      </c>
      <c r="K623" s="23">
        <f>'FF CO2 GCB2020'!D623*(1-$K$5)</f>
        <v>0.43260000000000037</v>
      </c>
      <c r="L623" s="23">
        <f t="shared" si="77"/>
        <v>10.901519999999996</v>
      </c>
      <c r="N623" s="11">
        <f t="shared" si="78"/>
        <v>4.0091999999999999</v>
      </c>
      <c r="O623" s="2">
        <f t="shared" si="79"/>
        <v>10.768319999999996</v>
      </c>
      <c r="P623" s="11">
        <f t="shared" si="80"/>
        <v>12.529600000000039</v>
      </c>
      <c r="S623" s="11">
        <f t="shared" si="74"/>
        <v>3.2200000000000273</v>
      </c>
      <c r="T623" s="11">
        <f t="shared" si="82"/>
        <v>2.897500000000008</v>
      </c>
      <c r="U623">
        <f t="shared" si="81"/>
        <v>5.1422264150943375</v>
      </c>
    </row>
    <row r="624" spans="1:21" x14ac:dyDescent="0.2">
      <c r="A624">
        <v>2008</v>
      </c>
      <c r="B624">
        <v>3</v>
      </c>
      <c r="C624">
        <v>2008.2049</v>
      </c>
      <c r="D624">
        <f>monthly_summary!D624</f>
        <v>384.31</v>
      </c>
      <c r="E624">
        <f>monthly_summary!E624</f>
        <v>382.17</v>
      </c>
      <c r="F624">
        <f t="shared" si="75"/>
        <v>4.5367999999999711</v>
      </c>
      <c r="G624" s="22">
        <f>monthly_summary!L624*12</f>
        <v>4.1592000000000002</v>
      </c>
      <c r="H624" s="22">
        <f>monthly_summary!P624*12</f>
        <v>3.8712</v>
      </c>
      <c r="I624" s="22">
        <f t="shared" si="76"/>
        <v>0.14400000000000013</v>
      </c>
      <c r="J624" s="26">
        <f>'FF CO2 GCB2020'!D624*$K$5</f>
        <v>8.233649999999999</v>
      </c>
      <c r="K624" s="23">
        <f>'FF CO2 GCB2020'!D624*(1-$K$5)</f>
        <v>0.4333500000000004</v>
      </c>
      <c r="L624" s="23">
        <f t="shared" si="77"/>
        <v>10.920419999999996</v>
      </c>
      <c r="N624" s="11">
        <f t="shared" si="78"/>
        <v>4.0152000000000001</v>
      </c>
      <c r="O624" s="2">
        <f t="shared" si="79"/>
        <v>10.776419999999996</v>
      </c>
      <c r="P624" s="11">
        <f t="shared" si="80"/>
        <v>10.896871428571407</v>
      </c>
      <c r="S624" s="11">
        <f t="shared" si="74"/>
        <v>2.1399999999999864</v>
      </c>
      <c r="T624" s="11">
        <f t="shared" si="82"/>
        <v>2.9366666666666768</v>
      </c>
      <c r="U624">
        <f t="shared" si="81"/>
        <v>5.1511415094339608</v>
      </c>
    </row>
    <row r="625" spans="1:21" x14ac:dyDescent="0.2">
      <c r="A625">
        <v>2008</v>
      </c>
      <c r="B625">
        <v>4</v>
      </c>
      <c r="C625">
        <v>2008.2896000000001</v>
      </c>
      <c r="D625">
        <f>monthly_summary!D625</f>
        <v>384.04</v>
      </c>
      <c r="E625">
        <f>monthly_summary!E625</f>
        <v>382.4</v>
      </c>
      <c r="F625">
        <f t="shared" si="75"/>
        <v>3.4768000000000918</v>
      </c>
      <c r="G625" s="22">
        <f>monthly_summary!L625*12</f>
        <v>4.1747999999999994</v>
      </c>
      <c r="H625" s="22">
        <f>monthly_summary!P625*12</f>
        <v>3.8663999999999996</v>
      </c>
      <c r="I625" s="22">
        <f t="shared" si="76"/>
        <v>0.15419999999999989</v>
      </c>
      <c r="J625" s="26">
        <f>'FF CO2 GCB2020'!D625*$K$5</f>
        <v>8.2478999999999996</v>
      </c>
      <c r="K625" s="23">
        <f>'FF CO2 GCB2020'!D625*(1-$K$5)</f>
        <v>0.43410000000000043</v>
      </c>
      <c r="L625" s="23">
        <f t="shared" si="77"/>
        <v>10.939319999999997</v>
      </c>
      <c r="N625" s="11">
        <f t="shared" si="78"/>
        <v>4.0206</v>
      </c>
      <c r="O625" s="2">
        <f t="shared" si="79"/>
        <v>10.785119999999997</v>
      </c>
      <c r="P625" s="11">
        <f t="shared" si="80"/>
        <v>10.143028571428637</v>
      </c>
      <c r="S625" s="11">
        <f t="shared" si="74"/>
        <v>1.6400000000000432</v>
      </c>
      <c r="T625" s="11">
        <f t="shared" si="82"/>
        <v>2.9700000000000131</v>
      </c>
      <c r="U625">
        <f t="shared" si="81"/>
        <v>5.1600566037735831</v>
      </c>
    </row>
    <row r="626" spans="1:21" x14ac:dyDescent="0.2">
      <c r="A626">
        <v>2008</v>
      </c>
      <c r="B626">
        <v>5</v>
      </c>
      <c r="C626">
        <v>2008.3715999999999</v>
      </c>
      <c r="D626">
        <f>monthly_summary!D626</f>
        <v>385.22</v>
      </c>
      <c r="E626">
        <f>monthly_summary!E626</f>
        <v>382.21</v>
      </c>
      <c r="F626">
        <f t="shared" si="75"/>
        <v>6.3812000000001019</v>
      </c>
      <c r="G626" s="22">
        <f>monthly_summary!L626*12</f>
        <v>4.1904000000000003</v>
      </c>
      <c r="H626" s="22">
        <f>monthly_summary!P626*12</f>
        <v>3.8615999999999997</v>
      </c>
      <c r="I626" s="22">
        <f t="shared" si="76"/>
        <v>0.16440000000000032</v>
      </c>
      <c r="J626" s="26">
        <f>'FF CO2 GCB2020'!D626*$K$5</f>
        <v>8.2621499999999983</v>
      </c>
      <c r="K626" s="23">
        <f>'FF CO2 GCB2020'!D626*(1-$K$5)</f>
        <v>0.43485000000000035</v>
      </c>
      <c r="L626" s="23">
        <f t="shared" si="77"/>
        <v>10.958219999999997</v>
      </c>
      <c r="N626" s="11">
        <f t="shared" si="78"/>
        <v>4.0259999999999998</v>
      </c>
      <c r="O626" s="2">
        <f t="shared" si="79"/>
        <v>10.793819999999997</v>
      </c>
      <c r="P626" s="11">
        <f t="shared" si="80"/>
        <v>12.220900000000071</v>
      </c>
      <c r="S626" s="11">
        <f t="shared" si="74"/>
        <v>3.0100000000000477</v>
      </c>
      <c r="T626" s="11">
        <f t="shared" si="82"/>
        <v>2.9916666666666742</v>
      </c>
      <c r="U626">
        <f t="shared" si="81"/>
        <v>5.1689716981132063</v>
      </c>
    </row>
    <row r="627" spans="1:21" x14ac:dyDescent="0.2">
      <c r="A627">
        <v>2008</v>
      </c>
      <c r="B627">
        <v>6</v>
      </c>
      <c r="C627">
        <v>2008.4563000000001</v>
      </c>
      <c r="D627">
        <f>monthly_summary!D627</f>
        <v>385.59</v>
      </c>
      <c r="E627">
        <f>monthly_summary!E627</f>
        <v>382.33</v>
      </c>
      <c r="F627">
        <f t="shared" si="75"/>
        <v>6.9111999999999814</v>
      </c>
      <c r="G627" s="22">
        <f>monthly_summary!L627*12</f>
        <v>4.2072000000000003</v>
      </c>
      <c r="H627" s="22">
        <f>monthly_summary!P627*12</f>
        <v>3.8568000000000002</v>
      </c>
      <c r="I627" s="22">
        <f t="shared" si="76"/>
        <v>0.17520000000000002</v>
      </c>
      <c r="J627" s="26">
        <f>'FF CO2 GCB2020'!D627*$K$5</f>
        <v>8.2763999999999989</v>
      </c>
      <c r="K627" s="23">
        <f>'FF CO2 GCB2020'!D627*(1-$K$5)</f>
        <v>0.43560000000000038</v>
      </c>
      <c r="L627" s="23">
        <f t="shared" si="77"/>
        <v>10.977119999999998</v>
      </c>
      <c r="N627" s="11">
        <f t="shared" si="78"/>
        <v>4.032</v>
      </c>
      <c r="O627" s="2">
        <f t="shared" si="79"/>
        <v>10.801919999999997</v>
      </c>
      <c r="P627" s="11">
        <f t="shared" si="80"/>
        <v>12.602171428571413</v>
      </c>
      <c r="S627" s="11">
        <f t="shared" si="74"/>
        <v>3.2599999999999909</v>
      </c>
      <c r="T627" s="11">
        <f t="shared" si="82"/>
        <v>2.9741666666666711</v>
      </c>
      <c r="U627">
        <f t="shared" si="81"/>
        <v>5.1778867924528287</v>
      </c>
    </row>
    <row r="628" spans="1:21" x14ac:dyDescent="0.2">
      <c r="A628">
        <v>2008</v>
      </c>
      <c r="B628">
        <v>7</v>
      </c>
      <c r="C628">
        <v>2008.5382999999999</v>
      </c>
      <c r="D628">
        <f>monthly_summary!D628</f>
        <v>385.5</v>
      </c>
      <c r="E628">
        <f>monthly_summary!E628</f>
        <v>382.52</v>
      </c>
      <c r="F628">
        <f t="shared" si="75"/>
        <v>6.3176000000000387</v>
      </c>
      <c r="G628" s="22">
        <f>monthly_summary!L628*12</f>
        <v>4.2240000000000002</v>
      </c>
      <c r="H628" s="22">
        <f>monthly_summary!P628*12</f>
        <v>3.8520000000000003</v>
      </c>
      <c r="I628" s="22">
        <f t="shared" si="76"/>
        <v>0.18599999999999994</v>
      </c>
      <c r="J628" s="26">
        <f>'FF CO2 GCB2020'!D628*$K$5</f>
        <v>8.2792499999999993</v>
      </c>
      <c r="K628" s="23">
        <f>'FF CO2 GCB2020'!D628*(1-$K$5)</f>
        <v>0.43575000000000036</v>
      </c>
      <c r="L628" s="23">
        <f t="shared" si="77"/>
        <v>10.980899999999998</v>
      </c>
      <c r="N628" s="11">
        <f t="shared" si="78"/>
        <v>4.0380000000000003</v>
      </c>
      <c r="O628" s="2">
        <f t="shared" si="79"/>
        <v>10.794899999999998</v>
      </c>
      <c r="P628" s="11">
        <f t="shared" si="80"/>
        <v>12.170071428571456</v>
      </c>
      <c r="S628" s="11">
        <f t="shared" si="74"/>
        <v>2.9800000000000182</v>
      </c>
      <c r="T628" s="11">
        <f t="shared" si="82"/>
        <v>2.953333333333338</v>
      </c>
      <c r="U628">
        <f t="shared" si="81"/>
        <v>5.1796698113207533</v>
      </c>
    </row>
    <row r="629" spans="1:21" x14ac:dyDescent="0.2">
      <c r="A629">
        <v>2008</v>
      </c>
      <c r="B629">
        <v>8</v>
      </c>
      <c r="C629">
        <v>2008.623</v>
      </c>
      <c r="D629">
        <f>monthly_summary!D629</f>
        <v>385.6</v>
      </c>
      <c r="E629">
        <f>monthly_summary!E629</f>
        <v>382.6</v>
      </c>
      <c r="F629">
        <f t="shared" si="75"/>
        <v>6.36</v>
      </c>
      <c r="G629" s="22">
        <f>monthly_summary!L629*12</f>
        <v>4.2408000000000001</v>
      </c>
      <c r="H629" s="22">
        <f>monthly_summary!P629*12</f>
        <v>3.8483999999999998</v>
      </c>
      <c r="I629" s="22">
        <f t="shared" si="76"/>
        <v>0.19620000000000015</v>
      </c>
      <c r="J629" s="26">
        <f>'FF CO2 GCB2020'!D629*$K$5</f>
        <v>8.2688000000000006</v>
      </c>
      <c r="K629" s="23">
        <f>'FF CO2 GCB2020'!D629*(1-$K$5)</f>
        <v>0.43520000000000042</v>
      </c>
      <c r="L629" s="23">
        <f t="shared" si="77"/>
        <v>10.967040000000001</v>
      </c>
      <c r="N629" s="11">
        <f t="shared" si="78"/>
        <v>4.0446</v>
      </c>
      <c r="O629" s="2">
        <f t="shared" si="79"/>
        <v>10.77084</v>
      </c>
      <c r="P629" s="11">
        <f t="shared" si="80"/>
        <v>12.180257142857144</v>
      </c>
      <c r="S629" s="11">
        <f t="shared" si="74"/>
        <v>3</v>
      </c>
      <c r="T629" s="11">
        <f t="shared" si="82"/>
        <v>2.9525000000000055</v>
      </c>
      <c r="U629">
        <f t="shared" si="81"/>
        <v>5.1731320754716981</v>
      </c>
    </row>
    <row r="630" spans="1:21" x14ac:dyDescent="0.2">
      <c r="A630">
        <v>2008</v>
      </c>
      <c r="B630">
        <v>9</v>
      </c>
      <c r="C630">
        <v>2008.7076999999999</v>
      </c>
      <c r="D630">
        <f>monthly_summary!D630</f>
        <v>386.48</v>
      </c>
      <c r="E630">
        <f>monthly_summary!E630</f>
        <v>382.77</v>
      </c>
      <c r="F630">
        <f t="shared" si="75"/>
        <v>7.8652000000000779</v>
      </c>
      <c r="G630" s="22">
        <f>monthly_summary!L630*12</f>
        <v>4.2576000000000001</v>
      </c>
      <c r="H630" s="22">
        <f>monthly_summary!P630*12</f>
        <v>3.8435999999999995</v>
      </c>
      <c r="I630" s="22">
        <f t="shared" si="76"/>
        <v>0.20700000000000029</v>
      </c>
      <c r="J630" s="26">
        <f>'FF CO2 GCB2020'!D630*$K$5</f>
        <v>8.2583500000000001</v>
      </c>
      <c r="K630" s="23">
        <f>'FF CO2 GCB2020'!D630*(1-$K$5)</f>
        <v>0.43465000000000037</v>
      </c>
      <c r="L630" s="23">
        <f t="shared" si="77"/>
        <v>10.95318</v>
      </c>
      <c r="N630" s="11">
        <f t="shared" si="78"/>
        <v>4.0505999999999993</v>
      </c>
      <c r="O630" s="2">
        <f t="shared" si="79"/>
        <v>10.746179999999999</v>
      </c>
      <c r="P630" s="11">
        <f t="shared" si="80"/>
        <v>13.234700000000055</v>
      </c>
      <c r="S630" s="11">
        <f t="shared" si="74"/>
        <v>3.7100000000000364</v>
      </c>
      <c r="T630" s="11">
        <f t="shared" si="82"/>
        <v>2.9274999999999998</v>
      </c>
      <c r="U630">
        <f t="shared" si="81"/>
        <v>5.166594339622641</v>
      </c>
    </row>
    <row r="631" spans="1:21" x14ac:dyDescent="0.2">
      <c r="A631">
        <v>2008</v>
      </c>
      <c r="B631">
        <v>10</v>
      </c>
      <c r="C631">
        <v>2008.7896000000001</v>
      </c>
      <c r="D631">
        <f>monthly_summary!D631</f>
        <v>386.28</v>
      </c>
      <c r="E631">
        <f>monthly_summary!E631</f>
        <v>382.79</v>
      </c>
      <c r="F631">
        <f t="shared" si="75"/>
        <v>7.3987999999998992</v>
      </c>
      <c r="G631" s="22">
        <f>monthly_summary!L631*12</f>
        <v>4.2744</v>
      </c>
      <c r="H631" s="22">
        <f>monthly_summary!P631*12</f>
        <v>3.8411999999999997</v>
      </c>
      <c r="I631" s="22">
        <f t="shared" si="76"/>
        <v>0.21660000000000013</v>
      </c>
      <c r="J631" s="26">
        <f>'FF CO2 GCB2020'!D631*$K$5</f>
        <v>8.2478999999999996</v>
      </c>
      <c r="K631" s="23">
        <f>'FF CO2 GCB2020'!D631*(1-$K$5)</f>
        <v>0.43410000000000043</v>
      </c>
      <c r="L631" s="23">
        <f t="shared" si="77"/>
        <v>10.939319999999997</v>
      </c>
      <c r="N631" s="11">
        <f t="shared" si="78"/>
        <v>4.0578000000000003</v>
      </c>
      <c r="O631" s="2">
        <f t="shared" si="79"/>
        <v>10.722719999999997</v>
      </c>
      <c r="P631" s="11">
        <f t="shared" si="80"/>
        <v>12.882057142857072</v>
      </c>
      <c r="S631" s="11">
        <f t="shared" si="74"/>
        <v>3.4899999999999523</v>
      </c>
      <c r="T631" s="11">
        <f t="shared" si="82"/>
        <v>3.0316666666666663</v>
      </c>
      <c r="U631">
        <f t="shared" si="81"/>
        <v>5.1600566037735831</v>
      </c>
    </row>
    <row r="632" spans="1:21" x14ac:dyDescent="0.2">
      <c r="A632">
        <v>2008</v>
      </c>
      <c r="B632">
        <v>11</v>
      </c>
      <c r="C632">
        <v>2008.8742999999999</v>
      </c>
      <c r="D632">
        <f>monthly_summary!D632</f>
        <v>386.2</v>
      </c>
      <c r="E632">
        <f>monthly_summary!E632</f>
        <v>383.11</v>
      </c>
      <c r="F632">
        <f t="shared" si="75"/>
        <v>6.5507999999999473</v>
      </c>
      <c r="G632" s="22">
        <f>monthly_summary!L632*12</f>
        <v>4.2924000000000007</v>
      </c>
      <c r="H632" s="22">
        <f>monthly_summary!P632*12</f>
        <v>3.8375999999999997</v>
      </c>
      <c r="I632" s="22">
        <f t="shared" si="76"/>
        <v>0.22740000000000049</v>
      </c>
      <c r="J632" s="26">
        <f>'FF CO2 GCB2020'!D632*$K$5</f>
        <v>8.2374499999999991</v>
      </c>
      <c r="K632" s="23">
        <f>'FF CO2 GCB2020'!D632*(1-$K$5)</f>
        <v>0.43355000000000038</v>
      </c>
      <c r="L632" s="23">
        <f t="shared" si="77"/>
        <v>10.925459999999998</v>
      </c>
      <c r="N632" s="11">
        <f t="shared" si="78"/>
        <v>4.0650000000000004</v>
      </c>
      <c r="O632" s="2">
        <f t="shared" si="79"/>
        <v>10.698059999999996</v>
      </c>
      <c r="P632" s="11">
        <f t="shared" si="80"/>
        <v>12.255642857142817</v>
      </c>
      <c r="S632" s="11">
        <f t="shared" si="74"/>
        <v>3.089999999999975</v>
      </c>
      <c r="T632" s="11">
        <f t="shared" si="82"/>
        <v>3.1533333333333311</v>
      </c>
      <c r="U632">
        <f t="shared" si="81"/>
        <v>5.153518867924527</v>
      </c>
    </row>
    <row r="633" spans="1:21" x14ac:dyDescent="0.2">
      <c r="A633">
        <v>2008</v>
      </c>
      <c r="B633">
        <v>12</v>
      </c>
      <c r="C633">
        <v>2008.9563000000001</v>
      </c>
      <c r="D633">
        <f>monthly_summary!D633</f>
        <v>386</v>
      </c>
      <c r="E633">
        <f>monthly_summary!E633</f>
        <v>383.25</v>
      </c>
      <c r="F633">
        <f t="shared" si="75"/>
        <v>5.83</v>
      </c>
      <c r="G633" s="22">
        <f>monthly_summary!L633*12</f>
        <v>4.3104000000000005</v>
      </c>
      <c r="H633" s="22">
        <f>monthly_summary!P633*12</f>
        <v>3.8351999999999999</v>
      </c>
      <c r="I633" s="22">
        <f t="shared" si="76"/>
        <v>0.23760000000000026</v>
      </c>
      <c r="J633" s="26">
        <f>'FF CO2 GCB2020'!D633*$K$5</f>
        <v>8.2270000000000003</v>
      </c>
      <c r="K633" s="23">
        <f>'FF CO2 GCB2020'!D633*(1-$K$5)</f>
        <v>0.43300000000000038</v>
      </c>
      <c r="L633" s="23">
        <f t="shared" si="77"/>
        <v>10.911599999999998</v>
      </c>
      <c r="N633" s="11">
        <f t="shared" si="78"/>
        <v>4.0728</v>
      </c>
      <c r="O633" s="2">
        <f t="shared" si="79"/>
        <v>10.673999999999998</v>
      </c>
      <c r="P633" s="11">
        <f t="shared" si="80"/>
        <v>11.720685714285715</v>
      </c>
      <c r="S633" s="11">
        <f t="shared" si="74"/>
        <v>2.75</v>
      </c>
      <c r="T633" s="11">
        <f t="shared" si="82"/>
        <v>3.1608333333333292</v>
      </c>
      <c r="U633">
        <f t="shared" si="81"/>
        <v>5.1469811320754708</v>
      </c>
    </row>
    <row r="634" spans="1:21" x14ac:dyDescent="0.2">
      <c r="A634">
        <v>2009</v>
      </c>
      <c r="B634">
        <v>1</v>
      </c>
      <c r="C634">
        <v>2009.0410999999999</v>
      </c>
      <c r="D634">
        <f>monthly_summary!D634</f>
        <v>386.61</v>
      </c>
      <c r="E634">
        <f>monthly_summary!E634</f>
        <v>383.47</v>
      </c>
      <c r="F634">
        <f t="shared" si="75"/>
        <v>6.6567999999999712</v>
      </c>
      <c r="G634" s="22">
        <f>monthly_summary!L634*12</f>
        <v>4.3271999999999995</v>
      </c>
      <c r="H634" s="22">
        <f>monthly_summary!P634*12</f>
        <v>3.8328000000000002</v>
      </c>
      <c r="I634" s="22">
        <f t="shared" si="76"/>
        <v>0.24719999999999964</v>
      </c>
      <c r="J634" s="26">
        <f>'FF CO2 GCB2020'!D634*$K$5</f>
        <v>8.2174999999999994</v>
      </c>
      <c r="K634" s="23">
        <f>'FF CO2 GCB2020'!D634*(1-$K$5)</f>
        <v>0.43250000000000038</v>
      </c>
      <c r="L634" s="23">
        <f t="shared" si="77"/>
        <v>10.898999999999999</v>
      </c>
      <c r="N634" s="11">
        <f t="shared" si="78"/>
        <v>4.08</v>
      </c>
      <c r="O634" s="2">
        <f t="shared" si="79"/>
        <v>10.6518</v>
      </c>
      <c r="P634" s="11">
        <f t="shared" si="80"/>
        <v>12.292657142857124</v>
      </c>
      <c r="S634" s="11">
        <f t="shared" si="74"/>
        <v>3.1399999999999864</v>
      </c>
      <c r="T634" s="11">
        <f t="shared" si="82"/>
        <v>3.1566666666666614</v>
      </c>
      <c r="U634">
        <f t="shared" si="81"/>
        <v>5.1410377358490562</v>
      </c>
    </row>
    <row r="635" spans="1:21" x14ac:dyDescent="0.2">
      <c r="A635">
        <v>2009</v>
      </c>
      <c r="B635">
        <v>2</v>
      </c>
      <c r="C635">
        <v>2009.126</v>
      </c>
      <c r="D635">
        <f>monthly_summary!D635</f>
        <v>386.39</v>
      </c>
      <c r="E635">
        <f>monthly_summary!E635</f>
        <v>383.47</v>
      </c>
      <c r="F635">
        <f t="shared" si="75"/>
        <v>6.1903999999999133</v>
      </c>
      <c r="G635" s="22">
        <f>monthly_summary!L635*12</f>
        <v>4.3415999999999997</v>
      </c>
      <c r="H635" s="22">
        <f>monthly_summary!P635*12</f>
        <v>3.8315999999999999</v>
      </c>
      <c r="I635" s="22">
        <f t="shared" si="76"/>
        <v>0.25499999999999989</v>
      </c>
      <c r="J635" s="26">
        <f>'FF CO2 GCB2020'!D635*$K$5</f>
        <v>8.2070499999999988</v>
      </c>
      <c r="K635" s="23">
        <f>'FF CO2 GCB2020'!D635*(1-$K$5)</f>
        <v>0.43195000000000033</v>
      </c>
      <c r="L635" s="23">
        <f t="shared" si="77"/>
        <v>10.885139999999996</v>
      </c>
      <c r="N635" s="11">
        <f t="shared" si="78"/>
        <v>4.0865999999999998</v>
      </c>
      <c r="O635" s="2">
        <f t="shared" si="79"/>
        <v>10.630139999999997</v>
      </c>
      <c r="P635" s="11">
        <f t="shared" si="80"/>
        <v>11.941814285714223</v>
      </c>
      <c r="S635" s="11">
        <f t="shared" si="74"/>
        <v>2.9199999999999591</v>
      </c>
      <c r="T635" s="11">
        <f t="shared" si="82"/>
        <v>3.17916666666666</v>
      </c>
      <c r="U635">
        <f t="shared" si="81"/>
        <v>5.1344999999999983</v>
      </c>
    </row>
    <row r="636" spans="1:21" x14ac:dyDescent="0.2">
      <c r="A636">
        <v>2009</v>
      </c>
      <c r="B636">
        <v>3</v>
      </c>
      <c r="C636">
        <v>2009.2027</v>
      </c>
      <c r="D636">
        <f>monthly_summary!D636</f>
        <v>387.02</v>
      </c>
      <c r="E636">
        <f>monthly_summary!E636</f>
        <v>383.63</v>
      </c>
      <c r="F636">
        <f t="shared" si="75"/>
        <v>7.1867999999999714</v>
      </c>
      <c r="G636" s="22">
        <f>monthly_summary!L636*12</f>
        <v>4.3536000000000001</v>
      </c>
      <c r="H636" s="22">
        <f>monthly_summary!P636*12</f>
        <v>3.8304</v>
      </c>
      <c r="I636" s="22">
        <f t="shared" si="76"/>
        <v>0.26160000000000005</v>
      </c>
      <c r="J636" s="26">
        <f>'FF CO2 GCB2020'!D636*$K$5</f>
        <v>8.1966000000000001</v>
      </c>
      <c r="K636" s="23">
        <f>'FF CO2 GCB2020'!D636*(1-$K$5)</f>
        <v>0.43140000000000039</v>
      </c>
      <c r="L636" s="23">
        <f t="shared" si="77"/>
        <v>10.871279999999999</v>
      </c>
      <c r="N636" s="11">
        <f t="shared" si="78"/>
        <v>4.0920000000000005</v>
      </c>
      <c r="O636" s="2">
        <f t="shared" si="79"/>
        <v>10.609679999999999</v>
      </c>
      <c r="P636" s="11">
        <f t="shared" si="80"/>
        <v>12.637028571428552</v>
      </c>
      <c r="S636" s="11">
        <f t="shared" ref="S636:S699" si="83">D636-E636</f>
        <v>3.3899999999999864</v>
      </c>
      <c r="T636" s="11">
        <f t="shared" si="82"/>
        <v>3.2216666666666591</v>
      </c>
      <c r="U636">
        <f t="shared" si="81"/>
        <v>5.1279622641509421</v>
      </c>
    </row>
    <row r="637" spans="1:21" x14ac:dyDescent="0.2">
      <c r="A637">
        <v>2009</v>
      </c>
      <c r="B637">
        <v>4</v>
      </c>
      <c r="C637">
        <v>2009.2877000000001</v>
      </c>
      <c r="D637">
        <f>monthly_summary!D637</f>
        <v>386.86</v>
      </c>
      <c r="E637">
        <f>monthly_summary!E637</f>
        <v>383.76</v>
      </c>
      <c r="F637">
        <f t="shared" ref="F637:F700" si="84">(D637-E637)*2.12</f>
        <v>6.5720000000000489</v>
      </c>
      <c r="G637" s="22">
        <f>monthly_summary!L637*12</f>
        <v>4.3656000000000006</v>
      </c>
      <c r="H637" s="22">
        <f>monthly_summary!P637*12</f>
        <v>3.8292000000000002</v>
      </c>
      <c r="I637" s="22">
        <f t="shared" ref="I637:I700" si="85">(G637-H637)/2</f>
        <v>0.26820000000000022</v>
      </c>
      <c r="J637" s="26">
        <f>'FF CO2 GCB2020'!D637*$K$5</f>
        <v>8.1861499999999996</v>
      </c>
      <c r="K637" s="23">
        <f>'FF CO2 GCB2020'!D637*(1-$K$5)</f>
        <v>0.4308500000000004</v>
      </c>
      <c r="L637" s="23">
        <f t="shared" ref="L637:L700" si="86">$L$5*(J637-K637)</f>
        <v>10.857419999999998</v>
      </c>
      <c r="N637" s="11">
        <f t="shared" ref="N637:N700" si="87">AVERAGE(G637:H637)</f>
        <v>4.0974000000000004</v>
      </c>
      <c r="O637" s="2">
        <f t="shared" ref="O637:O700" si="88">L637-I637</f>
        <v>10.589219999999997</v>
      </c>
      <c r="P637" s="11">
        <f t="shared" ref="P637:P700" si="89">F637/$L$5+(J637-K637)-I637</f>
        <v>12.181385714285749</v>
      </c>
      <c r="S637" s="11">
        <f t="shared" si="83"/>
        <v>3.1000000000000227</v>
      </c>
      <c r="T637" s="11">
        <f t="shared" si="82"/>
        <v>3.2316666666666549</v>
      </c>
      <c r="U637">
        <f t="shared" ref="U637:U700" si="90">L637/2.12</f>
        <v>5.1214245283018851</v>
      </c>
    </row>
    <row r="638" spans="1:21" x14ac:dyDescent="0.2">
      <c r="A638">
        <v>2009</v>
      </c>
      <c r="B638">
        <v>5</v>
      </c>
      <c r="C638">
        <v>2009.3698999999999</v>
      </c>
      <c r="D638">
        <f>monthly_summary!D638</f>
        <v>386.86</v>
      </c>
      <c r="E638">
        <f>monthly_summary!E638</f>
        <v>383.76</v>
      </c>
      <c r="F638">
        <f t="shared" si="84"/>
        <v>6.5720000000000489</v>
      </c>
      <c r="G638" s="22">
        <f>monthly_summary!L638*12</f>
        <v>4.3764000000000003</v>
      </c>
      <c r="H638" s="22">
        <f>monthly_summary!P638*12</f>
        <v>3.8292000000000002</v>
      </c>
      <c r="I638" s="22">
        <f t="shared" si="85"/>
        <v>0.27360000000000007</v>
      </c>
      <c r="J638" s="26">
        <f>'FF CO2 GCB2020'!D638*$K$5</f>
        <v>8.1756999999999991</v>
      </c>
      <c r="K638" s="23">
        <f>'FF CO2 GCB2020'!D638*(1-$K$5)</f>
        <v>0.43030000000000035</v>
      </c>
      <c r="L638" s="23">
        <f t="shared" si="86"/>
        <v>10.843559999999997</v>
      </c>
      <c r="N638" s="11">
        <f t="shared" si="87"/>
        <v>4.1028000000000002</v>
      </c>
      <c r="O638" s="2">
        <f t="shared" si="88"/>
        <v>10.569959999999996</v>
      </c>
      <c r="P638" s="11">
        <f t="shared" si="89"/>
        <v>12.166085714285748</v>
      </c>
      <c r="S638" s="11">
        <f t="shared" si="83"/>
        <v>3.1000000000000227</v>
      </c>
      <c r="T638" s="11">
        <f t="shared" si="82"/>
        <v>3.219999999999994</v>
      </c>
      <c r="U638">
        <f t="shared" si="90"/>
        <v>5.1148867924528281</v>
      </c>
    </row>
    <row r="639" spans="1:21" x14ac:dyDescent="0.2">
      <c r="A639">
        <v>2009</v>
      </c>
      <c r="B639">
        <v>6</v>
      </c>
      <c r="C639">
        <v>2009.4548</v>
      </c>
      <c r="D639">
        <f>monthly_summary!D639</f>
        <v>387.12</v>
      </c>
      <c r="E639">
        <f>monthly_summary!E639</f>
        <v>383.91</v>
      </c>
      <c r="F639">
        <f t="shared" si="84"/>
        <v>6.8051999999999566</v>
      </c>
      <c r="G639" s="22">
        <f>monthly_summary!L639*12</f>
        <v>4.3848000000000003</v>
      </c>
      <c r="H639" s="22">
        <f>monthly_summary!P639*12</f>
        <v>3.8292000000000002</v>
      </c>
      <c r="I639" s="22">
        <f t="shared" si="85"/>
        <v>0.27780000000000005</v>
      </c>
      <c r="J639" s="26">
        <f>'FF CO2 GCB2020'!D639*$K$5</f>
        <v>8.1652500000000003</v>
      </c>
      <c r="K639" s="23">
        <f>'FF CO2 GCB2020'!D639*(1-$K$5)</f>
        <v>0.42975000000000041</v>
      </c>
      <c r="L639" s="23">
        <f t="shared" si="86"/>
        <v>10.829699999999999</v>
      </c>
      <c r="N639" s="11">
        <f t="shared" si="87"/>
        <v>4.1070000000000002</v>
      </c>
      <c r="O639" s="2">
        <f t="shared" si="88"/>
        <v>10.5519</v>
      </c>
      <c r="P639" s="11">
        <f t="shared" si="89"/>
        <v>12.318557142857113</v>
      </c>
      <c r="S639" s="11">
        <f t="shared" si="83"/>
        <v>3.2099999999999795</v>
      </c>
      <c r="T639" s="11">
        <f t="shared" si="82"/>
        <v>3.2583333333333306</v>
      </c>
      <c r="U639">
        <f t="shared" si="90"/>
        <v>5.1083490566037728</v>
      </c>
    </row>
    <row r="640" spans="1:21" x14ac:dyDescent="0.2">
      <c r="A640">
        <v>2009</v>
      </c>
      <c r="B640">
        <v>7</v>
      </c>
      <c r="C640">
        <v>2009.537</v>
      </c>
      <c r="D640">
        <f>monthly_summary!D640</f>
        <v>387.28</v>
      </c>
      <c r="E640">
        <f>monthly_summary!E640</f>
        <v>384.03</v>
      </c>
      <c r="F640">
        <f t="shared" si="84"/>
        <v>6.8900000000000006</v>
      </c>
      <c r="G640" s="22">
        <f>monthly_summary!L640*12</f>
        <v>4.3919999999999995</v>
      </c>
      <c r="H640" s="22">
        <f>monthly_summary!P640*12</f>
        <v>3.8315999999999999</v>
      </c>
      <c r="I640" s="22">
        <f t="shared" si="85"/>
        <v>0.28019999999999978</v>
      </c>
      <c r="J640" s="26">
        <f>'FF CO2 GCB2020'!D640*$K$5</f>
        <v>8.1785499999999995</v>
      </c>
      <c r="K640" s="23">
        <f>'FF CO2 GCB2020'!D640*(1-$K$5)</f>
        <v>0.43045000000000039</v>
      </c>
      <c r="L640" s="23">
        <f t="shared" si="86"/>
        <v>10.847339999999997</v>
      </c>
      <c r="N640" s="11">
        <f t="shared" si="87"/>
        <v>4.1117999999999997</v>
      </c>
      <c r="O640" s="2">
        <f t="shared" si="88"/>
        <v>10.567139999999998</v>
      </c>
      <c r="P640" s="11">
        <f t="shared" si="89"/>
        <v>12.389328571428571</v>
      </c>
      <c r="S640" s="11">
        <f t="shared" si="83"/>
        <v>3.25</v>
      </c>
      <c r="T640" s="11">
        <f t="shared" si="82"/>
        <v>3.3299999999999983</v>
      </c>
      <c r="U640">
        <f t="shared" si="90"/>
        <v>5.1166698113207536</v>
      </c>
    </row>
    <row r="641" spans="1:21" x14ac:dyDescent="0.2">
      <c r="A641">
        <v>2009</v>
      </c>
      <c r="B641">
        <v>8</v>
      </c>
      <c r="C641">
        <v>2009.6219000000001</v>
      </c>
      <c r="D641">
        <f>monthly_summary!D641</f>
        <v>387.57</v>
      </c>
      <c r="E641">
        <f>monthly_summary!E641</f>
        <v>384.06</v>
      </c>
      <c r="F641">
        <f t="shared" si="84"/>
        <v>7.4411999999999807</v>
      </c>
      <c r="G641" s="22">
        <f>monthly_summary!L641*12</f>
        <v>4.3991999999999996</v>
      </c>
      <c r="H641" s="22">
        <f>monthly_summary!P641*12</f>
        <v>3.8351999999999999</v>
      </c>
      <c r="I641" s="22">
        <f t="shared" si="85"/>
        <v>0.28199999999999981</v>
      </c>
      <c r="J641" s="26">
        <f>'FF CO2 GCB2020'!D641*$K$5</f>
        <v>8.2137000000000011</v>
      </c>
      <c r="K641" s="23">
        <f>'FF CO2 GCB2020'!D641*(1-$K$5)</f>
        <v>0.43230000000000041</v>
      </c>
      <c r="L641" s="23">
        <f t="shared" si="86"/>
        <v>10.89396</v>
      </c>
      <c r="N641" s="11">
        <f t="shared" si="87"/>
        <v>4.1171999999999995</v>
      </c>
      <c r="O641" s="2">
        <f t="shared" si="88"/>
        <v>10.61196</v>
      </c>
      <c r="P641" s="11">
        <f t="shared" si="89"/>
        <v>12.814542857142843</v>
      </c>
      <c r="S641" s="11">
        <f t="shared" si="83"/>
        <v>3.5099999999999909</v>
      </c>
      <c r="T641" s="11">
        <f t="shared" si="82"/>
        <v>3.3591666666666669</v>
      </c>
      <c r="U641">
        <f t="shared" si="90"/>
        <v>5.13866037735849</v>
      </c>
    </row>
    <row r="642" spans="1:21" x14ac:dyDescent="0.2">
      <c r="A642">
        <v>2009</v>
      </c>
      <c r="B642">
        <v>9</v>
      </c>
      <c r="C642">
        <v>2009.7067999999999</v>
      </c>
      <c r="D642">
        <f>monthly_summary!D642</f>
        <v>388.05</v>
      </c>
      <c r="E642">
        <f>monthly_summary!E642</f>
        <v>384.22</v>
      </c>
      <c r="F642">
        <f t="shared" si="84"/>
        <v>8.1195999999999664</v>
      </c>
      <c r="G642" s="22">
        <f>monthly_summary!L642*12</f>
        <v>4.4076000000000004</v>
      </c>
      <c r="H642" s="22">
        <f>monthly_summary!P642*12</f>
        <v>3.8411999999999997</v>
      </c>
      <c r="I642" s="22">
        <f t="shared" si="85"/>
        <v>0.28320000000000034</v>
      </c>
      <c r="J642" s="26">
        <f>'FF CO2 GCB2020'!D642*$K$5</f>
        <v>8.2497999999999987</v>
      </c>
      <c r="K642" s="23">
        <f>'FF CO2 GCB2020'!D642*(1-$K$5)</f>
        <v>0.43420000000000036</v>
      </c>
      <c r="L642" s="23">
        <f t="shared" si="86"/>
        <v>10.941839999999997</v>
      </c>
      <c r="N642" s="11">
        <f t="shared" si="87"/>
        <v>4.1243999999999996</v>
      </c>
      <c r="O642" s="2">
        <f t="shared" si="88"/>
        <v>10.658639999999997</v>
      </c>
      <c r="P642" s="11">
        <f t="shared" si="89"/>
        <v>13.332114285714258</v>
      </c>
      <c r="S642" s="11">
        <f t="shared" si="83"/>
        <v>3.8299999999999841</v>
      </c>
      <c r="T642" s="11">
        <f t="shared" si="82"/>
        <v>3.4858333333333369</v>
      </c>
      <c r="U642">
        <f t="shared" si="90"/>
        <v>5.1612452830188662</v>
      </c>
    </row>
    <row r="643" spans="1:21" x14ac:dyDescent="0.2">
      <c r="A643">
        <v>2009</v>
      </c>
      <c r="B643">
        <v>10</v>
      </c>
      <c r="C643">
        <v>2009.789</v>
      </c>
      <c r="D643">
        <f>monthly_summary!D643</f>
        <v>387.85</v>
      </c>
      <c r="E643">
        <f>monthly_summary!E643</f>
        <v>384.5</v>
      </c>
      <c r="F643">
        <f t="shared" si="84"/>
        <v>7.1020000000000483</v>
      </c>
      <c r="G643" s="22">
        <f>monthly_summary!L643*12</f>
        <v>4.4147999999999996</v>
      </c>
      <c r="H643" s="22">
        <f>monthly_summary!P643*12</f>
        <v>3.8483999999999998</v>
      </c>
      <c r="I643" s="22">
        <f t="shared" si="85"/>
        <v>0.2831999999999999</v>
      </c>
      <c r="J643" s="26">
        <f>'FF CO2 GCB2020'!D643*$K$5</f>
        <v>8.2849500000000003</v>
      </c>
      <c r="K643" s="23">
        <f>'FF CO2 GCB2020'!D643*(1-$K$5)</f>
        <v>0.43605000000000038</v>
      </c>
      <c r="L643" s="23">
        <f t="shared" si="86"/>
        <v>10.988459999999998</v>
      </c>
      <c r="N643" s="11">
        <f t="shared" si="87"/>
        <v>4.1315999999999997</v>
      </c>
      <c r="O643" s="2">
        <f t="shared" si="88"/>
        <v>10.705259999999999</v>
      </c>
      <c r="P643" s="11">
        <f t="shared" si="89"/>
        <v>12.638557142857177</v>
      </c>
      <c r="S643" s="11">
        <f t="shared" si="83"/>
        <v>3.3500000000000227</v>
      </c>
      <c r="T643" s="11">
        <f t="shared" ref="T643:T706" si="91">AVERAGE(S637:S648)</f>
        <v>3.5666666666666722</v>
      </c>
      <c r="U643">
        <f t="shared" si="90"/>
        <v>5.1832358490566026</v>
      </c>
    </row>
    <row r="644" spans="1:21" x14ac:dyDescent="0.2">
      <c r="A644">
        <v>2009</v>
      </c>
      <c r="B644">
        <v>11</v>
      </c>
      <c r="C644">
        <v>2009.874</v>
      </c>
      <c r="D644">
        <f>monthly_summary!D644</f>
        <v>388.25</v>
      </c>
      <c r="E644">
        <f>monthly_summary!E644</f>
        <v>384.7</v>
      </c>
      <c r="F644">
        <f t="shared" si="84"/>
        <v>7.5260000000000247</v>
      </c>
      <c r="G644" s="22">
        <f>monthly_summary!L644*12</f>
        <v>4.4219999999999997</v>
      </c>
      <c r="H644" s="22">
        <f>monthly_summary!P644*12</f>
        <v>3.8580000000000001</v>
      </c>
      <c r="I644" s="22">
        <f t="shared" si="85"/>
        <v>0.28199999999999981</v>
      </c>
      <c r="J644" s="26">
        <f>'FF CO2 GCB2020'!D644*$K$5</f>
        <v>8.3210499999999996</v>
      </c>
      <c r="K644" s="23">
        <f>'FF CO2 GCB2020'!D644*(1-$K$5)</f>
        <v>0.43795000000000039</v>
      </c>
      <c r="L644" s="23">
        <f t="shared" si="86"/>
        <v>11.036339999999997</v>
      </c>
      <c r="N644" s="11">
        <f t="shared" si="87"/>
        <v>4.1399999999999997</v>
      </c>
      <c r="O644" s="2">
        <f t="shared" si="88"/>
        <v>10.754339999999997</v>
      </c>
      <c r="P644" s="11">
        <f t="shared" si="89"/>
        <v>12.976814285714303</v>
      </c>
      <c r="S644" s="11">
        <f t="shared" si="83"/>
        <v>3.5500000000000114</v>
      </c>
      <c r="T644" s="11">
        <f t="shared" si="91"/>
        <v>3.6725000000000043</v>
      </c>
      <c r="U644">
        <f t="shared" si="90"/>
        <v>5.2058207547169797</v>
      </c>
    </row>
    <row r="645" spans="1:21" x14ac:dyDescent="0.2">
      <c r="A645">
        <v>2009</v>
      </c>
      <c r="B645">
        <v>12</v>
      </c>
      <c r="C645">
        <v>2009.9562000000001</v>
      </c>
      <c r="D645">
        <f>monthly_summary!D645</f>
        <v>388.38</v>
      </c>
      <c r="E645">
        <f>monthly_summary!E645</f>
        <v>384.77</v>
      </c>
      <c r="F645">
        <f t="shared" si="84"/>
        <v>7.6532000000000293</v>
      </c>
      <c r="G645" s="22">
        <f>monthly_summary!L645*12</f>
        <v>4.4291999999999998</v>
      </c>
      <c r="H645" s="22">
        <f>monthly_summary!P645*12</f>
        <v>3.8723999999999998</v>
      </c>
      <c r="I645" s="22">
        <f t="shared" si="85"/>
        <v>0.27839999999999998</v>
      </c>
      <c r="J645" s="26">
        <f>'FF CO2 GCB2020'!D645*$K$5</f>
        <v>8.3561999999999994</v>
      </c>
      <c r="K645" s="23">
        <f>'FF CO2 GCB2020'!D645*(1-$K$5)</f>
        <v>0.43980000000000036</v>
      </c>
      <c r="L645" s="23">
        <f t="shared" si="86"/>
        <v>11.082959999999998</v>
      </c>
      <c r="N645" s="11">
        <f t="shared" si="87"/>
        <v>4.1508000000000003</v>
      </c>
      <c r="O645" s="2">
        <f t="shared" si="88"/>
        <v>10.804559999999999</v>
      </c>
      <c r="P645" s="11">
        <f t="shared" si="89"/>
        <v>13.104571428571449</v>
      </c>
      <c r="S645" s="11">
        <f t="shared" si="83"/>
        <v>3.6100000000000136</v>
      </c>
      <c r="T645" s="11">
        <f t="shared" si="91"/>
        <v>3.7924999999999991</v>
      </c>
      <c r="U645">
        <f t="shared" si="90"/>
        <v>5.2278113207547161</v>
      </c>
    </row>
    <row r="646" spans="1:21" x14ac:dyDescent="0.2">
      <c r="A646">
        <v>2010</v>
      </c>
      <c r="B646">
        <v>1</v>
      </c>
      <c r="C646">
        <v>2010.0410999999999</v>
      </c>
      <c r="D646">
        <f>monthly_summary!D646</f>
        <v>388.5</v>
      </c>
      <c r="E646">
        <f>monthly_summary!E646</f>
        <v>385.01</v>
      </c>
      <c r="F646">
        <f t="shared" si="84"/>
        <v>7.39880000000002</v>
      </c>
      <c r="G646" s="22">
        <f>monthly_summary!L646*12</f>
        <v>4.4388000000000005</v>
      </c>
      <c r="H646" s="22">
        <f>monthly_summary!P646*12</f>
        <v>3.8879999999999999</v>
      </c>
      <c r="I646" s="22">
        <f t="shared" si="85"/>
        <v>0.27540000000000031</v>
      </c>
      <c r="J646" s="26">
        <f>'FF CO2 GCB2020'!D646*$K$5</f>
        <v>8.3922999999999988</v>
      </c>
      <c r="K646" s="23">
        <f>'FF CO2 GCB2020'!D646*(1-$K$5)</f>
        <v>0.44170000000000037</v>
      </c>
      <c r="L646" s="23">
        <f t="shared" si="86"/>
        <v>11.130839999999997</v>
      </c>
      <c r="N646" s="11">
        <f t="shared" si="87"/>
        <v>4.1634000000000002</v>
      </c>
      <c r="O646" s="2">
        <f t="shared" si="88"/>
        <v>10.855439999999998</v>
      </c>
      <c r="P646" s="11">
        <f t="shared" si="89"/>
        <v>12.960057142857156</v>
      </c>
      <c r="S646" s="11">
        <f t="shared" si="83"/>
        <v>3.4900000000000091</v>
      </c>
      <c r="T646" s="11">
        <f t="shared" si="91"/>
        <v>3.862500000000002</v>
      </c>
      <c r="U646">
        <f t="shared" si="90"/>
        <v>5.2503962264150932</v>
      </c>
    </row>
    <row r="647" spans="1:21" x14ac:dyDescent="0.2">
      <c r="A647">
        <v>2010</v>
      </c>
      <c r="B647">
        <v>2</v>
      </c>
      <c r="C647">
        <v>2010.126</v>
      </c>
      <c r="D647">
        <f>monthly_summary!D647</f>
        <v>389.34</v>
      </c>
      <c r="E647">
        <f>monthly_summary!E647</f>
        <v>384.9</v>
      </c>
      <c r="F647">
        <f t="shared" si="84"/>
        <v>9.4127999999999954</v>
      </c>
      <c r="G647" s="22">
        <f>monthly_summary!L647*12</f>
        <v>4.4483999999999995</v>
      </c>
      <c r="H647" s="22">
        <f>monthly_summary!P647*12</f>
        <v>3.9060000000000001</v>
      </c>
      <c r="I647" s="22">
        <f t="shared" si="85"/>
        <v>0.27119999999999966</v>
      </c>
      <c r="J647" s="26">
        <f>'FF CO2 GCB2020'!D647*$K$5</f>
        <v>8.4274500000000003</v>
      </c>
      <c r="K647" s="23">
        <f>'FF CO2 GCB2020'!D647*(1-$K$5)</f>
        <v>0.44355000000000039</v>
      </c>
      <c r="L647" s="23">
        <f t="shared" si="86"/>
        <v>11.17746</v>
      </c>
      <c r="N647" s="11">
        <f t="shared" si="87"/>
        <v>4.1772</v>
      </c>
      <c r="O647" s="2">
        <f t="shared" si="88"/>
        <v>10.90626</v>
      </c>
      <c r="P647" s="11">
        <f t="shared" si="89"/>
        <v>14.436128571428569</v>
      </c>
      <c r="S647" s="11">
        <f t="shared" si="83"/>
        <v>4.4399999999999977</v>
      </c>
      <c r="T647" s="11">
        <f t="shared" si="91"/>
        <v>3.8808333333333374</v>
      </c>
      <c r="U647">
        <f t="shared" si="90"/>
        <v>5.2723867924528296</v>
      </c>
    </row>
    <row r="648" spans="1:21" x14ac:dyDescent="0.2">
      <c r="A648">
        <v>2010</v>
      </c>
      <c r="B648">
        <v>3</v>
      </c>
      <c r="C648">
        <v>2010.2027</v>
      </c>
      <c r="D648">
        <f>monthly_summary!D648</f>
        <v>389.51</v>
      </c>
      <c r="E648">
        <f>monthly_summary!E648</f>
        <v>385.15</v>
      </c>
      <c r="F648">
        <f t="shared" si="84"/>
        <v>9.2432000000000301</v>
      </c>
      <c r="G648" s="22">
        <f>monthly_summary!L648*12</f>
        <v>4.4592000000000001</v>
      </c>
      <c r="H648" s="22">
        <f>monthly_summary!P648*12</f>
        <v>3.9276</v>
      </c>
      <c r="I648" s="22">
        <f t="shared" si="85"/>
        <v>0.26580000000000004</v>
      </c>
      <c r="J648" s="26">
        <f>'FF CO2 GCB2020'!D648*$K$5</f>
        <v>8.4635499999999997</v>
      </c>
      <c r="K648" s="23">
        <f>'FF CO2 GCB2020'!D648*(1-$K$5)</f>
        <v>0.44545000000000046</v>
      </c>
      <c r="L648" s="23">
        <f t="shared" si="86"/>
        <v>11.225339999999997</v>
      </c>
      <c r="N648" s="11">
        <f t="shared" si="87"/>
        <v>4.1934000000000005</v>
      </c>
      <c r="O648" s="2">
        <f t="shared" si="88"/>
        <v>10.959539999999997</v>
      </c>
      <c r="P648" s="11">
        <f t="shared" si="89"/>
        <v>14.354585714285735</v>
      </c>
      <c r="S648" s="11">
        <f t="shared" si="83"/>
        <v>4.3600000000000136</v>
      </c>
      <c r="T648" s="11">
        <f t="shared" si="91"/>
        <v>3.8941666666666683</v>
      </c>
      <c r="U648">
        <f t="shared" si="90"/>
        <v>5.2949716981132058</v>
      </c>
    </row>
    <row r="649" spans="1:21" x14ac:dyDescent="0.2">
      <c r="A649">
        <v>2010</v>
      </c>
      <c r="B649">
        <v>4</v>
      </c>
      <c r="C649">
        <v>2010.2877000000001</v>
      </c>
      <c r="D649">
        <f>monthly_summary!D649</f>
        <v>389.66</v>
      </c>
      <c r="E649">
        <f>monthly_summary!E649</f>
        <v>385.29</v>
      </c>
      <c r="F649">
        <f t="shared" si="84"/>
        <v>9.2644000000000108</v>
      </c>
      <c r="G649" s="22">
        <f>monthly_summary!L649*12</f>
        <v>4.47</v>
      </c>
      <c r="H649" s="22">
        <f>monthly_summary!P649*12</f>
        <v>3.9528000000000003</v>
      </c>
      <c r="I649" s="22">
        <f t="shared" si="85"/>
        <v>0.25859999999999972</v>
      </c>
      <c r="J649" s="26">
        <f>'FF CO2 GCB2020'!D649*$K$5</f>
        <v>8.4986999999999995</v>
      </c>
      <c r="K649" s="23">
        <f>'FF CO2 GCB2020'!D649*(1-$K$5)</f>
        <v>0.44730000000000036</v>
      </c>
      <c r="L649" s="23">
        <f t="shared" si="86"/>
        <v>11.271959999999998</v>
      </c>
      <c r="N649" s="11">
        <f t="shared" si="87"/>
        <v>4.2114000000000003</v>
      </c>
      <c r="O649" s="2">
        <f t="shared" si="88"/>
        <v>11.013359999999999</v>
      </c>
      <c r="P649" s="11">
        <f t="shared" si="89"/>
        <v>14.410228571428579</v>
      </c>
      <c r="S649" s="11">
        <f t="shared" si="83"/>
        <v>4.3700000000000045</v>
      </c>
      <c r="T649" s="11">
        <f t="shared" si="91"/>
        <v>3.8700000000000045</v>
      </c>
      <c r="U649">
        <f t="shared" si="90"/>
        <v>5.3169622641509422</v>
      </c>
    </row>
    <row r="650" spans="1:21" x14ac:dyDescent="0.2">
      <c r="A650">
        <v>2010</v>
      </c>
      <c r="B650">
        <v>5</v>
      </c>
      <c r="C650">
        <v>2010.3698999999999</v>
      </c>
      <c r="D650">
        <f>monthly_summary!D650</f>
        <v>389.9</v>
      </c>
      <c r="E650">
        <f>monthly_summary!E650</f>
        <v>385.36</v>
      </c>
      <c r="F650">
        <f t="shared" si="84"/>
        <v>9.6247999999999241</v>
      </c>
      <c r="G650" s="22">
        <f>monthly_summary!L650*12</f>
        <v>4.4808000000000003</v>
      </c>
      <c r="H650" s="22">
        <f>monthly_summary!P650*12</f>
        <v>3.9815999999999998</v>
      </c>
      <c r="I650" s="22">
        <f t="shared" si="85"/>
        <v>0.24960000000000027</v>
      </c>
      <c r="J650" s="26">
        <f>'FF CO2 GCB2020'!D650*$K$5</f>
        <v>8.5347999999999988</v>
      </c>
      <c r="K650" s="23">
        <f>'FF CO2 GCB2020'!D650*(1-$K$5)</f>
        <v>0.44920000000000038</v>
      </c>
      <c r="L650" s="23">
        <f t="shared" si="86"/>
        <v>11.319839999999996</v>
      </c>
      <c r="N650" s="11">
        <f t="shared" si="87"/>
        <v>4.2312000000000003</v>
      </c>
      <c r="O650" s="2">
        <f t="shared" si="88"/>
        <v>11.070239999999995</v>
      </c>
      <c r="P650" s="11">
        <f t="shared" si="89"/>
        <v>14.710857142857087</v>
      </c>
      <c r="S650" s="11">
        <f t="shared" si="83"/>
        <v>4.5399999999999636</v>
      </c>
      <c r="T650" s="11">
        <f t="shared" si="91"/>
        <v>3.9150000000000014</v>
      </c>
      <c r="U650">
        <f t="shared" si="90"/>
        <v>5.3395471698113184</v>
      </c>
    </row>
    <row r="651" spans="1:21" x14ac:dyDescent="0.2">
      <c r="A651">
        <v>2010</v>
      </c>
      <c r="B651">
        <v>6</v>
      </c>
      <c r="C651">
        <v>2010.4548</v>
      </c>
      <c r="D651">
        <f>monthly_summary!D651</f>
        <v>389.73</v>
      </c>
      <c r="E651">
        <f>monthly_summary!E651</f>
        <v>385.68</v>
      </c>
      <c r="F651">
        <f t="shared" si="84"/>
        <v>8.5860000000000252</v>
      </c>
      <c r="G651" s="22">
        <f>monthly_summary!L651*12</f>
        <v>4.4927999999999999</v>
      </c>
      <c r="H651" s="22">
        <f>monthly_summary!P651*12</f>
        <v>4.0140000000000002</v>
      </c>
      <c r="I651" s="22">
        <f t="shared" si="85"/>
        <v>0.23939999999999984</v>
      </c>
      <c r="J651" s="26">
        <f>'FF CO2 GCB2020'!D651*$K$5</f>
        <v>8.5699500000000004</v>
      </c>
      <c r="K651" s="23">
        <f>'FF CO2 GCB2020'!D651*(1-$K$5)</f>
        <v>0.45105000000000045</v>
      </c>
      <c r="L651" s="23">
        <f t="shared" si="86"/>
        <v>11.36646</v>
      </c>
      <c r="N651" s="11">
        <f t="shared" si="87"/>
        <v>4.2534000000000001</v>
      </c>
      <c r="O651" s="2">
        <f t="shared" si="88"/>
        <v>11.12706</v>
      </c>
      <c r="P651" s="11">
        <f t="shared" si="89"/>
        <v>14.012357142857162</v>
      </c>
      <c r="S651" s="11">
        <f t="shared" si="83"/>
        <v>4.0500000000000114</v>
      </c>
      <c r="T651" s="11">
        <f t="shared" si="91"/>
        <v>3.9525000000000006</v>
      </c>
      <c r="U651">
        <f t="shared" si="90"/>
        <v>5.3615377358490566</v>
      </c>
    </row>
    <row r="652" spans="1:21" x14ac:dyDescent="0.2">
      <c r="A652">
        <v>2010</v>
      </c>
      <c r="B652">
        <v>7</v>
      </c>
      <c r="C652">
        <v>2010.537</v>
      </c>
      <c r="D652">
        <f>monthly_summary!D652</f>
        <v>389.54</v>
      </c>
      <c r="E652">
        <f>monthly_summary!E652</f>
        <v>386.07</v>
      </c>
      <c r="F652">
        <f t="shared" si="84"/>
        <v>7.3564000000000584</v>
      </c>
      <c r="G652" s="22">
        <f>monthly_summary!L652*12</f>
        <v>4.5048000000000004</v>
      </c>
      <c r="H652" s="22">
        <f>monthly_summary!P652*12</f>
        <v>4.0488</v>
      </c>
      <c r="I652" s="22">
        <f t="shared" si="85"/>
        <v>0.2280000000000002</v>
      </c>
      <c r="J652" s="26">
        <f>'FF CO2 GCB2020'!D652*$K$5</f>
        <v>8.5993999999999993</v>
      </c>
      <c r="K652" s="23">
        <f>'FF CO2 GCB2020'!D652*(1-$K$5)</f>
        <v>0.45260000000000039</v>
      </c>
      <c r="L652" s="23">
        <f t="shared" si="86"/>
        <v>11.405519999999997</v>
      </c>
      <c r="N652" s="11">
        <f t="shared" si="87"/>
        <v>4.2767999999999997</v>
      </c>
      <c r="O652" s="2">
        <f t="shared" si="88"/>
        <v>11.177519999999998</v>
      </c>
      <c r="P652" s="11">
        <f t="shared" si="89"/>
        <v>13.173371428571469</v>
      </c>
      <c r="S652" s="11">
        <f t="shared" si="83"/>
        <v>3.4700000000000273</v>
      </c>
      <c r="T652" s="11">
        <f t="shared" si="91"/>
        <v>3.9508333333333305</v>
      </c>
      <c r="U652">
        <f t="shared" si="90"/>
        <v>5.3799622641509419</v>
      </c>
    </row>
    <row r="653" spans="1:21" x14ac:dyDescent="0.2">
      <c r="A653">
        <v>2010</v>
      </c>
      <c r="B653">
        <v>8</v>
      </c>
      <c r="C653">
        <v>2010.6219000000001</v>
      </c>
      <c r="D653">
        <f>monthly_summary!D653</f>
        <v>390.02</v>
      </c>
      <c r="E653">
        <f>monthly_summary!E653</f>
        <v>386.35</v>
      </c>
      <c r="F653">
        <f t="shared" si="84"/>
        <v>7.7803999999999141</v>
      </c>
      <c r="G653" s="22">
        <f>monthly_summary!L653*12</f>
        <v>4.5179999999999998</v>
      </c>
      <c r="H653" s="22">
        <f>monthly_summary!P653*12</f>
        <v>4.0860000000000003</v>
      </c>
      <c r="I653" s="22">
        <f t="shared" si="85"/>
        <v>0.21599999999999975</v>
      </c>
      <c r="J653" s="26">
        <f>'FF CO2 GCB2020'!D653*$K$5</f>
        <v>8.623149999999999</v>
      </c>
      <c r="K653" s="23">
        <f>'FF CO2 GCB2020'!D653*(1-$K$5)</f>
        <v>0.45385000000000042</v>
      </c>
      <c r="L653" s="23">
        <f t="shared" si="86"/>
        <v>11.437019999999997</v>
      </c>
      <c r="N653" s="11">
        <f t="shared" si="87"/>
        <v>4.3019999999999996</v>
      </c>
      <c r="O653" s="2">
        <f t="shared" si="88"/>
        <v>11.221019999999998</v>
      </c>
      <c r="P653" s="11">
        <f t="shared" si="89"/>
        <v>13.51072857142851</v>
      </c>
      <c r="S653" s="11">
        <f t="shared" si="83"/>
        <v>3.6699999999999591</v>
      </c>
      <c r="T653" s="11">
        <f t="shared" si="91"/>
        <v>3.9958333333333278</v>
      </c>
      <c r="U653">
        <f t="shared" si="90"/>
        <v>5.3948207547169797</v>
      </c>
    </row>
    <row r="654" spans="1:21" x14ac:dyDescent="0.2">
      <c r="A654">
        <v>2010</v>
      </c>
      <c r="B654">
        <v>9</v>
      </c>
      <c r="C654">
        <v>2010.7067999999999</v>
      </c>
      <c r="D654">
        <f>monthly_summary!D654</f>
        <v>390.25</v>
      </c>
      <c r="E654">
        <f>monthly_summary!E654</f>
        <v>386.71</v>
      </c>
      <c r="F654">
        <f t="shared" si="84"/>
        <v>7.5048000000000439</v>
      </c>
      <c r="G654" s="22">
        <f>monthly_summary!L654*12</f>
        <v>4.5324</v>
      </c>
      <c r="H654" s="22">
        <f>monthly_summary!P654*12</f>
        <v>4.1256000000000004</v>
      </c>
      <c r="I654" s="22">
        <f t="shared" si="85"/>
        <v>0.2033999999999998</v>
      </c>
      <c r="J654" s="26">
        <f>'FF CO2 GCB2020'!D654*$K$5</f>
        <v>8.6469000000000005</v>
      </c>
      <c r="K654" s="23">
        <f>'FF CO2 GCB2020'!D654*(1-$K$5)</f>
        <v>0.45510000000000039</v>
      </c>
      <c r="L654" s="23">
        <f t="shared" si="86"/>
        <v>11.46852</v>
      </c>
      <c r="N654" s="11">
        <f t="shared" si="87"/>
        <v>4.3290000000000006</v>
      </c>
      <c r="O654" s="2">
        <f t="shared" si="88"/>
        <v>11.26512</v>
      </c>
      <c r="P654" s="11">
        <f t="shared" si="89"/>
        <v>13.348971428571462</v>
      </c>
      <c r="S654" s="11">
        <f t="shared" si="83"/>
        <v>3.5400000000000205</v>
      </c>
      <c r="T654" s="11">
        <f t="shared" si="91"/>
        <v>3.9208333333333294</v>
      </c>
      <c r="U654">
        <f t="shared" si="90"/>
        <v>5.4096792452830185</v>
      </c>
    </row>
    <row r="655" spans="1:21" x14ac:dyDescent="0.2">
      <c r="A655">
        <v>2010</v>
      </c>
      <c r="B655">
        <v>10</v>
      </c>
      <c r="C655">
        <v>2010.789</v>
      </c>
      <c r="D655">
        <f>monthly_summary!D655</f>
        <v>390.69</v>
      </c>
      <c r="E655">
        <f>monthly_summary!E655</f>
        <v>386.8</v>
      </c>
      <c r="F655">
        <f t="shared" si="84"/>
        <v>8.2467999999999719</v>
      </c>
      <c r="G655" s="22">
        <f>monthly_summary!L655*12</f>
        <v>4.548</v>
      </c>
      <c r="H655" s="22">
        <f>monthly_summary!P655*12</f>
        <v>4.1664000000000003</v>
      </c>
      <c r="I655" s="22">
        <f t="shared" si="85"/>
        <v>0.19079999999999986</v>
      </c>
      <c r="J655" s="26">
        <f>'FF CO2 GCB2020'!D655*$K$5</f>
        <v>8.6706500000000002</v>
      </c>
      <c r="K655" s="23">
        <f>'FF CO2 GCB2020'!D655*(1-$K$5)</f>
        <v>0.45635000000000042</v>
      </c>
      <c r="L655" s="23">
        <f t="shared" si="86"/>
        <v>11.500019999999999</v>
      </c>
      <c r="N655" s="11">
        <f t="shared" si="87"/>
        <v>4.3572000000000006</v>
      </c>
      <c r="O655" s="2">
        <f t="shared" si="88"/>
        <v>11.30922</v>
      </c>
      <c r="P655" s="11">
        <f t="shared" si="89"/>
        <v>13.914071428571409</v>
      </c>
      <c r="S655" s="11">
        <f t="shared" si="83"/>
        <v>3.8899999999999864</v>
      </c>
      <c r="T655" s="11">
        <f t="shared" si="91"/>
        <v>3.8574999999999924</v>
      </c>
      <c r="U655">
        <f t="shared" si="90"/>
        <v>5.4245377358490563</v>
      </c>
    </row>
    <row r="656" spans="1:21" x14ac:dyDescent="0.2">
      <c r="A656">
        <v>2010</v>
      </c>
      <c r="B656">
        <v>11</v>
      </c>
      <c r="C656">
        <v>2010.874</v>
      </c>
      <c r="D656">
        <f>monthly_summary!D656</f>
        <v>390.88</v>
      </c>
      <c r="E656">
        <f>monthly_summary!E656</f>
        <v>386.88</v>
      </c>
      <c r="F656">
        <f t="shared" si="84"/>
        <v>8.48</v>
      </c>
      <c r="G656" s="22">
        <f>monthly_summary!L656*12</f>
        <v>4.5636000000000001</v>
      </c>
      <c r="H656" s="22">
        <f>monthly_summary!P656*12</f>
        <v>4.2107999999999999</v>
      </c>
      <c r="I656" s="22">
        <f t="shared" si="85"/>
        <v>0.17640000000000011</v>
      </c>
      <c r="J656" s="26">
        <f>'FF CO2 GCB2020'!D656*$K$5</f>
        <v>8.6943999999999981</v>
      </c>
      <c r="K656" s="23">
        <f>'FF CO2 GCB2020'!D656*(1-$K$5)</f>
        <v>0.4576000000000004</v>
      </c>
      <c r="L656" s="23">
        <f t="shared" si="86"/>
        <v>11.531519999999995</v>
      </c>
      <c r="N656" s="11">
        <f t="shared" si="87"/>
        <v>4.3872</v>
      </c>
      <c r="O656" s="2">
        <f t="shared" si="88"/>
        <v>11.355119999999996</v>
      </c>
      <c r="P656" s="11">
        <f t="shared" si="89"/>
        <v>14.117542857142855</v>
      </c>
      <c r="S656" s="11">
        <f t="shared" si="83"/>
        <v>4</v>
      </c>
      <c r="T656" s="11">
        <f t="shared" si="91"/>
        <v>3.7624999999999886</v>
      </c>
      <c r="U656">
        <f t="shared" si="90"/>
        <v>5.4393962264150915</v>
      </c>
    </row>
    <row r="657" spans="1:21" x14ac:dyDescent="0.2">
      <c r="A657">
        <v>2010</v>
      </c>
      <c r="B657">
        <v>12</v>
      </c>
      <c r="C657">
        <v>2010.9562000000001</v>
      </c>
      <c r="D657">
        <f>monthly_summary!D657</f>
        <v>390.71</v>
      </c>
      <c r="E657">
        <f>monthly_summary!E657</f>
        <v>387.12</v>
      </c>
      <c r="F657">
        <f t="shared" si="84"/>
        <v>7.6107999999999469</v>
      </c>
      <c r="G657" s="22">
        <f>monthly_summary!L657*12</f>
        <v>4.5792000000000002</v>
      </c>
      <c r="H657" s="22">
        <f>monthly_summary!P657*12</f>
        <v>4.2564000000000002</v>
      </c>
      <c r="I657" s="22">
        <f t="shared" si="85"/>
        <v>0.16139999999999999</v>
      </c>
      <c r="J657" s="26">
        <f>'FF CO2 GCB2020'!D657*$K$5</f>
        <v>8.7181499999999996</v>
      </c>
      <c r="K657" s="23">
        <f>'FF CO2 GCB2020'!D657*(1-$K$5)</f>
        <v>0.45885000000000037</v>
      </c>
      <c r="L657" s="23">
        <f t="shared" si="86"/>
        <v>11.563019999999998</v>
      </c>
      <c r="N657" s="11">
        <f t="shared" si="87"/>
        <v>4.4177999999999997</v>
      </c>
      <c r="O657" s="2">
        <f t="shared" si="88"/>
        <v>11.401619999999998</v>
      </c>
      <c r="P657" s="11">
        <f t="shared" si="89"/>
        <v>13.534185714285677</v>
      </c>
      <c r="S657" s="11">
        <f t="shared" si="83"/>
        <v>3.589999999999975</v>
      </c>
      <c r="T657" s="11">
        <f t="shared" si="91"/>
        <v>3.6816666666666578</v>
      </c>
      <c r="U657">
        <f t="shared" si="90"/>
        <v>5.4542547169811311</v>
      </c>
    </row>
    <row r="658" spans="1:21" x14ac:dyDescent="0.2">
      <c r="A658">
        <v>2011</v>
      </c>
      <c r="B658">
        <v>1</v>
      </c>
      <c r="C658">
        <v>2011.0410999999999</v>
      </c>
      <c r="D658">
        <f>monthly_summary!D658</f>
        <v>391.25</v>
      </c>
      <c r="E658">
        <f>monthly_summary!E658</f>
        <v>387.22</v>
      </c>
      <c r="F658">
        <f t="shared" si="84"/>
        <v>8.5435999999999428</v>
      </c>
      <c r="G658" s="22">
        <f>monthly_summary!L658*12</f>
        <v>4.5935999999999995</v>
      </c>
      <c r="H658" s="22">
        <f>monthly_summary!P658*12</f>
        <v>4.3031999999999995</v>
      </c>
      <c r="I658" s="22">
        <f t="shared" si="85"/>
        <v>0.1452</v>
      </c>
      <c r="J658" s="26">
        <f>'FF CO2 GCB2020'!D658*$K$5</f>
        <v>8.7418999999999993</v>
      </c>
      <c r="K658" s="23">
        <f>'FF CO2 GCB2020'!D658*(1-$K$5)</f>
        <v>0.4601000000000004</v>
      </c>
      <c r="L658" s="23">
        <f t="shared" si="86"/>
        <v>11.594519999999997</v>
      </c>
      <c r="N658" s="11">
        <f t="shared" si="87"/>
        <v>4.4483999999999995</v>
      </c>
      <c r="O658" s="2">
        <f t="shared" si="88"/>
        <v>11.449319999999997</v>
      </c>
      <c r="P658" s="11">
        <f t="shared" si="89"/>
        <v>14.239171428571389</v>
      </c>
      <c r="S658" s="11">
        <f t="shared" si="83"/>
        <v>4.0299999999999727</v>
      </c>
      <c r="T658" s="11">
        <f t="shared" si="91"/>
        <v>3.6416666666666564</v>
      </c>
      <c r="U658">
        <f t="shared" si="90"/>
        <v>5.469113207547168</v>
      </c>
    </row>
    <row r="659" spans="1:21" x14ac:dyDescent="0.2">
      <c r="A659">
        <v>2011</v>
      </c>
      <c r="B659">
        <v>2</v>
      </c>
      <c r="C659">
        <v>2011.126</v>
      </c>
      <c r="D659">
        <f>monthly_summary!D659</f>
        <v>391.18</v>
      </c>
      <c r="E659">
        <f>monthly_summary!E659</f>
        <v>387.64</v>
      </c>
      <c r="F659">
        <f t="shared" si="84"/>
        <v>7.5048000000000439</v>
      </c>
      <c r="G659" s="22">
        <f>monthly_summary!L659*12</f>
        <v>4.6067999999999998</v>
      </c>
      <c r="H659" s="22">
        <f>monthly_summary!P659*12</f>
        <v>4.3499999999999996</v>
      </c>
      <c r="I659" s="22">
        <f t="shared" si="85"/>
        <v>0.12840000000000007</v>
      </c>
      <c r="J659" s="26">
        <f>'FF CO2 GCB2020'!D659*$K$5</f>
        <v>8.7656499999999991</v>
      </c>
      <c r="K659" s="23">
        <f>'FF CO2 GCB2020'!D659*(1-$K$5)</f>
        <v>0.46135000000000043</v>
      </c>
      <c r="L659" s="23">
        <f t="shared" si="86"/>
        <v>11.626019999999997</v>
      </c>
      <c r="N659" s="11">
        <f t="shared" si="87"/>
        <v>4.4783999999999997</v>
      </c>
      <c r="O659" s="2">
        <f t="shared" si="88"/>
        <v>11.497619999999998</v>
      </c>
      <c r="P659" s="11">
        <f t="shared" si="89"/>
        <v>13.53647142857146</v>
      </c>
      <c r="S659" s="11">
        <f t="shared" si="83"/>
        <v>3.5400000000000205</v>
      </c>
      <c r="T659" s="11">
        <f t="shared" si="91"/>
        <v>3.6991666666666561</v>
      </c>
      <c r="U659">
        <f t="shared" si="90"/>
        <v>5.4839716981132058</v>
      </c>
    </row>
    <row r="660" spans="1:21" x14ac:dyDescent="0.2">
      <c r="A660">
        <v>2011</v>
      </c>
      <c r="B660">
        <v>3</v>
      </c>
      <c r="C660">
        <v>2011.2027</v>
      </c>
      <c r="D660">
        <f>monthly_summary!D660</f>
        <v>390.95</v>
      </c>
      <c r="E660">
        <f>monthly_summary!E660</f>
        <v>387.35</v>
      </c>
      <c r="F660">
        <f t="shared" si="84"/>
        <v>7.6319999999999277</v>
      </c>
      <c r="G660" s="22">
        <f>monthly_summary!L660*12</f>
        <v>4.62</v>
      </c>
      <c r="H660" s="22">
        <f>monthly_summary!P660*12</f>
        <v>4.3979999999999997</v>
      </c>
      <c r="I660" s="22">
        <f t="shared" si="85"/>
        <v>0.11100000000000021</v>
      </c>
      <c r="J660" s="26">
        <f>'FF CO2 GCB2020'!D660*$K$5</f>
        <v>8.7894000000000005</v>
      </c>
      <c r="K660" s="23">
        <f>'FF CO2 GCB2020'!D660*(1-$K$5)</f>
        <v>0.46260000000000046</v>
      </c>
      <c r="L660" s="23">
        <f t="shared" si="86"/>
        <v>11.65752</v>
      </c>
      <c r="N660" s="11">
        <f t="shared" si="87"/>
        <v>4.5090000000000003</v>
      </c>
      <c r="O660" s="2">
        <f t="shared" si="88"/>
        <v>11.546519999999999</v>
      </c>
      <c r="P660" s="11">
        <f t="shared" si="89"/>
        <v>13.66722857142852</v>
      </c>
      <c r="S660" s="11">
        <f t="shared" si="83"/>
        <v>3.5999999999999659</v>
      </c>
      <c r="T660" s="11">
        <f t="shared" si="91"/>
        <v>3.7108333333333263</v>
      </c>
      <c r="U660">
        <f t="shared" si="90"/>
        <v>5.4988301886792446</v>
      </c>
    </row>
    <row r="661" spans="1:21" x14ac:dyDescent="0.2">
      <c r="A661">
        <v>2011</v>
      </c>
      <c r="B661">
        <v>4</v>
      </c>
      <c r="C661">
        <v>2011.2877000000001</v>
      </c>
      <c r="D661">
        <f>monthly_summary!D661</f>
        <v>390.64</v>
      </c>
      <c r="E661">
        <f>monthly_summary!E661</f>
        <v>387.41</v>
      </c>
      <c r="F661">
        <f t="shared" si="84"/>
        <v>6.8475999999999182</v>
      </c>
      <c r="G661" s="22">
        <f>monthly_summary!L661*12</f>
        <v>4.6343999999999994</v>
      </c>
      <c r="H661" s="22">
        <f>monthly_summary!P661*12</f>
        <v>4.4459999999999997</v>
      </c>
      <c r="I661" s="22">
        <f t="shared" si="85"/>
        <v>9.4199999999999839E-2</v>
      </c>
      <c r="J661" s="26">
        <f>'FF CO2 GCB2020'!D661*$K$5</f>
        <v>8.8131499999999985</v>
      </c>
      <c r="K661" s="23">
        <f>'FF CO2 GCB2020'!D661*(1-$K$5)</f>
        <v>0.46385000000000037</v>
      </c>
      <c r="L661" s="23">
        <f t="shared" si="86"/>
        <v>11.689019999999996</v>
      </c>
      <c r="N661" s="11">
        <f t="shared" si="87"/>
        <v>4.5401999999999996</v>
      </c>
      <c r="O661" s="2">
        <f t="shared" si="88"/>
        <v>11.594819999999995</v>
      </c>
      <c r="P661" s="11">
        <f t="shared" si="89"/>
        <v>13.146242857142795</v>
      </c>
      <c r="S661" s="11">
        <f t="shared" si="83"/>
        <v>3.2299999999999613</v>
      </c>
      <c r="T661" s="11">
        <f t="shared" si="91"/>
        <v>3.7774999999999941</v>
      </c>
      <c r="U661">
        <f t="shared" si="90"/>
        <v>5.5136886792452806</v>
      </c>
    </row>
    <row r="662" spans="1:21" x14ac:dyDescent="0.2">
      <c r="A662">
        <v>2011</v>
      </c>
      <c r="B662">
        <v>5</v>
      </c>
      <c r="C662">
        <v>2011.3698999999999</v>
      </c>
      <c r="D662">
        <f>monthly_summary!D662</f>
        <v>390.96</v>
      </c>
      <c r="E662">
        <f>monthly_summary!E662</f>
        <v>387.39</v>
      </c>
      <c r="F662">
        <f t="shared" si="84"/>
        <v>7.5683999999999862</v>
      </c>
      <c r="G662" s="22">
        <f>monthly_summary!L662*12</f>
        <v>4.6512000000000002</v>
      </c>
      <c r="H662" s="22">
        <f>monthly_summary!P662*12</f>
        <v>4.4927999999999999</v>
      </c>
      <c r="I662" s="22">
        <f t="shared" si="85"/>
        <v>7.9200000000000159E-2</v>
      </c>
      <c r="J662" s="26">
        <f>'FF CO2 GCB2020'!D662*$K$5</f>
        <v>8.8369</v>
      </c>
      <c r="K662" s="23">
        <f>'FF CO2 GCB2020'!D662*(1-$K$5)</f>
        <v>0.4651000000000004</v>
      </c>
      <c r="L662" s="23">
        <f t="shared" si="86"/>
        <v>11.72052</v>
      </c>
      <c r="N662" s="11">
        <f t="shared" si="87"/>
        <v>4.5720000000000001</v>
      </c>
      <c r="O662" s="2">
        <f t="shared" si="88"/>
        <v>11.64132</v>
      </c>
      <c r="P662" s="11">
        <f t="shared" si="89"/>
        <v>13.698599999999992</v>
      </c>
      <c r="S662" s="11">
        <f t="shared" si="83"/>
        <v>3.5699999999999932</v>
      </c>
      <c r="T662" s="11">
        <f t="shared" si="91"/>
        <v>3.7849999999999966</v>
      </c>
      <c r="U662">
        <f t="shared" si="90"/>
        <v>5.5285471698113211</v>
      </c>
    </row>
    <row r="663" spans="1:21" x14ac:dyDescent="0.2">
      <c r="A663">
        <v>2011</v>
      </c>
      <c r="B663">
        <v>6</v>
      </c>
      <c r="C663">
        <v>2011.4548</v>
      </c>
      <c r="D663">
        <f>monthly_summary!D663</f>
        <v>391.18</v>
      </c>
      <c r="E663">
        <f>monthly_summary!E663</f>
        <v>387.61</v>
      </c>
      <c r="F663">
        <f t="shared" si="84"/>
        <v>7.5683999999999862</v>
      </c>
      <c r="G663" s="22">
        <f>monthly_summary!L663*12</f>
        <v>4.6692</v>
      </c>
      <c r="H663" s="22">
        <f>monthly_summary!P663*12</f>
        <v>4.5383999999999993</v>
      </c>
      <c r="I663" s="22">
        <f t="shared" si="85"/>
        <v>6.5400000000000347E-2</v>
      </c>
      <c r="J663" s="26">
        <f>'FF CO2 GCB2020'!D663*$K$5</f>
        <v>8.8606499999999997</v>
      </c>
      <c r="K663" s="23">
        <f>'FF CO2 GCB2020'!D663*(1-$K$5)</f>
        <v>0.46635000000000043</v>
      </c>
      <c r="L663" s="23">
        <f t="shared" si="86"/>
        <v>11.752019999999998</v>
      </c>
      <c r="N663" s="11">
        <f t="shared" si="87"/>
        <v>4.6037999999999997</v>
      </c>
      <c r="O663" s="2">
        <f t="shared" si="88"/>
        <v>11.686619999999998</v>
      </c>
      <c r="P663" s="11">
        <f t="shared" si="89"/>
        <v>13.734899999999989</v>
      </c>
      <c r="S663" s="11">
        <f t="shared" si="83"/>
        <v>3.5699999999999932</v>
      </c>
      <c r="T663" s="11">
        <f t="shared" si="91"/>
        <v>3.7766666666666615</v>
      </c>
      <c r="U663">
        <f t="shared" si="90"/>
        <v>5.5434056603773572</v>
      </c>
    </row>
    <row r="664" spans="1:21" x14ac:dyDescent="0.2">
      <c r="A664">
        <v>2011</v>
      </c>
      <c r="B664">
        <v>7</v>
      </c>
      <c r="C664">
        <v>2011.537</v>
      </c>
      <c r="D664">
        <f>monthly_summary!D664</f>
        <v>391.8</v>
      </c>
      <c r="E664">
        <f>monthly_summary!E664</f>
        <v>387.64</v>
      </c>
      <c r="F664">
        <f t="shared" si="84"/>
        <v>8.8192000000000537</v>
      </c>
      <c r="G664" s="22">
        <f>monthly_summary!L664*12</f>
        <v>4.6848000000000001</v>
      </c>
      <c r="H664" s="22">
        <f>monthly_summary!P664*12</f>
        <v>4.5828000000000007</v>
      </c>
      <c r="I664" s="22">
        <f t="shared" si="85"/>
        <v>5.0999999999999712E-2</v>
      </c>
      <c r="J664" s="26">
        <f>'FF CO2 GCB2020'!D664*$K$5</f>
        <v>8.8787000000000003</v>
      </c>
      <c r="K664" s="23">
        <f>'FF CO2 GCB2020'!D664*(1-$K$5)</f>
        <v>0.46730000000000044</v>
      </c>
      <c r="L664" s="23">
        <f t="shared" si="86"/>
        <v>11.77596</v>
      </c>
      <c r="N664" s="11">
        <f t="shared" si="87"/>
        <v>4.6338000000000008</v>
      </c>
      <c r="O664" s="2">
        <f t="shared" si="88"/>
        <v>11.724959999999999</v>
      </c>
      <c r="P664" s="11">
        <f t="shared" si="89"/>
        <v>14.65982857142861</v>
      </c>
      <c r="S664" s="11">
        <f t="shared" si="83"/>
        <v>4.160000000000025</v>
      </c>
      <c r="T664" s="11">
        <f t="shared" si="91"/>
        <v>3.8291666666666608</v>
      </c>
      <c r="U664">
        <f t="shared" si="90"/>
        <v>5.5546981132075466</v>
      </c>
    </row>
    <row r="665" spans="1:21" x14ac:dyDescent="0.2">
      <c r="A665">
        <v>2011</v>
      </c>
      <c r="B665">
        <v>8</v>
      </c>
      <c r="C665">
        <v>2011.6219000000001</v>
      </c>
      <c r="D665">
        <f>monthly_summary!D665</f>
        <v>391.71</v>
      </c>
      <c r="E665">
        <f>monthly_summary!E665</f>
        <v>387.9</v>
      </c>
      <c r="F665">
        <f t="shared" si="84"/>
        <v>8.0772000000000048</v>
      </c>
      <c r="G665" s="22">
        <f>monthly_summary!L665*12</f>
        <v>4.7004000000000001</v>
      </c>
      <c r="H665" s="22">
        <f>monthly_summary!P665*12</f>
        <v>4.6260000000000003</v>
      </c>
      <c r="I665" s="22">
        <f t="shared" si="85"/>
        <v>3.71999999999999E-2</v>
      </c>
      <c r="J665" s="26">
        <f>'FF CO2 GCB2020'!D665*$K$5</f>
        <v>8.8910499999999999</v>
      </c>
      <c r="K665" s="23">
        <f>'FF CO2 GCB2020'!D665*(1-$K$5)</f>
        <v>0.46795000000000042</v>
      </c>
      <c r="L665" s="23">
        <f t="shared" si="86"/>
        <v>11.792339999999999</v>
      </c>
      <c r="N665" s="11">
        <f t="shared" si="87"/>
        <v>4.6631999999999998</v>
      </c>
      <c r="O665" s="2">
        <f t="shared" si="88"/>
        <v>11.755139999999999</v>
      </c>
      <c r="P665" s="11">
        <f t="shared" si="89"/>
        <v>14.155328571428575</v>
      </c>
      <c r="S665" s="11">
        <f t="shared" si="83"/>
        <v>3.8100000000000023</v>
      </c>
      <c r="T665" s="11">
        <f t="shared" si="91"/>
        <v>3.830833333333326</v>
      </c>
      <c r="U665">
        <f t="shared" si="90"/>
        <v>5.5624245283018858</v>
      </c>
    </row>
    <row r="666" spans="1:21" x14ac:dyDescent="0.2">
      <c r="A666">
        <v>2011</v>
      </c>
      <c r="B666">
        <v>9</v>
      </c>
      <c r="C666">
        <v>2011.7067999999999</v>
      </c>
      <c r="D666">
        <f>monthly_summary!D666</f>
        <v>392.42</v>
      </c>
      <c r="E666">
        <f>monthly_summary!E666</f>
        <v>388.08</v>
      </c>
      <c r="F666">
        <f t="shared" si="84"/>
        <v>9.2008000000000685</v>
      </c>
      <c r="G666" s="22">
        <f>monthly_summary!L666*12</f>
        <v>4.7160000000000002</v>
      </c>
      <c r="H666" s="22">
        <f>monthly_summary!P666*12</f>
        <v>4.6680000000000001</v>
      </c>
      <c r="I666" s="22">
        <f t="shared" si="85"/>
        <v>2.4000000000000021E-2</v>
      </c>
      <c r="J666" s="26">
        <f>'FF CO2 GCB2020'!D666*$K$5</f>
        <v>8.90245</v>
      </c>
      <c r="K666" s="23">
        <f>'FF CO2 GCB2020'!D666*(1-$K$5)</f>
        <v>0.46855000000000041</v>
      </c>
      <c r="L666" s="23">
        <f t="shared" si="86"/>
        <v>11.807459999999999</v>
      </c>
      <c r="N666" s="11">
        <f t="shared" si="87"/>
        <v>4.6920000000000002</v>
      </c>
      <c r="O666" s="2">
        <f t="shared" si="88"/>
        <v>11.783459999999998</v>
      </c>
      <c r="P666" s="11">
        <f t="shared" si="89"/>
        <v>14.981900000000049</v>
      </c>
      <c r="S666" s="11">
        <f t="shared" si="83"/>
        <v>4.3400000000000318</v>
      </c>
      <c r="T666" s="11">
        <f t="shared" si="91"/>
        <v>3.8549999999999947</v>
      </c>
      <c r="U666">
        <f t="shared" si="90"/>
        <v>5.5695566037735844</v>
      </c>
    </row>
    <row r="667" spans="1:21" x14ac:dyDescent="0.2">
      <c r="A667">
        <v>2011</v>
      </c>
      <c r="B667">
        <v>10</v>
      </c>
      <c r="C667">
        <v>2011.789</v>
      </c>
      <c r="D667">
        <f>monthly_summary!D667</f>
        <v>392.47</v>
      </c>
      <c r="E667">
        <f>monthly_summary!E667</f>
        <v>388.49</v>
      </c>
      <c r="F667">
        <f t="shared" si="84"/>
        <v>8.4376000000000388</v>
      </c>
      <c r="G667" s="22">
        <f>monthly_summary!L667*12</f>
        <v>4.7292000000000005</v>
      </c>
      <c r="H667" s="22">
        <f>monthly_summary!P667*12</f>
        <v>4.7075999999999993</v>
      </c>
      <c r="I667" s="22">
        <f t="shared" si="85"/>
        <v>1.0800000000000587E-2</v>
      </c>
      <c r="J667" s="26">
        <f>'FF CO2 GCB2020'!D667*$K$5</f>
        <v>8.9147999999999996</v>
      </c>
      <c r="K667" s="23">
        <f>'FF CO2 GCB2020'!D667*(1-$K$5)</f>
        <v>0.46920000000000045</v>
      </c>
      <c r="L667" s="23">
        <f t="shared" si="86"/>
        <v>11.823839999999997</v>
      </c>
      <c r="N667" s="11">
        <f t="shared" si="87"/>
        <v>4.7183999999999999</v>
      </c>
      <c r="O667" s="2">
        <f t="shared" si="88"/>
        <v>11.813039999999997</v>
      </c>
      <c r="P667" s="11">
        <f t="shared" si="89"/>
        <v>14.46165714285717</v>
      </c>
      <c r="S667" s="11">
        <f t="shared" si="83"/>
        <v>3.9800000000000182</v>
      </c>
      <c r="T667" s="11">
        <f t="shared" si="91"/>
        <v>3.8499999999999992</v>
      </c>
      <c r="U667">
        <f t="shared" si="90"/>
        <v>5.5772830188679228</v>
      </c>
    </row>
    <row r="668" spans="1:21" x14ac:dyDescent="0.2">
      <c r="A668">
        <v>2011</v>
      </c>
      <c r="B668">
        <v>11</v>
      </c>
      <c r="C668">
        <v>2011.874</v>
      </c>
      <c r="D668">
        <f>monthly_summary!D668</f>
        <v>392.46</v>
      </c>
      <c r="E668">
        <f>monthly_summary!E668</f>
        <v>388.56</v>
      </c>
      <c r="F668">
        <f t="shared" si="84"/>
        <v>8.2679999999999527</v>
      </c>
      <c r="G668" s="22">
        <f>monthly_summary!L668*12</f>
        <v>4.7423999999999999</v>
      </c>
      <c r="H668" s="22">
        <f>monthly_summary!P668*12</f>
        <v>4.7472000000000003</v>
      </c>
      <c r="I668" s="22">
        <f t="shared" si="85"/>
        <v>-2.4000000000001798E-3</v>
      </c>
      <c r="J668" s="26">
        <f>'FF CO2 GCB2020'!D668*$K$5</f>
        <v>8.9261999999999997</v>
      </c>
      <c r="K668" s="23">
        <f>'FF CO2 GCB2020'!D668*(1-$K$5)</f>
        <v>0.46980000000000044</v>
      </c>
      <c r="L668" s="23">
        <f t="shared" si="86"/>
        <v>11.838959999999997</v>
      </c>
      <c r="N668" s="11">
        <f t="shared" si="87"/>
        <v>4.7447999999999997</v>
      </c>
      <c r="O668" s="2">
        <f t="shared" si="88"/>
        <v>11.841359999999996</v>
      </c>
      <c r="P668" s="11">
        <f t="shared" si="89"/>
        <v>14.36451428571425</v>
      </c>
      <c r="S668" s="11">
        <f t="shared" si="83"/>
        <v>3.8999999999999773</v>
      </c>
      <c r="T668" s="11">
        <f t="shared" si="91"/>
        <v>3.9475000000000051</v>
      </c>
      <c r="U668">
        <f t="shared" si="90"/>
        <v>5.5844150943396205</v>
      </c>
    </row>
    <row r="669" spans="1:21" x14ac:dyDescent="0.2">
      <c r="A669">
        <v>2011</v>
      </c>
      <c r="B669">
        <v>12</v>
      </c>
      <c r="C669">
        <v>2011.9562000000001</v>
      </c>
      <c r="D669">
        <f>monthly_summary!D669</f>
        <v>392.71</v>
      </c>
      <c r="E669">
        <f>monthly_summary!E669</f>
        <v>388.49</v>
      </c>
      <c r="F669">
        <f t="shared" si="84"/>
        <v>8.9463999999999384</v>
      </c>
      <c r="G669" s="22">
        <f>monthly_summary!L669*12</f>
        <v>4.7544000000000004</v>
      </c>
      <c r="H669" s="22">
        <f>monthly_summary!P669*12</f>
        <v>4.7843999999999998</v>
      </c>
      <c r="I669" s="22">
        <f t="shared" si="85"/>
        <v>-1.499999999999968E-2</v>
      </c>
      <c r="J669" s="26">
        <f>'FF CO2 GCB2020'!D669*$K$5</f>
        <v>8.9385500000000011</v>
      </c>
      <c r="K669" s="23">
        <f>'FF CO2 GCB2020'!D669*(1-$K$5)</f>
        <v>0.47045000000000048</v>
      </c>
      <c r="L669" s="23">
        <f t="shared" si="86"/>
        <v>11.855339999999998</v>
      </c>
      <c r="N669" s="11">
        <f t="shared" si="87"/>
        <v>4.7694000000000001</v>
      </c>
      <c r="O669" s="2">
        <f t="shared" si="88"/>
        <v>11.870339999999999</v>
      </c>
      <c r="P669" s="11">
        <f t="shared" si="89"/>
        <v>14.873385714285671</v>
      </c>
      <c r="S669" s="11">
        <f t="shared" si="83"/>
        <v>4.2199999999999704</v>
      </c>
      <c r="T669" s="11">
        <f t="shared" si="91"/>
        <v>3.9833333333333392</v>
      </c>
      <c r="U669">
        <f t="shared" si="90"/>
        <v>5.5921415094339615</v>
      </c>
    </row>
    <row r="670" spans="1:21" x14ac:dyDescent="0.2">
      <c r="A670">
        <v>2012</v>
      </c>
      <c r="B670">
        <v>1</v>
      </c>
      <c r="C670">
        <v>2012.0409999999999</v>
      </c>
      <c r="D670">
        <f>monthly_summary!D670</f>
        <v>393.02</v>
      </c>
      <c r="E670">
        <f>monthly_summary!E670</f>
        <v>388.97</v>
      </c>
      <c r="F670">
        <f t="shared" si="84"/>
        <v>8.5859999999999044</v>
      </c>
      <c r="G670" s="22">
        <f>monthly_summary!L670*12</f>
        <v>4.7652000000000001</v>
      </c>
      <c r="H670" s="22">
        <f>monthly_summary!P670*12</f>
        <v>4.8192000000000004</v>
      </c>
      <c r="I670" s="22">
        <f t="shared" si="85"/>
        <v>-2.7000000000000135E-2</v>
      </c>
      <c r="J670" s="26">
        <f>'FF CO2 GCB2020'!D670*$K$5</f>
        <v>8.9499499999999994</v>
      </c>
      <c r="K670" s="23">
        <f>'FF CO2 GCB2020'!D670*(1-$K$5)</f>
        <v>0.47105000000000041</v>
      </c>
      <c r="L670" s="23">
        <f t="shared" si="86"/>
        <v>11.870459999999998</v>
      </c>
      <c r="N670" s="11">
        <f t="shared" si="87"/>
        <v>4.7922000000000002</v>
      </c>
      <c r="O670" s="2">
        <f t="shared" si="88"/>
        <v>11.897459999999999</v>
      </c>
      <c r="P670" s="11">
        <f t="shared" si="89"/>
        <v>14.638757142857074</v>
      </c>
      <c r="S670" s="11">
        <f t="shared" si="83"/>
        <v>4.0499999999999545</v>
      </c>
      <c r="T670" s="11">
        <f t="shared" si="91"/>
        <v>4.000833333333337</v>
      </c>
      <c r="U670">
        <f t="shared" si="90"/>
        <v>5.5992735849056592</v>
      </c>
    </row>
    <row r="671" spans="1:21" x14ac:dyDescent="0.2">
      <c r="A671">
        <v>2012</v>
      </c>
      <c r="B671">
        <v>2</v>
      </c>
      <c r="C671">
        <v>2012.1257000000001</v>
      </c>
      <c r="D671">
        <f>monthly_summary!D671</f>
        <v>392.61</v>
      </c>
      <c r="E671">
        <f>monthly_summary!E671</f>
        <v>388.78</v>
      </c>
      <c r="F671">
        <f t="shared" si="84"/>
        <v>8.1196000000000872</v>
      </c>
      <c r="G671" s="22">
        <f>monthly_summary!L671*12</f>
        <v>4.7747999999999999</v>
      </c>
      <c r="H671" s="22">
        <f>monthly_summary!P671*12</f>
        <v>4.8528000000000002</v>
      </c>
      <c r="I671" s="22">
        <f t="shared" si="85"/>
        <v>-3.9000000000000146E-2</v>
      </c>
      <c r="J671" s="26">
        <f>'FF CO2 GCB2020'!D671*$K$5</f>
        <v>8.962299999999999</v>
      </c>
      <c r="K671" s="23">
        <f>'FF CO2 GCB2020'!D671*(1-$K$5)</f>
        <v>0.4717000000000004</v>
      </c>
      <c r="L671" s="23">
        <f t="shared" si="86"/>
        <v>11.886839999999998</v>
      </c>
      <c r="N671" s="11">
        <f t="shared" si="87"/>
        <v>4.8138000000000005</v>
      </c>
      <c r="O671" s="2">
        <f t="shared" si="88"/>
        <v>11.925839999999997</v>
      </c>
      <c r="P671" s="11">
        <f t="shared" si="89"/>
        <v>14.329314285714347</v>
      </c>
      <c r="S671" s="11">
        <f t="shared" si="83"/>
        <v>3.8300000000000409</v>
      </c>
      <c r="T671" s="11">
        <f t="shared" si="91"/>
        <v>3.9666666666666686</v>
      </c>
      <c r="U671">
        <f t="shared" si="90"/>
        <v>5.6069999999999984</v>
      </c>
    </row>
    <row r="672" spans="1:21" x14ac:dyDescent="0.2">
      <c r="A672">
        <v>2012</v>
      </c>
      <c r="B672">
        <v>3</v>
      </c>
      <c r="C672">
        <v>2012.2049</v>
      </c>
      <c r="D672">
        <f>monthly_summary!D672</f>
        <v>392.82</v>
      </c>
      <c r="E672">
        <f>monthly_summary!E672</f>
        <v>389.28</v>
      </c>
      <c r="F672">
        <f t="shared" si="84"/>
        <v>7.5048000000000439</v>
      </c>
      <c r="G672" s="22">
        <f>monthly_summary!L672*12</f>
        <v>4.7855999999999996</v>
      </c>
      <c r="H672" s="22">
        <f>monthly_summary!P672*12</f>
        <v>4.8839999999999995</v>
      </c>
      <c r="I672" s="22">
        <f t="shared" si="85"/>
        <v>-4.919999999999991E-2</v>
      </c>
      <c r="J672" s="26">
        <f>'FF CO2 GCB2020'!D672*$K$5</f>
        <v>8.9736999999999991</v>
      </c>
      <c r="K672" s="23">
        <f>'FF CO2 GCB2020'!D672*(1-$K$5)</f>
        <v>0.47230000000000039</v>
      </c>
      <c r="L672" s="23">
        <f t="shared" si="86"/>
        <v>11.901959999999997</v>
      </c>
      <c r="N672" s="11">
        <f t="shared" si="87"/>
        <v>4.8347999999999995</v>
      </c>
      <c r="O672" s="2">
        <f t="shared" si="88"/>
        <v>11.951159999999998</v>
      </c>
      <c r="P672" s="11">
        <f t="shared" si="89"/>
        <v>13.911171428571457</v>
      </c>
      <c r="S672" s="11">
        <f t="shared" si="83"/>
        <v>3.5400000000000205</v>
      </c>
      <c r="T672" s="11">
        <f t="shared" si="91"/>
        <v>3.9541666666666657</v>
      </c>
      <c r="U672">
        <f t="shared" si="90"/>
        <v>5.6141320754716961</v>
      </c>
    </row>
    <row r="673" spans="1:21" x14ac:dyDescent="0.2">
      <c r="A673">
        <v>2012</v>
      </c>
      <c r="B673">
        <v>4</v>
      </c>
      <c r="C673">
        <v>2012.2896000000001</v>
      </c>
      <c r="D673">
        <f>monthly_summary!D673</f>
        <v>393.67</v>
      </c>
      <c r="E673">
        <f>monthly_summary!E673</f>
        <v>389.27</v>
      </c>
      <c r="F673">
        <f t="shared" si="84"/>
        <v>9.3280000000000722</v>
      </c>
      <c r="G673" s="22">
        <f>monthly_summary!L673*12</f>
        <v>4.7952000000000004</v>
      </c>
      <c r="H673" s="22">
        <f>monthly_summary!P673*12</f>
        <v>4.9127999999999998</v>
      </c>
      <c r="I673" s="22">
        <f t="shared" si="85"/>
        <v>-5.8799999999999741E-2</v>
      </c>
      <c r="J673" s="26">
        <f>'FF CO2 GCB2020'!D673*$K$5</f>
        <v>8.9860499999999988</v>
      </c>
      <c r="K673" s="23">
        <f>'FF CO2 GCB2020'!D673*(1-$K$5)</f>
        <v>0.47295000000000043</v>
      </c>
      <c r="L673" s="23">
        <f t="shared" si="86"/>
        <v>11.918339999999997</v>
      </c>
      <c r="N673" s="11">
        <f t="shared" si="87"/>
        <v>4.8540000000000001</v>
      </c>
      <c r="O673" s="2">
        <f t="shared" si="88"/>
        <v>11.977139999999997</v>
      </c>
      <c r="P673" s="11">
        <f t="shared" si="89"/>
        <v>15.234757142857193</v>
      </c>
      <c r="S673" s="11">
        <f t="shared" si="83"/>
        <v>4.4000000000000341</v>
      </c>
      <c r="T673" s="11">
        <f t="shared" si="91"/>
        <v>3.9333333333333278</v>
      </c>
      <c r="U673">
        <f t="shared" si="90"/>
        <v>5.6218584905660363</v>
      </c>
    </row>
    <row r="674" spans="1:21" x14ac:dyDescent="0.2">
      <c r="A674">
        <v>2012</v>
      </c>
      <c r="B674">
        <v>5</v>
      </c>
      <c r="C674">
        <v>2012.3715999999999</v>
      </c>
      <c r="D674">
        <f>monthly_summary!D674</f>
        <v>393.53</v>
      </c>
      <c r="E674">
        <f>monthly_summary!E674</f>
        <v>389.53</v>
      </c>
      <c r="F674">
        <f t="shared" si="84"/>
        <v>8.48</v>
      </c>
      <c r="G674" s="22">
        <f>monthly_summary!L674*12</f>
        <v>4.8048000000000002</v>
      </c>
      <c r="H674" s="22">
        <f>monthly_summary!P674*12</f>
        <v>4.9404000000000003</v>
      </c>
      <c r="I674" s="22">
        <f t="shared" si="85"/>
        <v>-6.7800000000000082E-2</v>
      </c>
      <c r="J674" s="26">
        <f>'FF CO2 GCB2020'!D674*$K$5</f>
        <v>8.9974499999999988</v>
      </c>
      <c r="K674" s="23">
        <f>'FF CO2 GCB2020'!D674*(1-$K$5)</f>
        <v>0.47355000000000042</v>
      </c>
      <c r="L674" s="23">
        <f t="shared" si="86"/>
        <v>11.933459999999997</v>
      </c>
      <c r="N674" s="11">
        <f t="shared" si="87"/>
        <v>4.8726000000000003</v>
      </c>
      <c r="O674" s="2">
        <f t="shared" si="88"/>
        <v>12.001259999999997</v>
      </c>
      <c r="P674" s="11">
        <f t="shared" si="89"/>
        <v>14.648842857142855</v>
      </c>
      <c r="S674" s="11">
        <f t="shared" si="83"/>
        <v>4</v>
      </c>
      <c r="T674" s="11">
        <f t="shared" si="91"/>
        <v>3.9174999999999947</v>
      </c>
      <c r="U674">
        <f t="shared" si="90"/>
        <v>5.628990566037734</v>
      </c>
    </row>
    <row r="675" spans="1:21" x14ac:dyDescent="0.2">
      <c r="A675">
        <v>2012</v>
      </c>
      <c r="B675">
        <v>6</v>
      </c>
      <c r="C675">
        <v>2012.4563000000001</v>
      </c>
      <c r="D675">
        <f>monthly_summary!D675</f>
        <v>393.38</v>
      </c>
      <c r="E675">
        <f>monthly_summary!E675</f>
        <v>389.6</v>
      </c>
      <c r="F675">
        <f t="shared" si="84"/>
        <v>8.0135999999999434</v>
      </c>
      <c r="G675" s="22">
        <f>monthly_summary!L675*12</f>
        <v>4.8144</v>
      </c>
      <c r="H675" s="22">
        <f>monthly_summary!P675*12</f>
        <v>4.9668000000000001</v>
      </c>
      <c r="I675" s="22">
        <f t="shared" si="85"/>
        <v>-7.6200000000000045E-2</v>
      </c>
      <c r="J675" s="26">
        <f>'FF CO2 GCB2020'!D675*$K$5</f>
        <v>9.0098000000000003</v>
      </c>
      <c r="K675" s="23">
        <f>'FF CO2 GCB2020'!D675*(1-$K$5)</f>
        <v>0.4742000000000004</v>
      </c>
      <c r="L675" s="23">
        <f t="shared" si="86"/>
        <v>11.94984</v>
      </c>
      <c r="N675" s="11">
        <f t="shared" si="87"/>
        <v>4.8906000000000001</v>
      </c>
      <c r="O675" s="2">
        <f t="shared" si="88"/>
        <v>12.02604</v>
      </c>
      <c r="P675" s="11">
        <f t="shared" si="89"/>
        <v>14.33579999999996</v>
      </c>
      <c r="S675" s="11">
        <f t="shared" si="83"/>
        <v>3.7799999999999727</v>
      </c>
      <c r="T675" s="11">
        <f t="shared" si="91"/>
        <v>3.9524999999999957</v>
      </c>
      <c r="U675">
        <f t="shared" si="90"/>
        <v>5.636716981132075</v>
      </c>
    </row>
    <row r="676" spans="1:21" x14ac:dyDescent="0.2">
      <c r="A676">
        <v>2012</v>
      </c>
      <c r="B676">
        <v>7</v>
      </c>
      <c r="C676">
        <v>2012.5382999999999</v>
      </c>
      <c r="D676">
        <f>monthly_summary!D676</f>
        <v>393.76</v>
      </c>
      <c r="E676">
        <f>monthly_summary!E676</f>
        <v>390.01</v>
      </c>
      <c r="F676">
        <f t="shared" si="84"/>
        <v>7.95</v>
      </c>
      <c r="G676" s="22">
        <f>monthly_summary!L676*12</f>
        <v>4.8216000000000001</v>
      </c>
      <c r="H676" s="22">
        <f>monthly_summary!P676*12</f>
        <v>4.992</v>
      </c>
      <c r="I676" s="22">
        <f t="shared" si="85"/>
        <v>-8.5199999999999942E-2</v>
      </c>
      <c r="J676" s="26">
        <f>'FF CO2 GCB2020'!D676*$K$5</f>
        <v>9.0174000000000003</v>
      </c>
      <c r="K676" s="23">
        <f>'FF CO2 GCB2020'!D676*(1-$K$5)</f>
        <v>0.47460000000000047</v>
      </c>
      <c r="L676" s="23">
        <f t="shared" si="86"/>
        <v>11.959919999999999</v>
      </c>
      <c r="N676" s="11">
        <f t="shared" si="87"/>
        <v>4.9068000000000005</v>
      </c>
      <c r="O676" s="2">
        <f t="shared" si="88"/>
        <v>12.045119999999999</v>
      </c>
      <c r="P676" s="11">
        <f t="shared" si="89"/>
        <v>14.306571428571429</v>
      </c>
      <c r="S676" s="11">
        <f t="shared" si="83"/>
        <v>3.75</v>
      </c>
      <c r="T676" s="11">
        <f t="shared" si="91"/>
        <v>3.9324999999999997</v>
      </c>
      <c r="U676">
        <f t="shared" si="90"/>
        <v>5.6414716981132065</v>
      </c>
    </row>
    <row r="677" spans="1:21" x14ac:dyDescent="0.2">
      <c r="A677">
        <v>2012</v>
      </c>
      <c r="B677">
        <v>8</v>
      </c>
      <c r="C677">
        <v>2012.623</v>
      </c>
      <c r="D677">
        <f>monthly_summary!D677</f>
        <v>394.07</v>
      </c>
      <c r="E677">
        <f>monthly_summary!E677</f>
        <v>390.41</v>
      </c>
      <c r="F677">
        <f t="shared" si="84"/>
        <v>7.7591999999999333</v>
      </c>
      <c r="G677" s="22">
        <f>monthly_summary!L677*12</f>
        <v>4.8287999999999993</v>
      </c>
      <c r="H677" s="22">
        <f>monthly_summary!P677*12</f>
        <v>5.016</v>
      </c>
      <c r="I677" s="22">
        <f t="shared" si="85"/>
        <v>-9.360000000000035E-2</v>
      </c>
      <c r="J677" s="26">
        <f>'FF CO2 GCB2020'!D677*$K$5</f>
        <v>9.0221499999999999</v>
      </c>
      <c r="K677" s="23">
        <f>'FF CO2 GCB2020'!D677*(1-$K$5)</f>
        <v>0.47485000000000044</v>
      </c>
      <c r="L677" s="23">
        <f t="shared" si="86"/>
        <v>11.96622</v>
      </c>
      <c r="N677" s="11">
        <f t="shared" si="87"/>
        <v>4.9223999999999997</v>
      </c>
      <c r="O677" s="2">
        <f t="shared" si="88"/>
        <v>12.05982</v>
      </c>
      <c r="P677" s="11">
        <f t="shared" si="89"/>
        <v>14.183185714285667</v>
      </c>
      <c r="S677" s="11">
        <f t="shared" si="83"/>
        <v>3.6599999999999682</v>
      </c>
      <c r="T677" s="11">
        <f t="shared" si="91"/>
        <v>3.9500000000000028</v>
      </c>
      <c r="U677">
        <f t="shared" si="90"/>
        <v>5.6444433962264151</v>
      </c>
    </row>
    <row r="678" spans="1:21" x14ac:dyDescent="0.2">
      <c r="A678">
        <v>2012</v>
      </c>
      <c r="B678">
        <v>9</v>
      </c>
      <c r="C678">
        <v>2012.7076999999999</v>
      </c>
      <c r="D678">
        <f>monthly_summary!D678</f>
        <v>394.57</v>
      </c>
      <c r="E678">
        <f>monthly_summary!E678</f>
        <v>390.48</v>
      </c>
      <c r="F678">
        <f t="shared" si="84"/>
        <v>8.6707999999999466</v>
      </c>
      <c r="G678" s="22">
        <f>monthly_summary!L678*12</f>
        <v>4.8347999999999995</v>
      </c>
      <c r="H678" s="22">
        <f>monthly_summary!P678*12</f>
        <v>5.0376000000000003</v>
      </c>
      <c r="I678" s="22">
        <f t="shared" si="85"/>
        <v>-0.10140000000000038</v>
      </c>
      <c r="J678" s="26">
        <f>'FF CO2 GCB2020'!D678*$K$5</f>
        <v>9.0268999999999995</v>
      </c>
      <c r="K678" s="23">
        <f>'FF CO2 GCB2020'!D678*(1-$K$5)</f>
        <v>0.47510000000000047</v>
      </c>
      <c r="L678" s="23">
        <f t="shared" si="86"/>
        <v>11.972519999999998</v>
      </c>
      <c r="N678" s="11">
        <f t="shared" si="87"/>
        <v>4.9361999999999995</v>
      </c>
      <c r="O678" s="2">
        <f t="shared" si="88"/>
        <v>12.073919999999998</v>
      </c>
      <c r="P678" s="11">
        <f t="shared" si="89"/>
        <v>14.846628571428532</v>
      </c>
      <c r="S678" s="11">
        <f t="shared" si="83"/>
        <v>4.089999999999975</v>
      </c>
      <c r="T678" s="11">
        <f t="shared" si="91"/>
        <v>3.9983333333333348</v>
      </c>
      <c r="U678">
        <f t="shared" si="90"/>
        <v>5.6474150943396211</v>
      </c>
    </row>
    <row r="679" spans="1:21" x14ac:dyDescent="0.2">
      <c r="A679">
        <v>2012</v>
      </c>
      <c r="B679">
        <v>10</v>
      </c>
      <c r="C679">
        <v>2012.7896000000001</v>
      </c>
      <c r="D679">
        <f>monthly_summary!D679</f>
        <v>394.56</v>
      </c>
      <c r="E679">
        <f>monthly_summary!E679</f>
        <v>390.77</v>
      </c>
      <c r="F679">
        <f t="shared" si="84"/>
        <v>8.0348000000000432</v>
      </c>
      <c r="G679" s="22">
        <f>monthly_summary!L679*12</f>
        <v>4.8432000000000004</v>
      </c>
      <c r="H679" s="22">
        <f>monthly_summary!P679*12</f>
        <v>5.0579999999999998</v>
      </c>
      <c r="I679" s="22">
        <f t="shared" si="85"/>
        <v>-0.10739999999999972</v>
      </c>
      <c r="J679" s="26">
        <f>'FF CO2 GCB2020'!D679*$K$5</f>
        <v>9.0316499999999991</v>
      </c>
      <c r="K679" s="23">
        <f>'FF CO2 GCB2020'!D679*(1-$K$5)</f>
        <v>0.47535000000000038</v>
      </c>
      <c r="L679" s="23">
        <f t="shared" si="86"/>
        <v>11.978819999999997</v>
      </c>
      <c r="N679" s="11">
        <f t="shared" si="87"/>
        <v>4.9505999999999997</v>
      </c>
      <c r="O679" s="2">
        <f t="shared" si="88"/>
        <v>12.086219999999997</v>
      </c>
      <c r="P679" s="11">
        <f t="shared" si="89"/>
        <v>14.402842857142888</v>
      </c>
      <c r="S679" s="11">
        <f t="shared" si="83"/>
        <v>3.7900000000000205</v>
      </c>
      <c r="T679" s="11">
        <f t="shared" si="91"/>
        <v>4.0233333333333361</v>
      </c>
      <c r="U679">
        <f t="shared" si="90"/>
        <v>5.6503867924528288</v>
      </c>
    </row>
    <row r="680" spans="1:21" x14ac:dyDescent="0.2">
      <c r="A680">
        <v>2012</v>
      </c>
      <c r="B680">
        <v>11</v>
      </c>
      <c r="C680">
        <v>2012.8742999999999</v>
      </c>
      <c r="D680">
        <f>monthly_summary!D680</f>
        <v>395.17</v>
      </c>
      <c r="E680">
        <f>monthly_summary!E680</f>
        <v>390.85</v>
      </c>
      <c r="F680">
        <f t="shared" si="84"/>
        <v>9.1583999999999861</v>
      </c>
      <c r="G680" s="22">
        <f>monthly_summary!L680*12</f>
        <v>4.8515999999999995</v>
      </c>
      <c r="H680" s="22">
        <f>monthly_summary!P680*12</f>
        <v>5.0784000000000002</v>
      </c>
      <c r="I680" s="22">
        <f t="shared" si="85"/>
        <v>-0.11340000000000039</v>
      </c>
      <c r="J680" s="26">
        <f>'FF CO2 GCB2020'!D680*$K$5</f>
        <v>9.0364000000000004</v>
      </c>
      <c r="K680" s="23">
        <f>'FF CO2 GCB2020'!D680*(1-$K$5)</f>
        <v>0.47560000000000047</v>
      </c>
      <c r="L680" s="23">
        <f t="shared" si="86"/>
        <v>11.98512</v>
      </c>
      <c r="N680" s="11">
        <f t="shared" si="87"/>
        <v>4.9649999999999999</v>
      </c>
      <c r="O680" s="2">
        <f t="shared" si="88"/>
        <v>12.098520000000001</v>
      </c>
      <c r="P680" s="11">
        <f t="shared" si="89"/>
        <v>15.215914285714277</v>
      </c>
      <c r="S680" s="11">
        <f t="shared" si="83"/>
        <v>4.3199999999999932</v>
      </c>
      <c r="T680" s="11">
        <f t="shared" si="91"/>
        <v>3.9375</v>
      </c>
      <c r="U680">
        <f t="shared" si="90"/>
        <v>5.6533584905660375</v>
      </c>
    </row>
    <row r="681" spans="1:21" x14ac:dyDescent="0.2">
      <c r="A681">
        <v>2012</v>
      </c>
      <c r="B681">
        <v>12</v>
      </c>
      <c r="C681">
        <v>2012.9563000000001</v>
      </c>
      <c r="D681">
        <f>monthly_summary!D681</f>
        <v>395.24</v>
      </c>
      <c r="E681">
        <f>monthly_summary!E681</f>
        <v>391.26</v>
      </c>
      <c r="F681">
        <f t="shared" si="84"/>
        <v>8.4376000000000388</v>
      </c>
      <c r="G681" s="22">
        <f>monthly_summary!L681*12</f>
        <v>4.8612000000000002</v>
      </c>
      <c r="H681" s="22">
        <f>monthly_summary!P681*12</f>
        <v>5.0964</v>
      </c>
      <c r="I681" s="22">
        <f t="shared" si="85"/>
        <v>-0.11759999999999993</v>
      </c>
      <c r="J681" s="26">
        <f>'FF CO2 GCB2020'!D681*$K$5</f>
        <v>9.0411499999999982</v>
      </c>
      <c r="K681" s="23">
        <f>'FF CO2 GCB2020'!D681*(1-$K$5)</f>
        <v>0.47585000000000038</v>
      </c>
      <c r="L681" s="23">
        <f t="shared" si="86"/>
        <v>11.991419999999994</v>
      </c>
      <c r="N681" s="11">
        <f t="shared" si="87"/>
        <v>4.9787999999999997</v>
      </c>
      <c r="O681" s="2">
        <f t="shared" si="88"/>
        <v>12.109019999999994</v>
      </c>
      <c r="P681" s="11">
        <f t="shared" si="89"/>
        <v>14.709757142857168</v>
      </c>
      <c r="S681" s="11">
        <f t="shared" si="83"/>
        <v>3.9800000000000182</v>
      </c>
      <c r="T681" s="11">
        <f t="shared" si="91"/>
        <v>3.9291666666666649</v>
      </c>
      <c r="U681">
        <f t="shared" si="90"/>
        <v>5.6563301886792425</v>
      </c>
    </row>
    <row r="682" spans="1:21" x14ac:dyDescent="0.2">
      <c r="A682">
        <v>2013</v>
      </c>
      <c r="B682">
        <v>1</v>
      </c>
      <c r="C682">
        <v>2013.0410999999999</v>
      </c>
      <c r="D682">
        <f>monthly_summary!D682</f>
        <v>395.55</v>
      </c>
      <c r="E682">
        <f>monthly_summary!E682</f>
        <v>391.29</v>
      </c>
      <c r="F682">
        <f t="shared" si="84"/>
        <v>9.0311999999999806</v>
      </c>
      <c r="G682" s="22">
        <f>monthly_summary!L682*12</f>
        <v>4.8732000000000006</v>
      </c>
      <c r="H682" s="22">
        <f>monthly_summary!P682*12</f>
        <v>5.1132</v>
      </c>
      <c r="I682" s="22">
        <f t="shared" si="85"/>
        <v>-0.11999999999999966</v>
      </c>
      <c r="J682" s="26">
        <f>'FF CO2 GCB2020'!D682*$K$5</f>
        <v>9.0458999999999996</v>
      </c>
      <c r="K682" s="23">
        <f>'FF CO2 GCB2020'!D682*(1-$K$5)</f>
        <v>0.47610000000000041</v>
      </c>
      <c r="L682" s="23">
        <f t="shared" si="86"/>
        <v>11.997719999999997</v>
      </c>
      <c r="N682" s="11">
        <f t="shared" si="87"/>
        <v>4.9931999999999999</v>
      </c>
      <c r="O682" s="2">
        <f t="shared" si="88"/>
        <v>12.117719999999997</v>
      </c>
      <c r="P682" s="11">
        <f t="shared" si="89"/>
        <v>15.140657142857128</v>
      </c>
      <c r="S682" s="11">
        <f t="shared" si="83"/>
        <v>4.2599999999999909</v>
      </c>
      <c r="T682" s="11">
        <f t="shared" si="91"/>
        <v>3.8924999999999983</v>
      </c>
      <c r="U682">
        <f t="shared" si="90"/>
        <v>5.6593018867924512</v>
      </c>
    </row>
    <row r="683" spans="1:21" x14ac:dyDescent="0.2">
      <c r="A683">
        <v>2013</v>
      </c>
      <c r="B683">
        <v>2</v>
      </c>
      <c r="C683">
        <v>2013.126</v>
      </c>
      <c r="D683">
        <f>monthly_summary!D683</f>
        <v>396.1</v>
      </c>
      <c r="E683">
        <f>monthly_summary!E683</f>
        <v>391.69</v>
      </c>
      <c r="F683">
        <f t="shared" si="84"/>
        <v>9.349200000000053</v>
      </c>
      <c r="G683" s="22">
        <f>monthly_summary!L683*12</f>
        <v>4.8864000000000001</v>
      </c>
      <c r="H683" s="22">
        <f>monthly_summary!P683*12</f>
        <v>5.1288</v>
      </c>
      <c r="I683" s="22">
        <f t="shared" si="85"/>
        <v>-0.12119999999999997</v>
      </c>
      <c r="J683" s="26">
        <f>'FF CO2 GCB2020'!D683*$K$5</f>
        <v>9.0506499999999992</v>
      </c>
      <c r="K683" s="23">
        <f>'FF CO2 GCB2020'!D683*(1-$K$5)</f>
        <v>0.47635000000000038</v>
      </c>
      <c r="L683" s="23">
        <f t="shared" si="86"/>
        <v>12.004019999999999</v>
      </c>
      <c r="N683" s="11">
        <f t="shared" si="87"/>
        <v>5.0076000000000001</v>
      </c>
      <c r="O683" s="2">
        <f t="shared" si="88"/>
        <v>12.125219999999999</v>
      </c>
      <c r="P683" s="11">
        <f t="shared" si="89"/>
        <v>15.373500000000037</v>
      </c>
      <c r="S683" s="11">
        <f t="shared" si="83"/>
        <v>4.410000000000025</v>
      </c>
      <c r="T683" s="11">
        <f t="shared" si="91"/>
        <v>3.8599999999999994</v>
      </c>
      <c r="U683">
        <f t="shared" si="90"/>
        <v>5.6622735849056598</v>
      </c>
    </row>
    <row r="684" spans="1:21" x14ac:dyDescent="0.2">
      <c r="A684">
        <v>2013</v>
      </c>
      <c r="B684">
        <v>3</v>
      </c>
      <c r="C684">
        <v>2013.2027</v>
      </c>
      <c r="D684">
        <f>monthly_summary!D684</f>
        <v>395.74</v>
      </c>
      <c r="E684">
        <f>monthly_summary!E684</f>
        <v>391.9</v>
      </c>
      <c r="F684">
        <f t="shared" si="84"/>
        <v>8.140800000000068</v>
      </c>
      <c r="G684" s="22">
        <f>monthly_summary!L684*12</f>
        <v>4.9019999999999992</v>
      </c>
      <c r="H684" s="22">
        <f>monthly_summary!P684*12</f>
        <v>5.1456</v>
      </c>
      <c r="I684" s="22">
        <f t="shared" si="85"/>
        <v>-0.12180000000000035</v>
      </c>
      <c r="J684" s="26">
        <f>'FF CO2 GCB2020'!D684*$K$5</f>
        <v>9.0553999999999988</v>
      </c>
      <c r="K684" s="23">
        <f>'FF CO2 GCB2020'!D684*(1-$K$5)</f>
        <v>0.47660000000000041</v>
      </c>
      <c r="L684" s="23">
        <f t="shared" si="86"/>
        <v>12.010319999999997</v>
      </c>
      <c r="N684" s="11">
        <f t="shared" si="87"/>
        <v>5.0237999999999996</v>
      </c>
      <c r="O684" s="2">
        <f t="shared" si="88"/>
        <v>12.132119999999997</v>
      </c>
      <c r="P684" s="11">
        <f t="shared" si="89"/>
        <v>14.515457142857191</v>
      </c>
      <c r="S684" s="11">
        <f t="shared" si="83"/>
        <v>3.8400000000000318</v>
      </c>
      <c r="T684" s="11">
        <f t="shared" si="91"/>
        <v>3.8458333333333363</v>
      </c>
      <c r="U684">
        <f t="shared" si="90"/>
        <v>5.6652452830188658</v>
      </c>
    </row>
    <row r="685" spans="1:21" x14ac:dyDescent="0.2">
      <c r="A685">
        <v>2013</v>
      </c>
      <c r="B685">
        <v>4</v>
      </c>
      <c r="C685">
        <v>2013.2877000000001</v>
      </c>
      <c r="D685">
        <f>monthly_summary!D685</f>
        <v>395.61</v>
      </c>
      <c r="E685">
        <f>monthly_summary!E685</f>
        <v>392.24</v>
      </c>
      <c r="F685">
        <f t="shared" si="84"/>
        <v>7.1444000000000099</v>
      </c>
      <c r="G685" s="22">
        <f>monthly_summary!L685*12</f>
        <v>4.92</v>
      </c>
      <c r="H685" s="22">
        <f>monthly_summary!P685*12</f>
        <v>5.1623999999999999</v>
      </c>
      <c r="I685" s="22">
        <f t="shared" si="85"/>
        <v>-0.12119999999999997</v>
      </c>
      <c r="J685" s="26">
        <f>'FF CO2 GCB2020'!D685*$K$5</f>
        <v>9.0601500000000001</v>
      </c>
      <c r="K685" s="23">
        <f>'FF CO2 GCB2020'!D685*(1-$K$5)</f>
        <v>0.47685000000000044</v>
      </c>
      <c r="L685" s="23">
        <f t="shared" si="86"/>
        <v>12.016619999999998</v>
      </c>
      <c r="N685" s="11">
        <f t="shared" si="87"/>
        <v>5.0411999999999999</v>
      </c>
      <c r="O685" s="2">
        <f t="shared" si="88"/>
        <v>12.137819999999998</v>
      </c>
      <c r="P685" s="11">
        <f t="shared" si="89"/>
        <v>13.807642857142865</v>
      </c>
      <c r="S685" s="11">
        <f t="shared" si="83"/>
        <v>3.3700000000000045</v>
      </c>
      <c r="T685" s="11">
        <f t="shared" si="91"/>
        <v>3.7850000000000015</v>
      </c>
      <c r="U685">
        <f t="shared" si="90"/>
        <v>5.6682169811320744</v>
      </c>
    </row>
    <row r="686" spans="1:21" x14ac:dyDescent="0.2">
      <c r="A686">
        <v>2013</v>
      </c>
      <c r="B686">
        <v>5</v>
      </c>
      <c r="C686">
        <v>2013.3698999999999</v>
      </c>
      <c r="D686">
        <f>monthly_summary!D686</f>
        <v>396.63</v>
      </c>
      <c r="E686">
        <f>monthly_summary!E686</f>
        <v>392.73</v>
      </c>
      <c r="F686">
        <f t="shared" si="84"/>
        <v>8.2679999999999527</v>
      </c>
      <c r="G686" s="22">
        <f>monthly_summary!L686*12</f>
        <v>4.9392000000000005</v>
      </c>
      <c r="H686" s="22">
        <f>monthly_summary!P686*12</f>
        <v>5.1803999999999997</v>
      </c>
      <c r="I686" s="22">
        <f t="shared" si="85"/>
        <v>-0.1205999999999996</v>
      </c>
      <c r="J686" s="26">
        <f>'FF CO2 GCB2020'!D686*$K$5</f>
        <v>9.0648999999999997</v>
      </c>
      <c r="K686" s="23">
        <f>'FF CO2 GCB2020'!D686*(1-$K$5)</f>
        <v>0.47710000000000041</v>
      </c>
      <c r="L686" s="23">
        <f t="shared" si="86"/>
        <v>12.022919999999999</v>
      </c>
      <c r="N686" s="11">
        <f t="shared" si="87"/>
        <v>5.0598000000000001</v>
      </c>
      <c r="O686" s="2">
        <f t="shared" si="88"/>
        <v>12.143519999999999</v>
      </c>
      <c r="P686" s="11">
        <f t="shared" si="89"/>
        <v>14.614114285714251</v>
      </c>
      <c r="S686" s="11">
        <f t="shared" si="83"/>
        <v>3.8999999999999773</v>
      </c>
      <c r="T686" s="11">
        <f t="shared" si="91"/>
        <v>3.7800000000000011</v>
      </c>
      <c r="U686">
        <f t="shared" si="90"/>
        <v>5.6711886792452821</v>
      </c>
    </row>
    <row r="687" spans="1:21" x14ac:dyDescent="0.2">
      <c r="A687">
        <v>2013</v>
      </c>
      <c r="B687">
        <v>6</v>
      </c>
      <c r="C687">
        <v>2013.4548</v>
      </c>
      <c r="D687">
        <f>monthly_summary!D687</f>
        <v>396.34</v>
      </c>
      <c r="E687">
        <f>monthly_summary!E687</f>
        <v>393</v>
      </c>
      <c r="F687">
        <f t="shared" si="84"/>
        <v>7.0807999999999476</v>
      </c>
      <c r="G687" s="22">
        <f>monthly_summary!L687*12</f>
        <v>4.9572000000000003</v>
      </c>
      <c r="H687" s="22">
        <f>monthly_summary!P687*12</f>
        <v>5.2008000000000001</v>
      </c>
      <c r="I687" s="22">
        <f t="shared" si="85"/>
        <v>-0.12179999999999991</v>
      </c>
      <c r="J687" s="26">
        <f>'FF CO2 GCB2020'!D687*$K$5</f>
        <v>9.0696499999999993</v>
      </c>
      <c r="K687" s="23">
        <f>'FF CO2 GCB2020'!D687*(1-$K$5)</f>
        <v>0.47735000000000044</v>
      </c>
      <c r="L687" s="23">
        <f t="shared" si="86"/>
        <v>12.029219999999997</v>
      </c>
      <c r="N687" s="11">
        <f t="shared" si="87"/>
        <v>5.0790000000000006</v>
      </c>
      <c r="O687" s="2">
        <f t="shared" si="88"/>
        <v>12.151019999999997</v>
      </c>
      <c r="P687" s="11">
        <f t="shared" si="89"/>
        <v>13.771814285714246</v>
      </c>
      <c r="S687" s="11">
        <f t="shared" si="83"/>
        <v>3.339999999999975</v>
      </c>
      <c r="T687" s="11">
        <f t="shared" si="91"/>
        <v>3.7250000000000036</v>
      </c>
      <c r="U687">
        <f t="shared" si="90"/>
        <v>5.674160377358489</v>
      </c>
    </row>
    <row r="688" spans="1:21" x14ac:dyDescent="0.2">
      <c r="A688">
        <v>2013</v>
      </c>
      <c r="B688">
        <v>7</v>
      </c>
      <c r="C688">
        <v>2013.537</v>
      </c>
      <c r="D688">
        <f>monthly_summary!D688</f>
        <v>396.57</v>
      </c>
      <c r="E688">
        <f>monthly_summary!E688</f>
        <v>393.21</v>
      </c>
      <c r="F688">
        <f t="shared" si="84"/>
        <v>7.1232000000000291</v>
      </c>
      <c r="G688" s="22">
        <f>monthly_summary!L688*12</f>
        <v>4.9752000000000001</v>
      </c>
      <c r="H688" s="22">
        <f>monthly_summary!P688*12</f>
        <v>5.2211999999999996</v>
      </c>
      <c r="I688" s="22">
        <f t="shared" si="85"/>
        <v>-0.12299999999999978</v>
      </c>
      <c r="J688" s="26">
        <f>'FF CO2 GCB2020'!D688*$K$5</f>
        <v>9.0753500000000003</v>
      </c>
      <c r="K688" s="23">
        <f>'FF CO2 GCB2020'!D688*(1-$K$5)</f>
        <v>0.47765000000000046</v>
      </c>
      <c r="L688" s="23">
        <f t="shared" si="86"/>
        <v>12.036779999999998</v>
      </c>
      <c r="N688" s="11">
        <f t="shared" si="87"/>
        <v>5.0982000000000003</v>
      </c>
      <c r="O688" s="2">
        <f t="shared" si="88"/>
        <v>12.159779999999998</v>
      </c>
      <c r="P688" s="11">
        <f t="shared" si="89"/>
        <v>13.808700000000021</v>
      </c>
      <c r="S688" s="11">
        <f t="shared" si="83"/>
        <v>3.3600000000000136</v>
      </c>
      <c r="T688" s="11">
        <f t="shared" si="91"/>
        <v>3.6983333333333377</v>
      </c>
      <c r="U688">
        <f t="shared" si="90"/>
        <v>5.6777264150943383</v>
      </c>
    </row>
    <row r="689" spans="1:21" x14ac:dyDescent="0.2">
      <c r="A689">
        <v>2013</v>
      </c>
      <c r="B689">
        <v>8</v>
      </c>
      <c r="C689">
        <v>2013.6219000000001</v>
      </c>
      <c r="D689">
        <f>monthly_summary!D689</f>
        <v>396.92</v>
      </c>
      <c r="E689">
        <f>monthly_summary!E689</f>
        <v>393.43</v>
      </c>
      <c r="F689">
        <f t="shared" si="84"/>
        <v>7.39880000000002</v>
      </c>
      <c r="G689" s="22">
        <f>monthly_summary!L689*12</f>
        <v>4.9931999999999999</v>
      </c>
      <c r="H689" s="22">
        <f>monthly_summary!P689*12</f>
        <v>5.2416</v>
      </c>
      <c r="I689" s="22">
        <f t="shared" si="85"/>
        <v>-0.12420000000000009</v>
      </c>
      <c r="J689" s="26">
        <f>'FF CO2 GCB2020'!D689*$K$5</f>
        <v>9.0810499999999994</v>
      </c>
      <c r="K689" s="23">
        <f>'FF CO2 GCB2020'!D689*(1-$K$5)</f>
        <v>0.47795000000000037</v>
      </c>
      <c r="L689" s="23">
        <f t="shared" si="86"/>
        <v>12.044339999999998</v>
      </c>
      <c r="N689" s="11">
        <f t="shared" si="87"/>
        <v>5.1173999999999999</v>
      </c>
      <c r="O689" s="2">
        <f t="shared" si="88"/>
        <v>12.168539999999998</v>
      </c>
      <c r="P689" s="11">
        <f t="shared" si="89"/>
        <v>14.012157142857157</v>
      </c>
      <c r="S689" s="11">
        <f t="shared" si="83"/>
        <v>3.4900000000000091</v>
      </c>
      <c r="T689" s="11">
        <f t="shared" si="91"/>
        <v>3.6433333333333402</v>
      </c>
      <c r="U689">
        <f t="shared" si="90"/>
        <v>5.6812924528301876</v>
      </c>
    </row>
    <row r="690" spans="1:21" x14ac:dyDescent="0.2">
      <c r="A690">
        <v>2013</v>
      </c>
      <c r="B690">
        <v>9</v>
      </c>
      <c r="C690">
        <v>2013.7067999999999</v>
      </c>
      <c r="D690">
        <f>monthly_summary!D690</f>
        <v>396.83</v>
      </c>
      <c r="E690">
        <f>monthly_summary!E690</f>
        <v>393.47</v>
      </c>
      <c r="F690">
        <f t="shared" si="84"/>
        <v>7.1231999999999092</v>
      </c>
      <c r="G690" s="22">
        <f>monthly_summary!L690*12</f>
        <v>5.0124000000000004</v>
      </c>
      <c r="H690" s="22">
        <f>monthly_summary!P690*12</f>
        <v>5.2631999999999994</v>
      </c>
      <c r="I690" s="22">
        <f t="shared" si="85"/>
        <v>-0.12539999999999951</v>
      </c>
      <c r="J690" s="26">
        <f>'FF CO2 GCB2020'!D690*$K$5</f>
        <v>9.0867499999999986</v>
      </c>
      <c r="K690" s="23">
        <f>'FF CO2 GCB2020'!D690*(1-$K$5)</f>
        <v>0.4782500000000004</v>
      </c>
      <c r="L690" s="23">
        <f t="shared" si="86"/>
        <v>12.051899999999996</v>
      </c>
      <c r="N690" s="11">
        <f t="shared" si="87"/>
        <v>5.1378000000000004</v>
      </c>
      <c r="O690" s="2">
        <f t="shared" si="88"/>
        <v>12.177299999999995</v>
      </c>
      <c r="P690" s="11">
        <f t="shared" si="89"/>
        <v>13.821899999999932</v>
      </c>
      <c r="S690" s="11">
        <f t="shared" si="83"/>
        <v>3.3599999999999568</v>
      </c>
      <c r="T690" s="11">
        <f t="shared" si="91"/>
        <v>3.5183333333333402</v>
      </c>
      <c r="U690">
        <f t="shared" si="90"/>
        <v>5.684858490566036</v>
      </c>
    </row>
    <row r="691" spans="1:21" x14ac:dyDescent="0.2">
      <c r="A691">
        <v>2013</v>
      </c>
      <c r="B691">
        <v>10</v>
      </c>
      <c r="C691">
        <v>2013.789</v>
      </c>
      <c r="D691">
        <f>monthly_summary!D691</f>
        <v>397.26</v>
      </c>
      <c r="E691">
        <f>monthly_summary!E691</f>
        <v>393.53</v>
      </c>
      <c r="F691">
        <f t="shared" si="84"/>
        <v>7.9076000000000386</v>
      </c>
      <c r="G691" s="22">
        <f>monthly_summary!L691*12</f>
        <v>5.0327999999999999</v>
      </c>
      <c r="H691" s="22">
        <f>monthly_summary!P691*12</f>
        <v>5.2835999999999999</v>
      </c>
      <c r="I691" s="22">
        <f t="shared" si="85"/>
        <v>-0.12539999999999996</v>
      </c>
      <c r="J691" s="26">
        <f>'FF CO2 GCB2020'!D691*$K$5</f>
        <v>9.0914999999999999</v>
      </c>
      <c r="K691" s="23">
        <f>'FF CO2 GCB2020'!D691*(1-$K$5)</f>
        <v>0.47850000000000042</v>
      </c>
      <c r="L691" s="23">
        <f t="shared" si="86"/>
        <v>12.058199999999999</v>
      </c>
      <c r="N691" s="11">
        <f t="shared" si="87"/>
        <v>5.1581999999999999</v>
      </c>
      <c r="O691" s="2">
        <f t="shared" si="88"/>
        <v>12.183599999999998</v>
      </c>
      <c r="P691" s="11">
        <f t="shared" si="89"/>
        <v>14.38668571428574</v>
      </c>
      <c r="S691" s="11">
        <f t="shared" si="83"/>
        <v>3.7300000000000182</v>
      </c>
      <c r="T691" s="11">
        <f t="shared" si="91"/>
        <v>3.480000000000004</v>
      </c>
      <c r="U691">
        <f t="shared" si="90"/>
        <v>5.6878301886792446</v>
      </c>
    </row>
    <row r="692" spans="1:21" x14ac:dyDescent="0.2">
      <c r="A692">
        <v>2013</v>
      </c>
      <c r="B692">
        <v>11</v>
      </c>
      <c r="C692">
        <v>2013.874</v>
      </c>
      <c r="D692">
        <f>monthly_summary!D692</f>
        <v>397.42</v>
      </c>
      <c r="E692">
        <f>monthly_summary!E692</f>
        <v>393.76</v>
      </c>
      <c r="F692">
        <f t="shared" si="84"/>
        <v>7.7592000000000532</v>
      </c>
      <c r="G692" s="22">
        <f>monthly_summary!L692*12</f>
        <v>5.0544000000000002</v>
      </c>
      <c r="H692" s="22">
        <f>monthly_summary!P692*12</f>
        <v>5.3016000000000005</v>
      </c>
      <c r="I692" s="22">
        <f t="shared" si="85"/>
        <v>-0.12360000000000015</v>
      </c>
      <c r="J692" s="26">
        <f>'FF CO2 GCB2020'!D692*$K$5</f>
        <v>9.0972000000000008</v>
      </c>
      <c r="K692" s="23">
        <f>'FF CO2 GCB2020'!D692*(1-$K$5)</f>
        <v>0.47880000000000045</v>
      </c>
      <c r="L692" s="23">
        <f t="shared" si="86"/>
        <v>12.065760000000001</v>
      </c>
      <c r="N692" s="11">
        <f t="shared" si="87"/>
        <v>5.1780000000000008</v>
      </c>
      <c r="O692" s="2">
        <f t="shared" si="88"/>
        <v>12.189360000000001</v>
      </c>
      <c r="P692" s="11">
        <f t="shared" si="89"/>
        <v>14.284285714285755</v>
      </c>
      <c r="S692" s="11">
        <f t="shared" si="83"/>
        <v>3.660000000000025</v>
      </c>
      <c r="T692" s="11">
        <f t="shared" si="91"/>
        <v>3.5225000000000031</v>
      </c>
      <c r="U692">
        <f t="shared" si="90"/>
        <v>5.6913962264150948</v>
      </c>
    </row>
    <row r="693" spans="1:21" x14ac:dyDescent="0.2">
      <c r="A693">
        <v>2013</v>
      </c>
      <c r="B693">
        <v>12</v>
      </c>
      <c r="C693">
        <v>2013.9562000000001</v>
      </c>
      <c r="D693">
        <f>monthly_summary!D693</f>
        <v>397.73</v>
      </c>
      <c r="E693">
        <f>monthly_summary!E693</f>
        <v>394.07</v>
      </c>
      <c r="F693">
        <f t="shared" si="84"/>
        <v>7.7592000000000532</v>
      </c>
      <c r="G693" s="22">
        <f>monthly_summary!L693*12</f>
        <v>5.0771999999999995</v>
      </c>
      <c r="H693" s="22">
        <f>monthly_summary!P693*12</f>
        <v>5.3183999999999996</v>
      </c>
      <c r="I693" s="22">
        <f t="shared" si="85"/>
        <v>-0.12060000000000004</v>
      </c>
      <c r="J693" s="26">
        <f>'FF CO2 GCB2020'!D693*$K$5</f>
        <v>9.1029</v>
      </c>
      <c r="K693" s="23">
        <f>'FF CO2 GCB2020'!D693*(1-$K$5)</f>
        <v>0.47910000000000047</v>
      </c>
      <c r="L693" s="23">
        <f t="shared" si="86"/>
        <v>12.073319999999999</v>
      </c>
      <c r="N693" s="11">
        <f t="shared" si="87"/>
        <v>5.1977999999999991</v>
      </c>
      <c r="O693" s="2">
        <f t="shared" si="88"/>
        <v>12.193919999999999</v>
      </c>
      <c r="P693" s="11">
        <f t="shared" si="89"/>
        <v>14.286685714285753</v>
      </c>
      <c r="S693" s="11">
        <f t="shared" si="83"/>
        <v>3.660000000000025</v>
      </c>
      <c r="T693" s="11">
        <f t="shared" si="91"/>
        <v>3.5058333333333374</v>
      </c>
      <c r="U693">
        <f t="shared" si="90"/>
        <v>5.6949622641509423</v>
      </c>
    </row>
    <row r="694" spans="1:21" x14ac:dyDescent="0.2">
      <c r="A694">
        <v>2014</v>
      </c>
      <c r="B694">
        <v>1</v>
      </c>
      <c r="C694">
        <v>2014.0410999999999</v>
      </c>
      <c r="D694">
        <f>monthly_summary!D694</f>
        <v>397.87</v>
      </c>
      <c r="E694">
        <f>monthly_summary!E694</f>
        <v>394.27</v>
      </c>
      <c r="F694">
        <f t="shared" si="84"/>
        <v>7.6320000000000485</v>
      </c>
      <c r="G694" s="22">
        <f>monthly_summary!L694*12</f>
        <v>5.1011999999999995</v>
      </c>
      <c r="H694" s="22">
        <f>monthly_summary!P694*12</f>
        <v>5.3328000000000007</v>
      </c>
      <c r="I694" s="22">
        <f t="shared" si="85"/>
        <v>-0.11580000000000057</v>
      </c>
      <c r="J694" s="26">
        <f>'FF CO2 GCB2020'!D694*$K$5</f>
        <v>9.1085999999999991</v>
      </c>
      <c r="K694" s="23">
        <f>'FF CO2 GCB2020'!D694*(1-$K$5)</f>
        <v>0.47940000000000038</v>
      </c>
      <c r="L694" s="23">
        <f t="shared" si="86"/>
        <v>12.080879999999999</v>
      </c>
      <c r="N694" s="11">
        <f t="shared" si="87"/>
        <v>5.2170000000000005</v>
      </c>
      <c r="O694" s="2">
        <f t="shared" si="88"/>
        <v>12.196679999999999</v>
      </c>
      <c r="P694" s="11">
        <f t="shared" si="89"/>
        <v>14.196428571428605</v>
      </c>
      <c r="S694" s="11">
        <f t="shared" si="83"/>
        <v>3.6000000000000227</v>
      </c>
      <c r="T694" s="11">
        <f t="shared" si="91"/>
        <v>3.5550000000000068</v>
      </c>
      <c r="U694">
        <f t="shared" si="90"/>
        <v>5.6985283018867916</v>
      </c>
    </row>
    <row r="695" spans="1:21" x14ac:dyDescent="0.2">
      <c r="A695">
        <v>2014</v>
      </c>
      <c r="B695">
        <v>2</v>
      </c>
      <c r="C695">
        <v>2014.126</v>
      </c>
      <c r="D695">
        <f>monthly_summary!D695</f>
        <v>397.35</v>
      </c>
      <c r="E695">
        <f>monthly_summary!E695</f>
        <v>394.44</v>
      </c>
      <c r="F695">
        <f t="shared" si="84"/>
        <v>6.1692000000000533</v>
      </c>
      <c r="G695" s="22">
        <f>monthly_summary!L695*12</f>
        <v>5.1251999999999995</v>
      </c>
      <c r="H695" s="22">
        <f>monthly_summary!P695*12</f>
        <v>5.3472</v>
      </c>
      <c r="I695" s="22">
        <f t="shared" si="85"/>
        <v>-0.11100000000000021</v>
      </c>
      <c r="J695" s="26">
        <f>'FF CO2 GCB2020'!D695*$K$5</f>
        <v>9.1142999999999983</v>
      </c>
      <c r="K695" s="23">
        <f>'FF CO2 GCB2020'!D695*(1-$K$5)</f>
        <v>0.4797000000000004</v>
      </c>
      <c r="L695" s="23">
        <f t="shared" si="86"/>
        <v>12.088439999999995</v>
      </c>
      <c r="N695" s="11">
        <f t="shared" si="87"/>
        <v>5.2362000000000002</v>
      </c>
      <c r="O695" s="2">
        <f t="shared" si="88"/>
        <v>12.199439999999996</v>
      </c>
      <c r="P695" s="11">
        <f t="shared" si="89"/>
        <v>13.152171428571464</v>
      </c>
      <c r="S695" s="11">
        <f t="shared" si="83"/>
        <v>2.910000000000025</v>
      </c>
      <c r="T695" s="11">
        <f t="shared" si="91"/>
        <v>3.5483333333333369</v>
      </c>
      <c r="U695">
        <f t="shared" si="90"/>
        <v>5.7020943396226391</v>
      </c>
    </row>
    <row r="696" spans="1:21" x14ac:dyDescent="0.2">
      <c r="A696">
        <v>2014</v>
      </c>
      <c r="B696">
        <v>3</v>
      </c>
      <c r="C696">
        <v>2014.2027</v>
      </c>
      <c r="D696">
        <f>monthly_summary!D696</f>
        <v>397.95</v>
      </c>
      <c r="E696">
        <f>monthly_summary!E696</f>
        <v>394.57</v>
      </c>
      <c r="F696">
        <f t="shared" si="84"/>
        <v>7.1655999999999906</v>
      </c>
      <c r="G696" s="22">
        <f>monthly_summary!L696*12</f>
        <v>5.1479999999999997</v>
      </c>
      <c r="H696" s="22">
        <f>monthly_summary!P696*12</f>
        <v>5.3567999999999998</v>
      </c>
      <c r="I696" s="22">
        <f t="shared" si="85"/>
        <v>-0.10440000000000005</v>
      </c>
      <c r="J696" s="26">
        <f>'FF CO2 GCB2020'!D696*$K$5</f>
        <v>9.1199999999999992</v>
      </c>
      <c r="K696" s="23">
        <f>'FF CO2 GCB2020'!D696*(1-$K$5)</f>
        <v>0.48000000000000043</v>
      </c>
      <c r="L696" s="23">
        <f t="shared" si="86"/>
        <v>12.095999999999998</v>
      </c>
      <c r="N696" s="11">
        <f t="shared" si="87"/>
        <v>5.2523999999999997</v>
      </c>
      <c r="O696" s="2">
        <f t="shared" si="88"/>
        <v>12.200399999999998</v>
      </c>
      <c r="P696" s="11">
        <f t="shared" si="89"/>
        <v>13.862685714285707</v>
      </c>
      <c r="S696" s="11">
        <f t="shared" si="83"/>
        <v>3.3799999999999955</v>
      </c>
      <c r="T696" s="11">
        <f t="shared" si="91"/>
        <v>3.5550000000000068</v>
      </c>
      <c r="U696">
        <f t="shared" si="90"/>
        <v>5.7056603773584893</v>
      </c>
    </row>
    <row r="697" spans="1:21" x14ac:dyDescent="0.2">
      <c r="A697">
        <v>2014</v>
      </c>
      <c r="B697">
        <v>4</v>
      </c>
      <c r="C697">
        <v>2014.2877000000001</v>
      </c>
      <c r="D697">
        <f>monthly_summary!D697</f>
        <v>398.57</v>
      </c>
      <c r="E697">
        <f>monthly_summary!E697</f>
        <v>394.69</v>
      </c>
      <c r="F697">
        <f t="shared" si="84"/>
        <v>8.2255999999999911</v>
      </c>
      <c r="G697" s="22">
        <f>monthly_summary!L697*12</f>
        <v>5.1719999999999997</v>
      </c>
      <c r="H697" s="22">
        <f>monthly_summary!P697*12</f>
        <v>5.3651999999999997</v>
      </c>
      <c r="I697" s="22">
        <f t="shared" si="85"/>
        <v>-9.6600000000000019E-2</v>
      </c>
      <c r="J697" s="26">
        <f>'FF CO2 GCB2020'!D697*$K$5</f>
        <v>9.1247500000000006</v>
      </c>
      <c r="K697" s="23">
        <f>'FF CO2 GCB2020'!D697*(1-$K$5)</f>
        <v>0.48025000000000045</v>
      </c>
      <c r="L697" s="23">
        <f t="shared" si="86"/>
        <v>12.1023</v>
      </c>
      <c r="N697" s="11">
        <f t="shared" si="87"/>
        <v>5.2685999999999993</v>
      </c>
      <c r="O697" s="2">
        <f t="shared" si="88"/>
        <v>12.1989</v>
      </c>
      <c r="P697" s="11">
        <f t="shared" si="89"/>
        <v>14.616528571428566</v>
      </c>
      <c r="S697" s="11">
        <f t="shared" si="83"/>
        <v>3.8799999999999955</v>
      </c>
      <c r="T697" s="11">
        <f t="shared" si="91"/>
        <v>3.5675000000000145</v>
      </c>
      <c r="U697">
        <f t="shared" si="90"/>
        <v>5.7086320754716979</v>
      </c>
    </row>
    <row r="698" spans="1:21" x14ac:dyDescent="0.2">
      <c r="A698">
        <v>2014</v>
      </c>
      <c r="B698">
        <v>5</v>
      </c>
      <c r="C698">
        <v>2014.3698999999999</v>
      </c>
      <c r="D698">
        <f>monthly_summary!D698</f>
        <v>398.53</v>
      </c>
      <c r="E698">
        <f>monthly_summary!E698</f>
        <v>394.83</v>
      </c>
      <c r="F698">
        <f t="shared" si="84"/>
        <v>7.8439999999999763</v>
      </c>
      <c r="G698" s="22">
        <f>monthly_summary!L698*12</f>
        <v>5.1971999999999996</v>
      </c>
      <c r="H698" s="22">
        <f>monthly_summary!P698*12</f>
        <v>5.3712</v>
      </c>
      <c r="I698" s="22">
        <f t="shared" si="85"/>
        <v>-8.7000000000000188E-2</v>
      </c>
      <c r="J698" s="26">
        <f>'FF CO2 GCB2020'!D698*$K$5</f>
        <v>9.1304499999999997</v>
      </c>
      <c r="K698" s="23">
        <f>'FF CO2 GCB2020'!D698*(1-$K$5)</f>
        <v>0.48055000000000048</v>
      </c>
      <c r="L698" s="23">
        <f t="shared" si="86"/>
        <v>12.109859999999998</v>
      </c>
      <c r="N698" s="11">
        <f t="shared" si="87"/>
        <v>5.2842000000000002</v>
      </c>
      <c r="O698" s="2">
        <f t="shared" si="88"/>
        <v>12.196859999999997</v>
      </c>
      <c r="P698" s="11">
        <f t="shared" si="89"/>
        <v>14.339757142857124</v>
      </c>
      <c r="S698" s="11">
        <f t="shared" si="83"/>
        <v>3.6999999999999886</v>
      </c>
      <c r="T698" s="11">
        <f t="shared" si="91"/>
        <v>3.5616666666666816</v>
      </c>
      <c r="U698">
        <f t="shared" si="90"/>
        <v>5.7121981132075454</v>
      </c>
    </row>
    <row r="699" spans="1:21" x14ac:dyDescent="0.2">
      <c r="A699">
        <v>2014</v>
      </c>
      <c r="B699">
        <v>6</v>
      </c>
      <c r="C699">
        <v>2014.4548</v>
      </c>
      <c r="D699">
        <f>monthly_summary!D699</f>
        <v>398.77</v>
      </c>
      <c r="E699">
        <f>monthly_summary!E699</f>
        <v>394.84</v>
      </c>
      <c r="F699">
        <f t="shared" si="84"/>
        <v>8.3316000000000141</v>
      </c>
      <c r="G699" s="22">
        <f>monthly_summary!L699*12</f>
        <v>5.2236000000000002</v>
      </c>
      <c r="H699" s="22">
        <f>monthly_summary!P699*12</f>
        <v>5.3760000000000003</v>
      </c>
      <c r="I699" s="22">
        <f t="shared" si="85"/>
        <v>-7.6200000000000045E-2</v>
      </c>
      <c r="J699" s="26">
        <f>'FF CO2 GCB2020'!D699*$K$5</f>
        <v>9.1361500000000007</v>
      </c>
      <c r="K699" s="23">
        <f>'FF CO2 GCB2020'!D699*(1-$K$5)</f>
        <v>0.48085000000000044</v>
      </c>
      <c r="L699" s="23">
        <f t="shared" si="86"/>
        <v>12.117419999999999</v>
      </c>
      <c r="N699" s="11">
        <f t="shared" si="87"/>
        <v>5.2998000000000003</v>
      </c>
      <c r="O699" s="2">
        <f t="shared" si="88"/>
        <v>12.193619999999999</v>
      </c>
      <c r="P699" s="11">
        <f t="shared" si="89"/>
        <v>14.682642857142868</v>
      </c>
      <c r="S699" s="11">
        <f t="shared" si="83"/>
        <v>3.9300000000000068</v>
      </c>
      <c r="T699" s="11">
        <f t="shared" si="91"/>
        <v>3.5666666666666771</v>
      </c>
      <c r="U699">
        <f t="shared" si="90"/>
        <v>5.7157641509433956</v>
      </c>
    </row>
    <row r="700" spans="1:21" x14ac:dyDescent="0.2">
      <c r="A700">
        <v>2014</v>
      </c>
      <c r="B700">
        <v>7</v>
      </c>
      <c r="C700">
        <v>2014.537</v>
      </c>
      <c r="D700">
        <f>monthly_summary!D700</f>
        <v>398.27</v>
      </c>
      <c r="E700">
        <f>monthly_summary!E700</f>
        <v>394.99</v>
      </c>
      <c r="F700">
        <f t="shared" si="84"/>
        <v>6.9535999999999429</v>
      </c>
      <c r="G700" s="22">
        <f>monthly_summary!L700*12</f>
        <v>5.2511999999999999</v>
      </c>
      <c r="H700" s="22">
        <f>monthly_summary!P700*12</f>
        <v>5.3784000000000001</v>
      </c>
      <c r="I700" s="22">
        <f t="shared" si="85"/>
        <v>-6.3600000000000101E-2</v>
      </c>
      <c r="J700" s="26">
        <f>'FF CO2 GCB2020'!D700*$K$5</f>
        <v>9.1389999999999993</v>
      </c>
      <c r="K700" s="23">
        <f>'FF CO2 GCB2020'!D700*(1-$K$5)</f>
        <v>0.48100000000000037</v>
      </c>
      <c r="L700" s="23">
        <f t="shared" si="86"/>
        <v>12.121199999999998</v>
      </c>
      <c r="N700" s="11">
        <f t="shared" si="87"/>
        <v>5.3148</v>
      </c>
      <c r="O700" s="2">
        <f t="shared" si="88"/>
        <v>12.184799999999999</v>
      </c>
      <c r="P700" s="11">
        <f t="shared" si="89"/>
        <v>13.688457142857104</v>
      </c>
      <c r="S700" s="11">
        <f t="shared" ref="S700:S738" si="92">D700-E700</f>
        <v>3.2799999999999727</v>
      </c>
      <c r="T700" s="11">
        <f t="shared" si="91"/>
        <v>3.5716666666666725</v>
      </c>
      <c r="U700">
        <f t="shared" si="90"/>
        <v>5.7175471698113194</v>
      </c>
    </row>
    <row r="701" spans="1:21" x14ac:dyDescent="0.2">
      <c r="A701">
        <v>2014</v>
      </c>
      <c r="B701">
        <v>8</v>
      </c>
      <c r="C701">
        <v>2014.6219000000001</v>
      </c>
      <c r="D701">
        <f>monthly_summary!D701</f>
        <v>398.72</v>
      </c>
      <c r="E701">
        <f>monthly_summary!E701</f>
        <v>395.15</v>
      </c>
      <c r="F701">
        <f t="shared" ref="F701:F739" si="93">(D701-E701)*2.12</f>
        <v>7.5684000000001062</v>
      </c>
      <c r="G701" s="22">
        <f>monthly_summary!L701*12</f>
        <v>5.2788000000000004</v>
      </c>
      <c r="H701" s="22">
        <f>monthly_summary!P701*12</f>
        <v>5.3808000000000007</v>
      </c>
      <c r="I701" s="22">
        <f t="shared" ref="I701:I739" si="94">(G701-H701)/2</f>
        <v>-5.1000000000000156E-2</v>
      </c>
      <c r="J701" s="26">
        <f>'FF CO2 GCB2020'!D701*$K$5</f>
        <v>9.1380499999999998</v>
      </c>
      <c r="K701" s="23">
        <f>'FF CO2 GCB2020'!D701*(1-$K$5)</f>
        <v>0.48095000000000043</v>
      </c>
      <c r="L701" s="23">
        <f t="shared" ref="L701:L732" si="95">$L$5*(J701-K701)</f>
        <v>12.11994</v>
      </c>
      <c r="N701" s="11">
        <f t="shared" ref="N701:N739" si="96">AVERAGE(G701:H701)</f>
        <v>5.3298000000000005</v>
      </c>
      <c r="O701" s="2">
        <f t="shared" ref="O701:O739" si="97">L701-I701</f>
        <v>12.17094</v>
      </c>
      <c r="P701" s="11">
        <f t="shared" ref="P701:P739" si="98">F701/$L$5+(J701-K701)-I701</f>
        <v>14.114100000000077</v>
      </c>
      <c r="S701" s="11">
        <f t="shared" si="92"/>
        <v>3.57000000000005</v>
      </c>
      <c r="T701" s="11">
        <f t="shared" si="91"/>
        <v>3.5658333333333396</v>
      </c>
      <c r="U701">
        <f t="shared" ref="U701:U739" si="99">L701/2.12</f>
        <v>5.7169528301886787</v>
      </c>
    </row>
    <row r="702" spans="1:21" x14ac:dyDescent="0.2">
      <c r="A702">
        <v>2014</v>
      </c>
      <c r="B702">
        <v>9</v>
      </c>
      <c r="C702">
        <v>2014.7067999999999</v>
      </c>
      <c r="D702">
        <f>monthly_summary!D702</f>
        <v>398.85</v>
      </c>
      <c r="E702">
        <f>monthly_summary!E702</f>
        <v>395.34</v>
      </c>
      <c r="F702">
        <f t="shared" si="93"/>
        <v>7.4412000000001015</v>
      </c>
      <c r="G702" s="22">
        <f>monthly_summary!L702*12</f>
        <v>5.3064</v>
      </c>
      <c r="H702" s="22">
        <f>monthly_summary!P702*12</f>
        <v>5.3819999999999997</v>
      </c>
      <c r="I702" s="22">
        <f t="shared" si="94"/>
        <v>-3.7799999999999834E-2</v>
      </c>
      <c r="J702" s="26">
        <f>'FF CO2 GCB2020'!D702*$K$5</f>
        <v>9.1371000000000002</v>
      </c>
      <c r="K702" s="23">
        <f>'FF CO2 GCB2020'!D702*(1-$K$5)</f>
        <v>0.48090000000000044</v>
      </c>
      <c r="L702" s="23">
        <f t="shared" si="95"/>
        <v>12.118679999999999</v>
      </c>
      <c r="N702" s="11">
        <f t="shared" si="96"/>
        <v>5.3441999999999998</v>
      </c>
      <c r="O702" s="2">
        <f t="shared" si="97"/>
        <v>12.156479999999998</v>
      </c>
      <c r="P702" s="11">
        <f t="shared" si="98"/>
        <v>14.00914285714293</v>
      </c>
      <c r="S702" s="11">
        <f t="shared" si="92"/>
        <v>3.5100000000000477</v>
      </c>
      <c r="T702" s="11">
        <f t="shared" si="91"/>
        <v>3.5875000000000057</v>
      </c>
      <c r="U702">
        <f t="shared" si="99"/>
        <v>5.7163584905660372</v>
      </c>
    </row>
    <row r="703" spans="1:21" x14ac:dyDescent="0.2">
      <c r="A703">
        <v>2014</v>
      </c>
      <c r="B703">
        <v>10</v>
      </c>
      <c r="C703">
        <v>2014.789</v>
      </c>
      <c r="D703">
        <f>monthly_summary!D703</f>
        <v>399.22</v>
      </c>
      <c r="E703">
        <f>monthly_summary!E703</f>
        <v>395.56</v>
      </c>
      <c r="F703">
        <f t="shared" si="93"/>
        <v>7.7592000000000532</v>
      </c>
      <c r="G703" s="22">
        <f>monthly_summary!L703*12</f>
        <v>5.3328000000000007</v>
      </c>
      <c r="H703" s="22">
        <f>monthly_summary!P703*12</f>
        <v>5.3819999999999997</v>
      </c>
      <c r="I703" s="22">
        <f t="shared" si="94"/>
        <v>-2.4599999999999511E-2</v>
      </c>
      <c r="J703" s="26">
        <f>'FF CO2 GCB2020'!D703*$K$5</f>
        <v>9.1361500000000007</v>
      </c>
      <c r="K703" s="23">
        <f>'FF CO2 GCB2020'!D703*(1-$K$5)</f>
        <v>0.48085000000000044</v>
      </c>
      <c r="L703" s="23">
        <f t="shared" si="95"/>
        <v>12.117419999999999</v>
      </c>
      <c r="N703" s="11">
        <f t="shared" si="96"/>
        <v>5.3574000000000002</v>
      </c>
      <c r="O703" s="2">
        <f t="shared" si="97"/>
        <v>12.142019999999999</v>
      </c>
      <c r="P703" s="11">
        <f t="shared" si="98"/>
        <v>14.222185714285754</v>
      </c>
      <c r="S703" s="11">
        <f t="shared" si="92"/>
        <v>3.660000000000025</v>
      </c>
      <c r="T703" s="11">
        <f t="shared" si="91"/>
        <v>3.6000000000000085</v>
      </c>
      <c r="U703">
        <f t="shared" si="99"/>
        <v>5.7157641509433956</v>
      </c>
    </row>
    <row r="704" spans="1:21" x14ac:dyDescent="0.2">
      <c r="A704">
        <v>2014</v>
      </c>
      <c r="B704">
        <v>11</v>
      </c>
      <c r="C704">
        <v>2014.874</v>
      </c>
      <c r="D704">
        <f>monthly_summary!D704</f>
        <v>399.46</v>
      </c>
      <c r="E704">
        <f>monthly_summary!E704</f>
        <v>395.74</v>
      </c>
      <c r="F704">
        <f t="shared" si="93"/>
        <v>7.8863999999999379</v>
      </c>
      <c r="G704" s="22">
        <f>monthly_summary!L704*12</f>
        <v>5.3580000000000005</v>
      </c>
      <c r="H704" s="22">
        <f>monthly_summary!P704*12</f>
        <v>5.3808000000000007</v>
      </c>
      <c r="I704" s="22">
        <f t="shared" si="94"/>
        <v>-1.1400000000000077E-2</v>
      </c>
      <c r="J704" s="26">
        <f>'FF CO2 GCB2020'!D704*$K$5</f>
        <v>9.1351999999999993</v>
      </c>
      <c r="K704" s="23">
        <f>'FF CO2 GCB2020'!D704*(1-$K$5)</f>
        <v>0.48080000000000039</v>
      </c>
      <c r="L704" s="23">
        <f t="shared" si="95"/>
        <v>12.116159999999997</v>
      </c>
      <c r="N704" s="11">
        <f t="shared" si="96"/>
        <v>5.3694000000000006</v>
      </c>
      <c r="O704" s="2">
        <f t="shared" si="97"/>
        <v>12.127559999999997</v>
      </c>
      <c r="P704" s="11">
        <f t="shared" si="98"/>
        <v>14.298942857142812</v>
      </c>
      <c r="S704" s="11">
        <f t="shared" si="92"/>
        <v>3.7199999999999704</v>
      </c>
      <c r="T704" s="11">
        <f t="shared" si="91"/>
        <v>3.5966666666666733</v>
      </c>
      <c r="U704">
        <f t="shared" si="99"/>
        <v>5.7151698113207532</v>
      </c>
    </row>
    <row r="705" spans="1:21" x14ac:dyDescent="0.2">
      <c r="A705">
        <v>2014</v>
      </c>
      <c r="B705">
        <v>12</v>
      </c>
      <c r="C705">
        <v>2014.9562000000001</v>
      </c>
      <c r="D705">
        <f>monthly_summary!D705</f>
        <v>399.7</v>
      </c>
      <c r="E705">
        <f>monthly_summary!E705</f>
        <v>395.98</v>
      </c>
      <c r="F705">
        <f t="shared" si="93"/>
        <v>7.8863999999999379</v>
      </c>
      <c r="G705" s="22">
        <f>monthly_summary!L705*12</f>
        <v>5.3832000000000004</v>
      </c>
      <c r="H705" s="22">
        <f>monthly_summary!P705*12</f>
        <v>5.3808000000000007</v>
      </c>
      <c r="I705" s="22">
        <f t="shared" si="94"/>
        <v>1.1999999999998678E-3</v>
      </c>
      <c r="J705" s="26">
        <f>'FF CO2 GCB2020'!D705*$K$5</f>
        <v>9.1342499999999998</v>
      </c>
      <c r="K705" s="23">
        <f>'FF CO2 GCB2020'!D705*(1-$K$5)</f>
        <v>0.48075000000000045</v>
      </c>
      <c r="L705" s="23">
        <f t="shared" si="95"/>
        <v>12.114899999999999</v>
      </c>
      <c r="N705" s="11">
        <f t="shared" si="96"/>
        <v>5.3820000000000006</v>
      </c>
      <c r="O705" s="2">
        <f t="shared" si="97"/>
        <v>12.113699999999998</v>
      </c>
      <c r="P705" s="11">
        <f t="shared" si="98"/>
        <v>14.285442857142812</v>
      </c>
      <c r="S705" s="11">
        <f t="shared" si="92"/>
        <v>3.7199999999999704</v>
      </c>
      <c r="T705" s="11">
        <f t="shared" si="91"/>
        <v>3.5766666666666773</v>
      </c>
      <c r="U705">
        <f t="shared" si="99"/>
        <v>5.7145754716981125</v>
      </c>
    </row>
    <row r="706" spans="1:21" x14ac:dyDescent="0.2">
      <c r="A706">
        <v>2015</v>
      </c>
      <c r="B706">
        <v>1</v>
      </c>
      <c r="C706">
        <v>2015.0410999999999</v>
      </c>
      <c r="D706">
        <f>monthly_summary!D706</f>
        <v>399.8</v>
      </c>
      <c r="E706">
        <f>monthly_summary!E706</f>
        <v>396.27</v>
      </c>
      <c r="F706">
        <f t="shared" si="93"/>
        <v>7.4836000000000631</v>
      </c>
      <c r="G706" s="22">
        <f>monthly_summary!L706*12</f>
        <v>5.4084000000000003</v>
      </c>
      <c r="H706" s="22">
        <f>monthly_summary!P706*12</f>
        <v>5.3795999999999999</v>
      </c>
      <c r="I706" s="22">
        <f t="shared" si="94"/>
        <v>1.440000000000019E-2</v>
      </c>
      <c r="J706" s="26">
        <f>'FF CO2 GCB2020'!D706*$K$5</f>
        <v>9.1342499999999998</v>
      </c>
      <c r="K706" s="23">
        <f>'FF CO2 GCB2020'!D706*(1-$K$5)</f>
        <v>0.48075000000000045</v>
      </c>
      <c r="L706" s="23">
        <f t="shared" si="95"/>
        <v>12.114899999999999</v>
      </c>
      <c r="N706" s="11">
        <f t="shared" si="96"/>
        <v>5.3940000000000001</v>
      </c>
      <c r="O706" s="2">
        <f t="shared" si="97"/>
        <v>12.100499999999998</v>
      </c>
      <c r="P706" s="11">
        <f t="shared" si="98"/>
        <v>13.984528571428616</v>
      </c>
      <c r="S706" s="11">
        <f t="shared" si="92"/>
        <v>3.5300000000000296</v>
      </c>
      <c r="T706" s="11">
        <f t="shared" si="91"/>
        <v>3.4833333333333436</v>
      </c>
      <c r="U706">
        <f t="shared" si="99"/>
        <v>5.7145754716981125</v>
      </c>
    </row>
    <row r="707" spans="1:21" x14ac:dyDescent="0.2">
      <c r="A707">
        <v>2015</v>
      </c>
      <c r="B707">
        <v>2</v>
      </c>
      <c r="C707">
        <v>2015.126</v>
      </c>
      <c r="D707">
        <f>monthly_summary!D707</f>
        <v>399.56</v>
      </c>
      <c r="E707">
        <f>monthly_summary!E707</f>
        <v>396.39</v>
      </c>
      <c r="F707">
        <f t="shared" si="93"/>
        <v>6.7204000000000343</v>
      </c>
      <c r="G707" s="22">
        <f>monthly_summary!L707*12</f>
        <v>5.43</v>
      </c>
      <c r="H707" s="22">
        <f>monthly_summary!P707*12</f>
        <v>5.3784000000000001</v>
      </c>
      <c r="I707" s="22">
        <f t="shared" si="94"/>
        <v>2.5799999999999823E-2</v>
      </c>
      <c r="J707" s="26">
        <f>'FF CO2 GCB2020'!D707*$K$5</f>
        <v>9.1333000000000002</v>
      </c>
      <c r="K707" s="23">
        <f>'FF CO2 GCB2020'!D707*(1-$K$5)</f>
        <v>0.48070000000000046</v>
      </c>
      <c r="L707" s="23">
        <f t="shared" si="95"/>
        <v>12.113639999999998</v>
      </c>
      <c r="N707" s="11">
        <f t="shared" si="96"/>
        <v>5.4041999999999994</v>
      </c>
      <c r="O707" s="2">
        <f t="shared" si="97"/>
        <v>12.087839999999998</v>
      </c>
      <c r="P707" s="11">
        <f t="shared" si="98"/>
        <v>13.427085714285738</v>
      </c>
      <c r="S707" s="11">
        <f t="shared" si="92"/>
        <v>3.1700000000000159</v>
      </c>
      <c r="T707" s="11">
        <f t="shared" ref="T707:T733" si="100">AVERAGE(S701:S712)</f>
        <v>3.4533333333333474</v>
      </c>
      <c r="U707">
        <f t="shared" si="99"/>
        <v>5.713981132075471</v>
      </c>
    </row>
    <row r="708" spans="1:21" x14ac:dyDescent="0.2">
      <c r="A708">
        <v>2015</v>
      </c>
      <c r="B708">
        <v>3</v>
      </c>
      <c r="C708">
        <v>2015.2027</v>
      </c>
      <c r="D708">
        <f>monthly_summary!D708</f>
        <v>399.99</v>
      </c>
      <c r="E708">
        <f>monthly_summary!E708</f>
        <v>396.46</v>
      </c>
      <c r="F708">
        <f t="shared" si="93"/>
        <v>7.4836000000000631</v>
      </c>
      <c r="G708" s="22">
        <f>monthly_summary!L708*12</f>
        <v>5.4492000000000003</v>
      </c>
      <c r="H708" s="22">
        <f>monthly_summary!P708*12</f>
        <v>5.3784000000000001</v>
      </c>
      <c r="I708" s="22">
        <f t="shared" si="94"/>
        <v>3.5400000000000098E-2</v>
      </c>
      <c r="J708" s="26">
        <f>'FF CO2 GCB2020'!D708*$K$5</f>
        <v>9.1323499999999989</v>
      </c>
      <c r="K708" s="23">
        <f>'FF CO2 GCB2020'!D708*(1-$K$5)</f>
        <v>0.48065000000000041</v>
      </c>
      <c r="L708" s="23">
        <f t="shared" si="95"/>
        <v>12.112379999999996</v>
      </c>
      <c r="N708" s="11">
        <f t="shared" si="96"/>
        <v>5.4138000000000002</v>
      </c>
      <c r="O708" s="2">
        <f t="shared" si="97"/>
        <v>12.076979999999995</v>
      </c>
      <c r="P708" s="11">
        <f t="shared" si="98"/>
        <v>13.961728571428615</v>
      </c>
      <c r="S708" s="11">
        <f t="shared" si="92"/>
        <v>3.5300000000000296</v>
      </c>
      <c r="T708" s="11">
        <f t="shared" si="100"/>
        <v>3.3966666666666754</v>
      </c>
      <c r="U708">
        <f t="shared" si="99"/>
        <v>5.7133867924528285</v>
      </c>
    </row>
    <row r="709" spans="1:21" x14ac:dyDescent="0.2">
      <c r="A709">
        <v>2015</v>
      </c>
      <c r="B709">
        <v>4</v>
      </c>
      <c r="C709">
        <v>2015.2877000000001</v>
      </c>
      <c r="D709">
        <f>monthly_summary!D709</f>
        <v>400.69</v>
      </c>
      <c r="E709">
        <f>monthly_summary!E709</f>
        <v>396.85</v>
      </c>
      <c r="F709">
        <f t="shared" si="93"/>
        <v>8.1407999999999472</v>
      </c>
      <c r="G709" s="22">
        <f>monthly_summary!L709*12</f>
        <v>5.4660000000000002</v>
      </c>
      <c r="H709" s="22">
        <f>monthly_summary!P709*12</f>
        <v>5.3795999999999999</v>
      </c>
      <c r="I709" s="22">
        <f t="shared" si="94"/>
        <v>4.3200000000000127E-2</v>
      </c>
      <c r="J709" s="26">
        <f>'FF CO2 GCB2020'!D709*$K$5</f>
        <v>9.1313999999999993</v>
      </c>
      <c r="K709" s="23">
        <f>'FF CO2 GCB2020'!D709*(1-$K$5)</f>
        <v>0.48060000000000042</v>
      </c>
      <c r="L709" s="23">
        <f t="shared" si="95"/>
        <v>12.111119999999998</v>
      </c>
      <c r="N709" s="11">
        <f t="shared" si="96"/>
        <v>5.4228000000000005</v>
      </c>
      <c r="O709" s="2">
        <f t="shared" si="97"/>
        <v>12.067919999999997</v>
      </c>
      <c r="P709" s="11">
        <f t="shared" si="98"/>
        <v>14.422457142857104</v>
      </c>
      <c r="S709" s="11">
        <f t="shared" si="92"/>
        <v>3.839999999999975</v>
      </c>
      <c r="T709" s="11">
        <f t="shared" si="100"/>
        <v>3.3516666666666688</v>
      </c>
      <c r="U709">
        <f t="shared" si="99"/>
        <v>5.712792452830187</v>
      </c>
    </row>
    <row r="710" spans="1:21" x14ac:dyDescent="0.2">
      <c r="A710">
        <v>2015</v>
      </c>
      <c r="B710">
        <v>5</v>
      </c>
      <c r="C710">
        <v>2015.3698999999999</v>
      </c>
      <c r="D710">
        <f>monthly_summary!D710</f>
        <v>400.74</v>
      </c>
      <c r="E710">
        <f>monthly_summary!E710</f>
        <v>397.28</v>
      </c>
      <c r="F710">
        <f t="shared" si="93"/>
        <v>7.3352000000000777</v>
      </c>
      <c r="G710" s="22">
        <f>monthly_summary!L710*12</f>
        <v>5.4803999999999995</v>
      </c>
      <c r="H710" s="22">
        <f>monthly_summary!P710*12</f>
        <v>5.3808000000000007</v>
      </c>
      <c r="I710" s="22">
        <f t="shared" si="94"/>
        <v>4.97999999999994E-2</v>
      </c>
      <c r="J710" s="26">
        <f>'FF CO2 GCB2020'!D710*$K$5</f>
        <v>9.1304499999999997</v>
      </c>
      <c r="K710" s="23">
        <f>'FF CO2 GCB2020'!D710*(1-$K$5)</f>
        <v>0.48055000000000048</v>
      </c>
      <c r="L710" s="23">
        <f t="shared" si="95"/>
        <v>12.109859999999998</v>
      </c>
      <c r="N710" s="11">
        <f t="shared" si="96"/>
        <v>5.4306000000000001</v>
      </c>
      <c r="O710" s="2">
        <f t="shared" si="97"/>
        <v>12.060059999999998</v>
      </c>
      <c r="P710" s="11">
        <f t="shared" si="98"/>
        <v>13.839528571428627</v>
      </c>
      <c r="S710" s="11">
        <f t="shared" si="92"/>
        <v>3.4600000000000364</v>
      </c>
      <c r="T710" s="11">
        <f t="shared" si="100"/>
        <v>3.360833333333332</v>
      </c>
      <c r="U710">
        <f t="shared" si="99"/>
        <v>5.7121981132075454</v>
      </c>
    </row>
    <row r="711" spans="1:21" x14ac:dyDescent="0.2">
      <c r="A711">
        <v>2015</v>
      </c>
      <c r="B711">
        <v>6</v>
      </c>
      <c r="C711">
        <v>2015.4548</v>
      </c>
      <c r="D711">
        <f>monthly_summary!D711</f>
        <v>400.33</v>
      </c>
      <c r="E711">
        <f>monthly_summary!E711</f>
        <v>397.52</v>
      </c>
      <c r="F711">
        <f t="shared" si="93"/>
        <v>5.9572000000000047</v>
      </c>
      <c r="G711" s="22">
        <f>monthly_summary!L711*12</f>
        <v>5.4923999999999999</v>
      </c>
      <c r="H711" s="22">
        <f>monthly_summary!P711*12</f>
        <v>5.3819999999999997</v>
      </c>
      <c r="I711" s="22">
        <f t="shared" si="94"/>
        <v>5.5200000000000138E-2</v>
      </c>
      <c r="J711" s="26">
        <f>'FF CO2 GCB2020'!D711*$K$5</f>
        <v>9.1294999999999984</v>
      </c>
      <c r="K711" s="23">
        <f>'FF CO2 GCB2020'!D711*(1-$K$5)</f>
        <v>0.48050000000000037</v>
      </c>
      <c r="L711" s="23">
        <f t="shared" si="95"/>
        <v>12.108599999999996</v>
      </c>
      <c r="N711" s="11">
        <f t="shared" si="96"/>
        <v>5.4371999999999998</v>
      </c>
      <c r="O711" s="2">
        <f t="shared" si="97"/>
        <v>12.053399999999996</v>
      </c>
      <c r="P711" s="11">
        <f t="shared" si="98"/>
        <v>12.848942857142859</v>
      </c>
      <c r="S711" s="11">
        <f t="shared" si="92"/>
        <v>2.8100000000000023</v>
      </c>
      <c r="T711" s="11">
        <f t="shared" si="100"/>
        <v>3.3850000000000002</v>
      </c>
      <c r="U711">
        <f t="shared" si="99"/>
        <v>5.711603773584903</v>
      </c>
    </row>
    <row r="712" spans="1:21" x14ac:dyDescent="0.2">
      <c r="A712">
        <v>2015</v>
      </c>
      <c r="B712">
        <v>7</v>
      </c>
      <c r="C712">
        <v>2015.537</v>
      </c>
      <c r="D712">
        <f>monthly_summary!D712</f>
        <v>400.81</v>
      </c>
      <c r="E712">
        <f>monthly_summary!E712</f>
        <v>397.89</v>
      </c>
      <c r="F712">
        <f t="shared" si="93"/>
        <v>6.1904000000000341</v>
      </c>
      <c r="G712" s="22">
        <f>monthly_summary!L712*12</f>
        <v>5.5007999999999999</v>
      </c>
      <c r="H712" s="22">
        <f>monthly_summary!P712*12</f>
        <v>5.3832000000000004</v>
      </c>
      <c r="I712" s="22">
        <f t="shared" si="94"/>
        <v>5.8799999999999741E-2</v>
      </c>
      <c r="J712" s="26">
        <f>'FF CO2 GCB2020'!D712*$K$5</f>
        <v>9.1294999999999984</v>
      </c>
      <c r="K712" s="23">
        <f>'FF CO2 GCB2020'!D712*(1-$K$5)</f>
        <v>0.48050000000000037</v>
      </c>
      <c r="L712" s="23">
        <f t="shared" si="95"/>
        <v>12.108599999999996</v>
      </c>
      <c r="N712" s="11">
        <f t="shared" si="96"/>
        <v>5.4420000000000002</v>
      </c>
      <c r="O712" s="2">
        <f t="shared" si="97"/>
        <v>12.049799999999996</v>
      </c>
      <c r="P712" s="11">
        <f t="shared" si="98"/>
        <v>13.011914285714308</v>
      </c>
      <c r="S712" s="11">
        <f t="shared" si="92"/>
        <v>2.9200000000000159</v>
      </c>
      <c r="T712" s="11">
        <f t="shared" si="100"/>
        <v>3.4233333333333369</v>
      </c>
      <c r="U712">
        <f t="shared" si="99"/>
        <v>5.711603773584903</v>
      </c>
    </row>
    <row r="713" spans="1:21" x14ac:dyDescent="0.2">
      <c r="A713">
        <v>2015</v>
      </c>
      <c r="B713">
        <v>8</v>
      </c>
      <c r="C713">
        <v>2015.6219000000001</v>
      </c>
      <c r="D713">
        <f>monthly_summary!D713</f>
        <v>400.52</v>
      </c>
      <c r="E713">
        <f>monthly_summary!E713</f>
        <v>397.63</v>
      </c>
      <c r="F713">
        <f t="shared" si="93"/>
        <v>6.1267999999999718</v>
      </c>
      <c r="G713" s="22">
        <f>monthly_summary!L713*12</f>
        <v>5.508</v>
      </c>
      <c r="H713" s="22">
        <f>monthly_summary!P713*12</f>
        <v>5.3843999999999994</v>
      </c>
      <c r="I713" s="22">
        <f t="shared" si="94"/>
        <v>6.1800000000000299E-2</v>
      </c>
      <c r="J713" s="26">
        <f>'FF CO2 GCB2020'!D713*$K$5</f>
        <v>9.1294999999999984</v>
      </c>
      <c r="K713" s="23">
        <f>'FF CO2 GCB2020'!D713*(1-$K$5)</f>
        <v>0.48050000000000037</v>
      </c>
      <c r="L713" s="23">
        <f t="shared" si="95"/>
        <v>12.108599999999996</v>
      </c>
      <c r="N713" s="11">
        <f t="shared" si="96"/>
        <v>5.4461999999999993</v>
      </c>
      <c r="O713" s="2">
        <f t="shared" si="97"/>
        <v>12.046799999999996</v>
      </c>
      <c r="P713" s="11">
        <f t="shared" si="98"/>
        <v>12.963485714285692</v>
      </c>
      <c r="S713" s="11">
        <f t="shared" si="92"/>
        <v>2.8899999999999864</v>
      </c>
      <c r="T713" s="11">
        <f t="shared" si="100"/>
        <v>3.4383333333333375</v>
      </c>
      <c r="U713">
        <f t="shared" si="99"/>
        <v>5.711603773584903</v>
      </c>
    </row>
    <row r="714" spans="1:21" x14ac:dyDescent="0.2">
      <c r="A714">
        <v>2015</v>
      </c>
      <c r="B714">
        <v>9</v>
      </c>
      <c r="C714">
        <v>2015.7067999999999</v>
      </c>
      <c r="D714">
        <f>monthly_summary!D714</f>
        <v>400.95</v>
      </c>
      <c r="E714">
        <f>monthly_summary!E714</f>
        <v>397.98</v>
      </c>
      <c r="F714">
        <f t="shared" si="93"/>
        <v>6.296399999999938</v>
      </c>
      <c r="G714" s="22">
        <f>monthly_summary!L714*12</f>
        <v>5.5140000000000002</v>
      </c>
      <c r="H714" s="22">
        <f>monthly_summary!P714*12</f>
        <v>5.3856000000000002</v>
      </c>
      <c r="I714" s="22">
        <f t="shared" si="94"/>
        <v>6.4200000000000035E-2</v>
      </c>
      <c r="J714" s="26">
        <f>'FF CO2 GCB2020'!D714*$K$5</f>
        <v>9.1294999999999984</v>
      </c>
      <c r="K714" s="23">
        <f>'FF CO2 GCB2020'!D714*(1-$K$5)</f>
        <v>0.48050000000000037</v>
      </c>
      <c r="L714" s="23">
        <f t="shared" si="95"/>
        <v>12.108599999999996</v>
      </c>
      <c r="N714" s="11">
        <f t="shared" si="96"/>
        <v>5.4497999999999998</v>
      </c>
      <c r="O714" s="2">
        <f t="shared" si="97"/>
        <v>12.044399999999996</v>
      </c>
      <c r="P714" s="11">
        <f t="shared" si="98"/>
        <v>13.082228571428526</v>
      </c>
      <c r="S714" s="11">
        <f t="shared" si="92"/>
        <v>2.9699999999999704</v>
      </c>
      <c r="T714" s="11">
        <f t="shared" si="100"/>
        <v>3.5225000000000031</v>
      </c>
      <c r="U714">
        <f t="shared" si="99"/>
        <v>5.711603773584903</v>
      </c>
    </row>
    <row r="715" spans="1:21" x14ac:dyDescent="0.2">
      <c r="A715">
        <v>2015</v>
      </c>
      <c r="B715">
        <v>10</v>
      </c>
      <c r="C715">
        <v>2015.789</v>
      </c>
      <c r="D715">
        <f>monthly_summary!D715</f>
        <v>401.87</v>
      </c>
      <c r="E715">
        <f>monthly_summary!E715</f>
        <v>398.1</v>
      </c>
      <c r="F715">
        <f t="shared" si="93"/>
        <v>7.9923999999999618</v>
      </c>
      <c r="G715" s="22">
        <f>monthly_summary!L715*12</f>
        <v>5.5175999999999998</v>
      </c>
      <c r="H715" s="22">
        <f>monthly_summary!P715*12</f>
        <v>5.3868</v>
      </c>
      <c r="I715" s="22">
        <f t="shared" si="94"/>
        <v>6.5399999999999903E-2</v>
      </c>
      <c r="J715" s="26">
        <f>'FF CO2 GCB2020'!D715*$K$5</f>
        <v>9.1294999999999984</v>
      </c>
      <c r="K715" s="23">
        <f>'FF CO2 GCB2020'!D715*(1-$K$5)</f>
        <v>0.48050000000000037</v>
      </c>
      <c r="L715" s="23">
        <f t="shared" si="95"/>
        <v>12.108599999999996</v>
      </c>
      <c r="N715" s="11">
        <f t="shared" si="96"/>
        <v>5.4521999999999995</v>
      </c>
      <c r="O715" s="2">
        <f t="shared" si="97"/>
        <v>12.043199999999995</v>
      </c>
      <c r="P715" s="11">
        <f t="shared" si="98"/>
        <v>14.292457142857113</v>
      </c>
      <c r="S715" s="11">
        <f t="shared" si="92"/>
        <v>3.7699999999999818</v>
      </c>
      <c r="T715" s="11">
        <f t="shared" si="100"/>
        <v>3.5075000000000025</v>
      </c>
      <c r="U715">
        <f t="shared" si="99"/>
        <v>5.711603773584903</v>
      </c>
    </row>
    <row r="716" spans="1:21" x14ac:dyDescent="0.2">
      <c r="A716">
        <v>2015</v>
      </c>
      <c r="B716">
        <v>11</v>
      </c>
      <c r="C716">
        <v>2015.874</v>
      </c>
      <c r="D716">
        <f>monthly_summary!D716</f>
        <v>402.48</v>
      </c>
      <c r="E716">
        <f>monthly_summary!E716</f>
        <v>398.47</v>
      </c>
      <c r="F716">
        <f t="shared" si="93"/>
        <v>8.5011999999999812</v>
      </c>
      <c r="G716" s="22">
        <f>monthly_summary!L716*12</f>
        <v>5.5212000000000003</v>
      </c>
      <c r="H716" s="22">
        <f>monthly_summary!P716*12</f>
        <v>5.3868</v>
      </c>
      <c r="I716" s="22">
        <f t="shared" si="94"/>
        <v>6.7200000000000149E-2</v>
      </c>
      <c r="J716" s="26">
        <f>'FF CO2 GCB2020'!D716*$K$5</f>
        <v>9.1294999999999984</v>
      </c>
      <c r="K716" s="23">
        <f>'FF CO2 GCB2020'!D716*(1-$K$5)</f>
        <v>0.48050000000000037</v>
      </c>
      <c r="L716" s="23">
        <f t="shared" si="95"/>
        <v>12.108599999999996</v>
      </c>
      <c r="N716" s="11">
        <f t="shared" si="96"/>
        <v>5.4540000000000006</v>
      </c>
      <c r="O716" s="2">
        <f t="shared" si="97"/>
        <v>12.041399999999996</v>
      </c>
      <c r="P716" s="11">
        <f t="shared" si="98"/>
        <v>14.654085714285699</v>
      </c>
      <c r="S716" s="11">
        <f t="shared" si="92"/>
        <v>4.0099999999999909</v>
      </c>
      <c r="T716" s="11">
        <f t="shared" si="100"/>
        <v>3.6033333333333388</v>
      </c>
      <c r="U716">
        <f t="shared" si="99"/>
        <v>5.711603773584903</v>
      </c>
    </row>
    <row r="717" spans="1:21" x14ac:dyDescent="0.2">
      <c r="A717">
        <v>2015</v>
      </c>
      <c r="B717">
        <v>12</v>
      </c>
      <c r="C717">
        <v>2015.9562000000001</v>
      </c>
      <c r="D717">
        <f>monthly_summary!D717</f>
        <v>402.81</v>
      </c>
      <c r="E717">
        <f>monthly_summary!E717</f>
        <v>398.63</v>
      </c>
      <c r="F717">
        <f t="shared" si="93"/>
        <v>8.8616000000000152</v>
      </c>
      <c r="G717" s="22">
        <f>monthly_summary!L717*12</f>
        <v>5.5247999999999999</v>
      </c>
      <c r="H717" s="22">
        <f>monthly_summary!P717*12</f>
        <v>5.3868</v>
      </c>
      <c r="I717" s="22">
        <f t="shared" si="94"/>
        <v>6.899999999999995E-2</v>
      </c>
      <c r="J717" s="26">
        <f>'FF CO2 GCB2020'!D717*$K$5</f>
        <v>9.1294999999999984</v>
      </c>
      <c r="K717" s="23">
        <f>'FF CO2 GCB2020'!D717*(1-$K$5)</f>
        <v>0.48050000000000037</v>
      </c>
      <c r="L717" s="23">
        <f t="shared" si="95"/>
        <v>12.108599999999996</v>
      </c>
      <c r="N717" s="11">
        <f t="shared" si="96"/>
        <v>5.4558</v>
      </c>
      <c r="O717" s="2">
        <f t="shared" si="97"/>
        <v>12.039599999999997</v>
      </c>
      <c r="P717" s="11">
        <f t="shared" si="98"/>
        <v>14.909714285714294</v>
      </c>
      <c r="S717" s="11">
        <f t="shared" si="92"/>
        <v>4.1800000000000068</v>
      </c>
      <c r="T717" s="11">
        <f t="shared" si="100"/>
        <v>3.6233333333333348</v>
      </c>
      <c r="U717">
        <f t="shared" si="99"/>
        <v>5.711603773584903</v>
      </c>
    </row>
    <row r="718" spans="1:21" x14ac:dyDescent="0.2">
      <c r="A718">
        <v>2016</v>
      </c>
      <c r="B718">
        <v>1</v>
      </c>
      <c r="C718">
        <v>2016.0409999999999</v>
      </c>
      <c r="D718">
        <f>monthly_summary!D718</f>
        <v>402.6</v>
      </c>
      <c r="E718">
        <f>monthly_summary!E718</f>
        <v>398.89</v>
      </c>
      <c r="F718">
        <f t="shared" si="93"/>
        <v>7.8652000000000779</v>
      </c>
      <c r="G718" s="22">
        <f>monthly_summary!L718*12</f>
        <v>5.5259999999999998</v>
      </c>
      <c r="H718" s="22">
        <f>monthly_summary!P718*12</f>
        <v>5.3856000000000002</v>
      </c>
      <c r="I718" s="22">
        <f t="shared" si="94"/>
        <v>7.0199999999999818E-2</v>
      </c>
      <c r="J718" s="26">
        <f>'FF CO2 GCB2020'!D718*$K$5</f>
        <v>9.1294999999999984</v>
      </c>
      <c r="K718" s="23">
        <f>'FF CO2 GCB2020'!D718*(1-$K$5)</f>
        <v>0.48050000000000037</v>
      </c>
      <c r="L718" s="23">
        <f t="shared" si="95"/>
        <v>12.108599999999996</v>
      </c>
      <c r="N718" s="11">
        <f t="shared" si="96"/>
        <v>5.4558</v>
      </c>
      <c r="O718" s="2">
        <f t="shared" si="97"/>
        <v>12.038399999999996</v>
      </c>
      <c r="P718" s="11">
        <f t="shared" si="98"/>
        <v>14.196800000000053</v>
      </c>
      <c r="S718" s="11">
        <f t="shared" si="92"/>
        <v>3.7100000000000364</v>
      </c>
      <c r="T718" s="11">
        <f t="shared" si="100"/>
        <v>3.6700000000000017</v>
      </c>
      <c r="U718">
        <f t="shared" si="99"/>
        <v>5.711603773584903</v>
      </c>
    </row>
    <row r="719" spans="1:21" x14ac:dyDescent="0.2">
      <c r="A719">
        <v>2016</v>
      </c>
      <c r="B719">
        <v>2</v>
      </c>
      <c r="C719">
        <v>2016.1257000000001</v>
      </c>
      <c r="D719">
        <f>monthly_summary!D719</f>
        <v>403.41</v>
      </c>
      <c r="E719">
        <f>monthly_summary!E719</f>
        <v>399.23</v>
      </c>
      <c r="F719">
        <f t="shared" si="93"/>
        <v>8.8616000000000152</v>
      </c>
      <c r="G719" s="22">
        <f>monthly_summary!L719*12</f>
        <v>5.5259999999999998</v>
      </c>
      <c r="H719" s="22">
        <f>monthly_summary!P719*12</f>
        <v>5.3832000000000004</v>
      </c>
      <c r="I719" s="22">
        <f t="shared" si="94"/>
        <v>7.1399999999999686E-2</v>
      </c>
      <c r="J719" s="26">
        <f>'FF CO2 GCB2020'!D719*$K$5</f>
        <v>9.1294999999999984</v>
      </c>
      <c r="K719" s="23">
        <f>'FF CO2 GCB2020'!D719*(1-$K$5)</f>
        <v>0.48050000000000037</v>
      </c>
      <c r="L719" s="23">
        <f t="shared" si="95"/>
        <v>12.108599999999996</v>
      </c>
      <c r="N719" s="11">
        <f t="shared" si="96"/>
        <v>5.4546000000000001</v>
      </c>
      <c r="O719" s="2">
        <f t="shared" si="97"/>
        <v>12.037199999999995</v>
      </c>
      <c r="P719" s="11">
        <f t="shared" si="98"/>
        <v>14.907314285714293</v>
      </c>
      <c r="S719" s="11">
        <f t="shared" si="92"/>
        <v>4.1800000000000068</v>
      </c>
      <c r="T719" s="11">
        <f t="shared" si="100"/>
        <v>3.6591666666666689</v>
      </c>
      <c r="U719">
        <f t="shared" si="99"/>
        <v>5.711603773584903</v>
      </c>
    </row>
    <row r="720" spans="1:21" x14ac:dyDescent="0.2">
      <c r="A720">
        <v>2016</v>
      </c>
      <c r="B720">
        <v>3</v>
      </c>
      <c r="C720">
        <v>2016.2049</v>
      </c>
      <c r="D720">
        <f>monthly_summary!D720</f>
        <v>403.3</v>
      </c>
      <c r="E720">
        <f>monthly_summary!E720</f>
        <v>399.95</v>
      </c>
      <c r="F720">
        <f t="shared" si="93"/>
        <v>7.1020000000000483</v>
      </c>
      <c r="G720" s="22">
        <f>monthly_summary!L720*12</f>
        <v>5.5224000000000002</v>
      </c>
      <c r="H720" s="22">
        <f>monthly_summary!P720*12</f>
        <v>5.3808000000000007</v>
      </c>
      <c r="I720" s="22">
        <f t="shared" si="94"/>
        <v>7.0799999999999752E-2</v>
      </c>
      <c r="J720" s="26">
        <f>'FF CO2 GCB2020'!D720*$K$5</f>
        <v>9.1294999999999984</v>
      </c>
      <c r="K720" s="23">
        <f>'FF CO2 GCB2020'!D720*(1-$K$5)</f>
        <v>0.48050000000000037</v>
      </c>
      <c r="L720" s="23">
        <f t="shared" si="95"/>
        <v>12.108599999999996</v>
      </c>
      <c r="N720" s="11">
        <f t="shared" si="96"/>
        <v>5.4516000000000009</v>
      </c>
      <c r="O720" s="2">
        <f t="shared" si="97"/>
        <v>12.037799999999995</v>
      </c>
      <c r="P720" s="11">
        <f t="shared" si="98"/>
        <v>13.651057142857175</v>
      </c>
      <c r="S720" s="11">
        <f t="shared" si="92"/>
        <v>3.3500000000000227</v>
      </c>
      <c r="T720" s="11">
        <f t="shared" si="100"/>
        <v>3.6425000000000032</v>
      </c>
      <c r="U720">
        <f t="shared" si="99"/>
        <v>5.711603773584903</v>
      </c>
    </row>
    <row r="721" spans="1:21" x14ac:dyDescent="0.2">
      <c r="A721">
        <v>2016</v>
      </c>
      <c r="B721">
        <v>4</v>
      </c>
      <c r="C721">
        <v>2016.2896000000001</v>
      </c>
      <c r="D721">
        <f>monthly_summary!D721</f>
        <v>404.77</v>
      </c>
      <c r="E721">
        <f>monthly_summary!E721</f>
        <v>399.78</v>
      </c>
      <c r="F721">
        <f t="shared" si="93"/>
        <v>10.578800000000021</v>
      </c>
      <c r="G721" s="22">
        <f>monthly_summary!L721*12</f>
        <v>5.5164</v>
      </c>
      <c r="H721" s="22">
        <f>monthly_summary!P721*12</f>
        <v>5.3772000000000002</v>
      </c>
      <c r="I721" s="22">
        <f t="shared" si="94"/>
        <v>6.9599999999999884E-2</v>
      </c>
      <c r="J721" s="26">
        <f>'FF CO2 GCB2020'!D721*$K$5</f>
        <v>9.1294999999999984</v>
      </c>
      <c r="K721" s="23">
        <f>'FF CO2 GCB2020'!D721*(1-$K$5)</f>
        <v>0.48050000000000037</v>
      </c>
      <c r="L721" s="23">
        <f t="shared" si="95"/>
        <v>12.108599999999996</v>
      </c>
      <c r="N721" s="11">
        <f t="shared" si="96"/>
        <v>5.4467999999999996</v>
      </c>
      <c r="O721" s="2">
        <f t="shared" si="97"/>
        <v>12.038999999999996</v>
      </c>
      <c r="P721" s="11">
        <f t="shared" si="98"/>
        <v>16.135685714285724</v>
      </c>
      <c r="S721" s="11">
        <f t="shared" si="92"/>
        <v>4.9900000000000091</v>
      </c>
      <c r="T721" s="11">
        <f t="shared" si="100"/>
        <v>3.6625000000000085</v>
      </c>
      <c r="U721">
        <f t="shared" si="99"/>
        <v>5.711603773584903</v>
      </c>
    </row>
    <row r="722" spans="1:21" x14ac:dyDescent="0.2">
      <c r="A722">
        <v>2016</v>
      </c>
      <c r="B722">
        <v>5</v>
      </c>
      <c r="C722">
        <v>2016.3715999999999</v>
      </c>
      <c r="D722">
        <f>monthly_summary!D722</f>
        <v>404.28</v>
      </c>
      <c r="E722">
        <f>monthly_summary!E722</f>
        <v>400.58</v>
      </c>
      <c r="F722">
        <f t="shared" si="93"/>
        <v>7.8439999999999763</v>
      </c>
      <c r="G722" s="22">
        <f>monthly_summary!L722*12</f>
        <v>5.5103999999999997</v>
      </c>
      <c r="H722" s="22">
        <f>monthly_summary!P722*12</f>
        <v>5.3723999999999998</v>
      </c>
      <c r="I722" s="22">
        <f t="shared" si="94"/>
        <v>6.899999999999995E-2</v>
      </c>
      <c r="J722" s="26">
        <f>'FF CO2 GCB2020'!D722*$K$5</f>
        <v>9.1294999999999984</v>
      </c>
      <c r="K722" s="23">
        <f>'FF CO2 GCB2020'!D722*(1-$K$5)</f>
        <v>0.48050000000000037</v>
      </c>
      <c r="L722" s="23">
        <f t="shared" si="95"/>
        <v>12.108599999999996</v>
      </c>
      <c r="N722" s="11">
        <f t="shared" si="96"/>
        <v>5.4413999999999998</v>
      </c>
      <c r="O722" s="2">
        <f t="shared" si="97"/>
        <v>12.039599999999997</v>
      </c>
      <c r="P722" s="11">
        <f t="shared" si="98"/>
        <v>14.182857142857124</v>
      </c>
      <c r="S722" s="11">
        <f t="shared" si="92"/>
        <v>3.6999999999999886</v>
      </c>
      <c r="T722" s="11">
        <f t="shared" si="100"/>
        <v>3.6466666666666754</v>
      </c>
      <c r="U722">
        <f t="shared" si="99"/>
        <v>5.711603773584903</v>
      </c>
    </row>
    <row r="723" spans="1:21" x14ac:dyDescent="0.2">
      <c r="A723">
        <v>2016</v>
      </c>
      <c r="B723">
        <v>6</v>
      </c>
      <c r="C723">
        <v>2016.4563000000001</v>
      </c>
      <c r="D723">
        <f>monthly_summary!D723</f>
        <v>404.48</v>
      </c>
      <c r="E723">
        <f>monthly_summary!E723</f>
        <v>401.11</v>
      </c>
      <c r="F723">
        <f t="shared" si="93"/>
        <v>7.1444000000000099</v>
      </c>
      <c r="G723" s="22">
        <f>monthly_summary!L723*12</f>
        <v>5.5020000000000007</v>
      </c>
      <c r="H723" s="22">
        <f>monthly_summary!P723*12</f>
        <v>5.3663999999999996</v>
      </c>
      <c r="I723" s="22">
        <f t="shared" si="94"/>
        <v>6.7800000000000527E-2</v>
      </c>
      <c r="J723" s="26">
        <f>'FF CO2 GCB2020'!D723*$K$5</f>
        <v>9.1294999999999984</v>
      </c>
      <c r="K723" s="23">
        <f>'FF CO2 GCB2020'!D723*(1-$K$5)</f>
        <v>0.48050000000000037</v>
      </c>
      <c r="L723" s="23">
        <f t="shared" si="95"/>
        <v>12.108599999999996</v>
      </c>
      <c r="N723" s="11">
        <f t="shared" si="96"/>
        <v>5.4342000000000006</v>
      </c>
      <c r="O723" s="2">
        <f t="shared" si="97"/>
        <v>12.040799999999996</v>
      </c>
      <c r="P723" s="11">
        <f t="shared" si="98"/>
        <v>13.684342857142861</v>
      </c>
      <c r="S723" s="11">
        <f t="shared" si="92"/>
        <v>3.3700000000000045</v>
      </c>
      <c r="T723" s="11">
        <f t="shared" si="100"/>
        <v>3.6825000000000094</v>
      </c>
      <c r="U723">
        <f t="shared" si="99"/>
        <v>5.711603773584903</v>
      </c>
    </row>
    <row r="724" spans="1:21" x14ac:dyDescent="0.2">
      <c r="A724">
        <v>2016</v>
      </c>
      <c r="B724">
        <v>7</v>
      </c>
      <c r="C724">
        <v>2016.5382999999999</v>
      </c>
      <c r="D724">
        <f>monthly_summary!D724</f>
        <v>403.73</v>
      </c>
      <c r="E724">
        <f>monthly_summary!E724</f>
        <v>400.94</v>
      </c>
      <c r="F724">
        <f t="shared" si="93"/>
        <v>5.914800000000044</v>
      </c>
      <c r="G724" s="22">
        <f>monthly_summary!L724*12</f>
        <v>5.49</v>
      </c>
      <c r="H724" s="22">
        <f>monthly_summary!P724*12</f>
        <v>5.3591999999999995</v>
      </c>
      <c r="I724" s="22">
        <f t="shared" si="94"/>
        <v>6.5400000000000347E-2</v>
      </c>
      <c r="J724" s="26">
        <f>'FF CO2 GCB2020'!D724*$K$5</f>
        <v>9.1342499999999998</v>
      </c>
      <c r="K724" s="23">
        <f>'FF CO2 GCB2020'!D724*(1-$K$5)</f>
        <v>0.48075000000000045</v>
      </c>
      <c r="L724" s="23">
        <f t="shared" si="95"/>
        <v>12.114899999999999</v>
      </c>
      <c r="N724" s="11">
        <f t="shared" si="96"/>
        <v>5.4245999999999999</v>
      </c>
      <c r="O724" s="2">
        <f t="shared" si="97"/>
        <v>12.049499999999998</v>
      </c>
      <c r="P724" s="11">
        <f t="shared" si="98"/>
        <v>12.812957142857172</v>
      </c>
      <c r="S724" s="11">
        <f t="shared" si="92"/>
        <v>2.7900000000000205</v>
      </c>
      <c r="T724" s="11">
        <f t="shared" si="100"/>
        <v>3.6691666666666785</v>
      </c>
      <c r="U724">
        <f t="shared" si="99"/>
        <v>5.7145754716981125</v>
      </c>
    </row>
    <row r="725" spans="1:21" x14ac:dyDescent="0.2">
      <c r="A725">
        <v>2016</v>
      </c>
      <c r="B725">
        <v>8</v>
      </c>
      <c r="C725">
        <v>2016.623</v>
      </c>
      <c r="D725">
        <f>monthly_summary!D725</f>
        <v>403.79</v>
      </c>
      <c r="E725">
        <f>monthly_summary!E725</f>
        <v>401.1</v>
      </c>
      <c r="F725">
        <f t="shared" si="93"/>
        <v>5.7027999999999954</v>
      </c>
      <c r="G725" s="22">
        <f>monthly_summary!L725*12</f>
        <v>5.4767999999999999</v>
      </c>
      <c r="H725" s="22">
        <f>monthly_summary!P725*12</f>
        <v>5.3495999999999997</v>
      </c>
      <c r="I725" s="22">
        <f t="shared" si="94"/>
        <v>6.3600000000000101E-2</v>
      </c>
      <c r="J725" s="26">
        <f>'FF CO2 GCB2020'!D725*$K$5</f>
        <v>9.1446999999999985</v>
      </c>
      <c r="K725" s="23">
        <f>'FF CO2 GCB2020'!D725*(1-$K$5)</f>
        <v>0.48130000000000039</v>
      </c>
      <c r="L725" s="23">
        <f t="shared" si="95"/>
        <v>12.128759999999996</v>
      </c>
      <c r="N725" s="11">
        <f t="shared" si="96"/>
        <v>5.4131999999999998</v>
      </c>
      <c r="O725" s="2">
        <f t="shared" si="97"/>
        <v>12.065159999999995</v>
      </c>
      <c r="P725" s="11">
        <f t="shared" si="98"/>
        <v>12.673228571428567</v>
      </c>
      <c r="S725" s="11">
        <f t="shared" si="92"/>
        <v>2.6899999999999977</v>
      </c>
      <c r="T725" s="11">
        <f t="shared" si="100"/>
        <v>3.7191666666666756</v>
      </c>
      <c r="U725">
        <f t="shared" si="99"/>
        <v>5.7211132075471678</v>
      </c>
    </row>
    <row r="726" spans="1:21" x14ac:dyDescent="0.2">
      <c r="A726">
        <v>2016</v>
      </c>
      <c r="B726">
        <v>9</v>
      </c>
      <c r="C726">
        <v>2016.7076999999999</v>
      </c>
      <c r="D726">
        <f>monthly_summary!D726</f>
        <v>404.49</v>
      </c>
      <c r="E726">
        <f>monthly_summary!E726</f>
        <v>401.28</v>
      </c>
      <c r="F726">
        <f t="shared" si="93"/>
        <v>6.8052000000000774</v>
      </c>
      <c r="G726" s="22">
        <f>monthly_summary!L726*12</f>
        <v>5.4623999999999997</v>
      </c>
      <c r="H726" s="22">
        <f>monthly_summary!P726*12</f>
        <v>5.34</v>
      </c>
      <c r="I726" s="22">
        <f t="shared" si="94"/>
        <v>6.1199999999999921E-2</v>
      </c>
      <c r="J726" s="26">
        <f>'FF CO2 GCB2020'!D726*$K$5</f>
        <v>9.1551500000000008</v>
      </c>
      <c r="K726" s="23">
        <f>'FF CO2 GCB2020'!D726*(1-$K$5)</f>
        <v>0.48185000000000044</v>
      </c>
      <c r="L726" s="23">
        <f t="shared" si="95"/>
        <v>12.142620000000001</v>
      </c>
      <c r="N726" s="11">
        <f t="shared" si="96"/>
        <v>5.4011999999999993</v>
      </c>
      <c r="O726" s="2">
        <f t="shared" si="97"/>
        <v>12.081420000000001</v>
      </c>
      <c r="P726" s="11">
        <f t="shared" si="98"/>
        <v>13.472957142857201</v>
      </c>
      <c r="S726" s="11">
        <f t="shared" si="92"/>
        <v>3.2100000000000364</v>
      </c>
      <c r="T726" s="11">
        <f t="shared" si="100"/>
        <v>3.6966666666666725</v>
      </c>
      <c r="U726">
        <f t="shared" si="99"/>
        <v>5.7276509433962266</v>
      </c>
    </row>
    <row r="727" spans="1:21" x14ac:dyDescent="0.2">
      <c r="A727">
        <v>2016</v>
      </c>
      <c r="B727">
        <v>10</v>
      </c>
      <c r="C727">
        <v>2016.7896000000001</v>
      </c>
      <c r="D727">
        <f>monthly_summary!D727</f>
        <v>405.09</v>
      </c>
      <c r="E727">
        <f>monthly_summary!E727</f>
        <v>401.51</v>
      </c>
      <c r="F727">
        <f t="shared" si="93"/>
        <v>7.589599999999967</v>
      </c>
      <c r="G727" s="22">
        <f>monthly_summary!L727*12</f>
        <v>5.4455999999999998</v>
      </c>
      <c r="H727" s="22">
        <f>monthly_summary!P727*12</f>
        <v>5.3292000000000002</v>
      </c>
      <c r="I727" s="22">
        <f t="shared" si="94"/>
        <v>5.8199999999999807E-2</v>
      </c>
      <c r="J727" s="26">
        <f>'FF CO2 GCB2020'!D727*$K$5</f>
        <v>9.1655999999999995</v>
      </c>
      <c r="K727" s="23">
        <f>'FF CO2 GCB2020'!D727*(1-$K$5)</f>
        <v>0.48240000000000044</v>
      </c>
      <c r="L727" s="23">
        <f t="shared" si="95"/>
        <v>12.156479999999998</v>
      </c>
      <c r="N727" s="11">
        <f t="shared" si="96"/>
        <v>5.3873999999999995</v>
      </c>
      <c r="O727" s="2">
        <f t="shared" si="97"/>
        <v>12.098279999999999</v>
      </c>
      <c r="P727" s="11">
        <f t="shared" si="98"/>
        <v>14.046142857142833</v>
      </c>
      <c r="S727" s="11">
        <f t="shared" si="92"/>
        <v>3.5799999999999841</v>
      </c>
      <c r="T727" s="11">
        <f t="shared" si="100"/>
        <v>3.7150000000000034</v>
      </c>
      <c r="U727">
        <f t="shared" si="99"/>
        <v>5.7341886792452819</v>
      </c>
    </row>
    <row r="728" spans="1:21" x14ac:dyDescent="0.2">
      <c r="A728">
        <v>2016</v>
      </c>
      <c r="B728">
        <v>11</v>
      </c>
      <c r="C728">
        <v>2016.8742999999999</v>
      </c>
      <c r="D728">
        <f>monthly_summary!D728</f>
        <v>405.88</v>
      </c>
      <c r="E728">
        <f>monthly_summary!E728</f>
        <v>401.44</v>
      </c>
      <c r="F728">
        <f t="shared" si="93"/>
        <v>9.4127999999999954</v>
      </c>
      <c r="G728" s="22">
        <f>monthly_summary!L728*12</f>
        <v>5.43</v>
      </c>
      <c r="H728" s="22">
        <f>monthly_summary!P728*12</f>
        <v>5.3171999999999997</v>
      </c>
      <c r="I728" s="22">
        <f t="shared" si="94"/>
        <v>5.6400000000000006E-2</v>
      </c>
      <c r="J728" s="26">
        <f>'FF CO2 GCB2020'!D728*$K$5</f>
        <v>9.17605</v>
      </c>
      <c r="K728" s="23">
        <f>'FF CO2 GCB2020'!D728*(1-$K$5)</f>
        <v>0.48295000000000049</v>
      </c>
      <c r="L728" s="23">
        <f t="shared" si="95"/>
        <v>12.170339999999998</v>
      </c>
      <c r="N728" s="11">
        <f t="shared" si="96"/>
        <v>5.3735999999999997</v>
      </c>
      <c r="O728" s="2">
        <f t="shared" si="97"/>
        <v>12.113939999999998</v>
      </c>
      <c r="P728" s="11">
        <f t="shared" si="98"/>
        <v>15.360128571428568</v>
      </c>
      <c r="S728" s="11">
        <f t="shared" si="92"/>
        <v>4.4399999999999977</v>
      </c>
      <c r="T728" s="11">
        <f t="shared" si="100"/>
        <v>3.6558333333333386</v>
      </c>
      <c r="U728">
        <f t="shared" si="99"/>
        <v>5.740726415094338</v>
      </c>
    </row>
    <row r="729" spans="1:21" x14ac:dyDescent="0.2">
      <c r="A729">
        <v>2016</v>
      </c>
      <c r="B729">
        <v>12</v>
      </c>
      <c r="C729">
        <v>2016.9563000000001</v>
      </c>
      <c r="D729">
        <f>monthly_summary!D729</f>
        <v>405.47</v>
      </c>
      <c r="E729">
        <f>monthly_summary!E729</f>
        <v>401.45</v>
      </c>
      <c r="F729">
        <f t="shared" si="93"/>
        <v>8.5224000000000828</v>
      </c>
      <c r="G729" s="22">
        <f>monthly_summary!L729*12</f>
        <v>5.4131999999999998</v>
      </c>
      <c r="H729" s="22">
        <f>monthly_summary!P729*12</f>
        <v>5.3052000000000001</v>
      </c>
      <c r="I729" s="22">
        <f t="shared" si="94"/>
        <v>5.3999999999999826E-2</v>
      </c>
      <c r="J729" s="26">
        <f>'FF CO2 GCB2020'!D729*$K$5</f>
        <v>9.1864999999999988</v>
      </c>
      <c r="K729" s="23">
        <f>'FF CO2 GCB2020'!D729*(1-$K$5)</f>
        <v>0.48350000000000043</v>
      </c>
      <c r="L729" s="23">
        <f t="shared" si="95"/>
        <v>12.184199999999995</v>
      </c>
      <c r="N729" s="11">
        <f t="shared" si="96"/>
        <v>5.3591999999999995</v>
      </c>
      <c r="O729" s="2">
        <f t="shared" si="97"/>
        <v>12.130199999999995</v>
      </c>
      <c r="P729" s="11">
        <f t="shared" si="98"/>
        <v>14.736428571428627</v>
      </c>
      <c r="S729" s="11">
        <f t="shared" si="92"/>
        <v>4.0200000000000387</v>
      </c>
      <c r="T729" s="11">
        <f t="shared" si="100"/>
        <v>3.7150000000000034</v>
      </c>
      <c r="U729">
        <f t="shared" si="99"/>
        <v>5.7472641509433933</v>
      </c>
    </row>
    <row r="730" spans="1:21" x14ac:dyDescent="0.2">
      <c r="A730">
        <v>2017</v>
      </c>
      <c r="B730">
        <v>1</v>
      </c>
      <c r="C730">
        <v>2017.0410999999999</v>
      </c>
      <c r="D730">
        <f>monthly_summary!D730</f>
        <v>406.02</v>
      </c>
      <c r="E730">
        <f>monthly_summary!E730</f>
        <v>401.71</v>
      </c>
      <c r="F730">
        <f t="shared" si="93"/>
        <v>9.1372000000000053</v>
      </c>
      <c r="G730" s="22">
        <f>monthly_summary!L730*12</f>
        <v>5.3963999999999999</v>
      </c>
      <c r="H730" s="22">
        <f>monthly_summary!P730*12</f>
        <v>5.2931999999999997</v>
      </c>
      <c r="I730" s="22">
        <f t="shared" si="94"/>
        <v>5.160000000000009E-2</v>
      </c>
      <c r="J730" s="26">
        <f>'FF CO2 GCB2020'!D730*$K$5</f>
        <v>9.1959999999999997</v>
      </c>
      <c r="K730" s="23">
        <f>'FF CO2 GCB2020'!D730*(1-$K$5)</f>
        <v>0.48400000000000043</v>
      </c>
      <c r="L730" s="23">
        <f t="shared" si="95"/>
        <v>12.1968</v>
      </c>
      <c r="N730" s="11">
        <f t="shared" si="96"/>
        <v>5.3447999999999993</v>
      </c>
      <c r="O730" s="2">
        <f t="shared" si="97"/>
        <v>12.145199999999999</v>
      </c>
      <c r="P730" s="11">
        <f t="shared" si="98"/>
        <v>15.186971428571432</v>
      </c>
      <c r="S730" s="11">
        <f t="shared" si="92"/>
        <v>4.3100000000000023</v>
      </c>
      <c r="T730" s="11">
        <f t="shared" si="100"/>
        <v>3.7933333333333366</v>
      </c>
      <c r="U730">
        <f t="shared" si="99"/>
        <v>5.7532075471698105</v>
      </c>
    </row>
    <row r="731" spans="1:21" x14ac:dyDescent="0.2">
      <c r="A731">
        <v>2017</v>
      </c>
      <c r="B731">
        <v>2</v>
      </c>
      <c r="C731">
        <v>2017.126</v>
      </c>
      <c r="D731">
        <f>monthly_summary!D731</f>
        <v>405.89</v>
      </c>
      <c r="E731">
        <f>monthly_summary!E731</f>
        <v>401.98</v>
      </c>
      <c r="F731">
        <f t="shared" si="93"/>
        <v>8.2891999999999335</v>
      </c>
      <c r="G731" s="22">
        <f>monthly_summary!L731*12</f>
        <v>5.3795999999999999</v>
      </c>
      <c r="H731" s="22">
        <f>monthly_summary!P731*12</f>
        <v>5.2812000000000001</v>
      </c>
      <c r="I731" s="22">
        <f t="shared" si="94"/>
        <v>4.919999999999991E-2</v>
      </c>
      <c r="J731" s="26">
        <f>'FF CO2 GCB2020'!D731*$K$5</f>
        <v>9.2064500000000002</v>
      </c>
      <c r="K731" s="23">
        <f>'FF CO2 GCB2020'!D731*(1-$K$5)</f>
        <v>0.48455000000000048</v>
      </c>
      <c r="L731" s="23">
        <f t="shared" si="95"/>
        <v>12.210659999999999</v>
      </c>
      <c r="N731" s="11">
        <f t="shared" si="96"/>
        <v>5.3304</v>
      </c>
      <c r="O731" s="2">
        <f t="shared" si="97"/>
        <v>12.161459999999998</v>
      </c>
      <c r="P731" s="11">
        <f t="shared" si="98"/>
        <v>14.593557142857097</v>
      </c>
      <c r="S731" s="11">
        <f t="shared" si="92"/>
        <v>3.9099999999999682</v>
      </c>
      <c r="T731" s="11">
        <f t="shared" si="100"/>
        <v>3.8933333333333358</v>
      </c>
      <c r="U731">
        <f t="shared" si="99"/>
        <v>5.7597452830188676</v>
      </c>
    </row>
    <row r="732" spans="1:21" x14ac:dyDescent="0.2">
      <c r="A732">
        <v>2017</v>
      </c>
      <c r="B732">
        <v>3</v>
      </c>
      <c r="C732">
        <v>2017.2027</v>
      </c>
      <c r="D732">
        <f>monthly_summary!D732</f>
        <v>405.52</v>
      </c>
      <c r="E732">
        <f>monthly_summary!E732</f>
        <v>401.95</v>
      </c>
      <c r="F732">
        <f t="shared" si="93"/>
        <v>7.5683999999999862</v>
      </c>
      <c r="G732" s="22">
        <f>monthly_summary!L732*12</f>
        <v>5.3615999999999993</v>
      </c>
      <c r="H732" s="22">
        <f>monthly_summary!P732*12</f>
        <v>5.2691999999999997</v>
      </c>
      <c r="I732" s="22">
        <f t="shared" si="94"/>
        <v>4.6199999999999797E-2</v>
      </c>
      <c r="J732" s="26">
        <f>'FF CO2 GCB2020'!D732*$K$5</f>
        <v>9.216899999999999</v>
      </c>
      <c r="K732" s="23">
        <f>'FF CO2 GCB2020'!D732*(1-$K$5)</f>
        <v>0.48510000000000042</v>
      </c>
      <c r="L732" s="23">
        <f t="shared" si="95"/>
        <v>12.224519999999997</v>
      </c>
      <c r="N732" s="11">
        <f t="shared" si="96"/>
        <v>5.3153999999999995</v>
      </c>
      <c r="O732" s="2">
        <f t="shared" si="97"/>
        <v>12.178319999999996</v>
      </c>
      <c r="P732" s="11">
        <f t="shared" si="98"/>
        <v>14.091599999999989</v>
      </c>
      <c r="S732" s="11">
        <f t="shared" si="92"/>
        <v>3.5699999999999932</v>
      </c>
      <c r="T732" s="11">
        <f t="shared" si="100"/>
        <v>4.0075000000000029</v>
      </c>
      <c r="U732">
        <f t="shared" si="99"/>
        <v>5.7662830188679228</v>
      </c>
    </row>
    <row r="733" spans="1:21" x14ac:dyDescent="0.2">
      <c r="A733">
        <v>2017</v>
      </c>
      <c r="B733">
        <v>4</v>
      </c>
      <c r="C733">
        <v>2017.2877000000001</v>
      </c>
      <c r="D733">
        <f>monthly_summary!D733</f>
        <v>406.17</v>
      </c>
      <c r="E733">
        <f>monthly_summary!E733</f>
        <v>401.89</v>
      </c>
      <c r="F733">
        <f t="shared" si="93"/>
        <v>9.0736000000000629</v>
      </c>
      <c r="G733" s="22">
        <f>monthly_summary!L733*12</f>
        <v>5.3448000000000002</v>
      </c>
      <c r="H733" s="22">
        <f>monthly_summary!P733*12</f>
        <v>5.2572000000000001</v>
      </c>
      <c r="I733" s="22">
        <f t="shared" si="94"/>
        <v>4.3800000000000061E-2</v>
      </c>
      <c r="J733" s="26">
        <f>'FF CO2 GCB2020'!D733*$K$5</f>
        <v>9.2273499999999995</v>
      </c>
      <c r="K733" s="23">
        <f>'FF CO2 GCB2020'!D733*(1-$K$5)</f>
        <v>0.48565000000000041</v>
      </c>
      <c r="L733" s="23">
        <f t="shared" ref="L733:L764" si="101">$L$5*(J733-K733)</f>
        <v>12.238379999999999</v>
      </c>
      <c r="N733" s="11">
        <f t="shared" si="96"/>
        <v>5.3010000000000002</v>
      </c>
      <c r="O733" s="2">
        <f t="shared" si="97"/>
        <v>12.194579999999998</v>
      </c>
      <c r="P733" s="11">
        <f t="shared" si="98"/>
        <v>15.179042857142903</v>
      </c>
      <c r="S733" s="11">
        <f t="shared" si="92"/>
        <v>4.2800000000000296</v>
      </c>
      <c r="T733" s="11">
        <f t="shared" si="100"/>
        <v>4.0541666666666645</v>
      </c>
      <c r="U733">
        <f t="shared" si="99"/>
        <v>5.7728207547169808</v>
      </c>
    </row>
    <row r="734" spans="1:21" x14ac:dyDescent="0.2">
      <c r="A734">
        <v>2017</v>
      </c>
      <c r="B734">
        <v>5</v>
      </c>
      <c r="C734">
        <v>2017.3698999999999</v>
      </c>
      <c r="D734">
        <f>monthly_summary!D734</f>
        <v>406.52</v>
      </c>
      <c r="E734">
        <f>monthly_summary!E734</f>
        <v>402.11</v>
      </c>
      <c r="F734">
        <f t="shared" si="93"/>
        <v>9.3491999999999322</v>
      </c>
      <c r="G734" s="22">
        <f>monthly_summary!L734*12</f>
        <v>5.3280000000000003</v>
      </c>
      <c r="H734" s="22">
        <f>monthly_summary!P734*12</f>
        <v>5.2463999999999995</v>
      </c>
      <c r="I734" s="22">
        <f t="shared" si="94"/>
        <v>4.0800000000000392E-2</v>
      </c>
      <c r="J734" s="26">
        <f>'FF CO2 GCB2020'!D734*$K$5</f>
        <v>9.2378</v>
      </c>
      <c r="K734" s="23">
        <f>'FF CO2 GCB2020'!D734*(1-$K$5)</f>
        <v>0.48620000000000047</v>
      </c>
      <c r="L734" s="23">
        <f t="shared" si="101"/>
        <v>12.252239999999999</v>
      </c>
      <c r="N734" s="11">
        <f t="shared" si="96"/>
        <v>5.2872000000000003</v>
      </c>
      <c r="O734" s="2">
        <f t="shared" si="97"/>
        <v>12.211439999999998</v>
      </c>
      <c r="P734" s="11">
        <f t="shared" si="98"/>
        <v>15.38879999999995</v>
      </c>
      <c r="S734" s="11">
        <f t="shared" si="92"/>
        <v>4.4099999999999682</v>
      </c>
      <c r="U734">
        <f t="shared" si="99"/>
        <v>5.7793584905660369</v>
      </c>
    </row>
    <row r="735" spans="1:21" x14ac:dyDescent="0.2">
      <c r="A735">
        <v>2017</v>
      </c>
      <c r="B735">
        <v>6</v>
      </c>
      <c r="C735">
        <v>2017.4548</v>
      </c>
      <c r="D735">
        <f>monthly_summary!D735</f>
        <v>406.56</v>
      </c>
      <c r="E735">
        <f>monthly_summary!E735</f>
        <v>402.25</v>
      </c>
      <c r="F735">
        <f t="shared" si="93"/>
        <v>9.1372000000000053</v>
      </c>
      <c r="G735" s="22">
        <f>monthly_summary!L735*12</f>
        <v>5.3100000000000005</v>
      </c>
      <c r="H735" s="22">
        <f>monthly_summary!P735*12</f>
        <v>5.2368000000000006</v>
      </c>
      <c r="I735" s="22">
        <f t="shared" si="94"/>
        <v>3.6599999999999966E-2</v>
      </c>
      <c r="J735" s="26">
        <f>'FF CO2 GCB2020'!D735*$K$5</f>
        <v>9.2482499999999987</v>
      </c>
      <c r="K735" s="23">
        <f>'FF CO2 GCB2020'!D735*(1-$K$5)</f>
        <v>0.4867500000000004</v>
      </c>
      <c r="L735" s="23">
        <f t="shared" si="101"/>
        <v>12.266099999999996</v>
      </c>
      <c r="N735" s="11">
        <f t="shared" si="96"/>
        <v>5.2734000000000005</v>
      </c>
      <c r="O735" s="2">
        <f t="shared" si="97"/>
        <v>12.229499999999996</v>
      </c>
      <c r="P735" s="11">
        <f t="shared" si="98"/>
        <v>15.251471428571431</v>
      </c>
      <c r="S735" s="11">
        <f t="shared" si="92"/>
        <v>4.3100000000000023</v>
      </c>
      <c r="U735">
        <f t="shared" si="99"/>
        <v>5.7858962264150922</v>
      </c>
    </row>
    <row r="736" spans="1:21" x14ac:dyDescent="0.2">
      <c r="A736">
        <v>2017</v>
      </c>
      <c r="B736">
        <v>7</v>
      </c>
      <c r="C736">
        <v>2017.537</v>
      </c>
      <c r="D736">
        <f>monthly_summary!D736</f>
        <v>406.39</v>
      </c>
      <c r="E736">
        <f>monthly_summary!E736</f>
        <v>402.4</v>
      </c>
      <c r="F736">
        <f t="shared" si="93"/>
        <v>8.4588000000000196</v>
      </c>
      <c r="G736" s="22">
        <f>monthly_summary!L736*12</f>
        <v>5.2907999999999999</v>
      </c>
      <c r="H736" s="22">
        <f>monthly_summary!P736*12</f>
        <v>5.2283999999999997</v>
      </c>
      <c r="I736" s="22">
        <f t="shared" si="94"/>
        <v>3.1200000000000117E-2</v>
      </c>
      <c r="J736" s="26">
        <f>'FF CO2 GCB2020'!D736*$K$5</f>
        <v>9.2605999999999984</v>
      </c>
      <c r="K736" s="23">
        <f>'FF CO2 GCB2020'!D736*(1-$K$5)</f>
        <v>0.48740000000000039</v>
      </c>
      <c r="L736" s="23">
        <f t="shared" si="101"/>
        <v>12.282479999999996</v>
      </c>
      <c r="N736" s="11">
        <f t="shared" si="96"/>
        <v>5.2595999999999998</v>
      </c>
      <c r="O736" s="2">
        <f t="shared" si="97"/>
        <v>12.251279999999996</v>
      </c>
      <c r="P736" s="11">
        <f t="shared" si="98"/>
        <v>14.784000000000011</v>
      </c>
      <c r="S736" s="11">
        <f t="shared" si="92"/>
        <v>3.9900000000000091</v>
      </c>
      <c r="U736">
        <f t="shared" si="99"/>
        <v>5.7936226415094314</v>
      </c>
    </row>
    <row r="737" spans="1:21" x14ac:dyDescent="0.2">
      <c r="A737">
        <v>2017</v>
      </c>
      <c r="B737">
        <v>8</v>
      </c>
      <c r="C737">
        <v>2017.6219000000001</v>
      </c>
      <c r="D737">
        <f>monthly_summary!D737</f>
        <v>406.77</v>
      </c>
      <c r="E737">
        <f>monthly_summary!E737</f>
        <v>402.71</v>
      </c>
      <c r="F737">
        <f t="shared" si="93"/>
        <v>8.607200000000006</v>
      </c>
      <c r="G737" s="22">
        <f>monthly_summary!L737*12</f>
        <v>5.274</v>
      </c>
      <c r="H737" s="22">
        <f>monthly_summary!P737*12</f>
        <v>5.2211999999999996</v>
      </c>
      <c r="I737" s="22">
        <f t="shared" si="94"/>
        <v>2.6400000000000201E-2</v>
      </c>
      <c r="J737" s="26">
        <f>'FF CO2 GCB2020'!D737*$K$5</f>
        <v>9.2767499999999998</v>
      </c>
      <c r="K737" s="23">
        <f>'FF CO2 GCB2020'!D737*(1-$K$5)</f>
        <v>0.48825000000000046</v>
      </c>
      <c r="L737" s="23">
        <f t="shared" si="101"/>
        <v>12.303899999999999</v>
      </c>
      <c r="N737" s="11">
        <f t="shared" si="96"/>
        <v>5.2476000000000003</v>
      </c>
      <c r="O737" s="2">
        <f t="shared" si="97"/>
        <v>12.277499999999998</v>
      </c>
      <c r="P737" s="11">
        <f t="shared" si="98"/>
        <v>14.910100000000003</v>
      </c>
      <c r="S737" s="11">
        <f t="shared" si="92"/>
        <v>4.0600000000000023</v>
      </c>
      <c r="U737">
        <f t="shared" si="99"/>
        <v>5.8037264150943386</v>
      </c>
    </row>
    <row r="738" spans="1:21" x14ac:dyDescent="0.2">
      <c r="A738">
        <v>2017</v>
      </c>
      <c r="B738">
        <v>9</v>
      </c>
      <c r="C738">
        <v>2017.7067999999999</v>
      </c>
      <c r="D738">
        <f>monthly_summary!D738</f>
        <v>406.75</v>
      </c>
      <c r="E738">
        <f>monthly_summary!E738</f>
        <v>402.98</v>
      </c>
      <c r="F738">
        <f t="shared" si="93"/>
        <v>7.9923999999999618</v>
      </c>
      <c r="G738" s="22">
        <f>monthly_summary!L738*12</f>
        <v>5.2596000000000007</v>
      </c>
      <c r="H738" s="22">
        <f>monthly_summary!P738*12</f>
        <v>5.2176</v>
      </c>
      <c r="I738" s="22">
        <f t="shared" si="94"/>
        <v>2.1000000000000352E-2</v>
      </c>
      <c r="J738" s="26">
        <f>'FF CO2 GCB2020'!D738*$K$5</f>
        <v>9.2928999999999995</v>
      </c>
      <c r="K738" s="23">
        <f>'FF CO2 GCB2020'!D738*(1-$K$5)</f>
        <v>0.48910000000000042</v>
      </c>
      <c r="L738" s="23">
        <f t="shared" si="101"/>
        <v>12.325319999999998</v>
      </c>
      <c r="N738" s="11">
        <f t="shared" si="96"/>
        <v>5.2385999999999999</v>
      </c>
      <c r="O738" s="2">
        <f t="shared" si="97"/>
        <v>12.304319999999997</v>
      </c>
      <c r="P738" s="11">
        <f t="shared" si="98"/>
        <v>14.491657142857115</v>
      </c>
      <c r="S738" s="11">
        <f t="shared" si="92"/>
        <v>3.7699999999999818</v>
      </c>
      <c r="U738">
        <f t="shared" si="99"/>
        <v>5.8138301886792441</v>
      </c>
    </row>
    <row r="739" spans="1:21" x14ac:dyDescent="0.2">
      <c r="A739">
        <v>2017</v>
      </c>
      <c r="B739">
        <v>10</v>
      </c>
      <c r="C739">
        <v>2017.789</v>
      </c>
      <c r="D739">
        <f>monthly_summary!D739</f>
        <v>407.24</v>
      </c>
      <c r="E739">
        <f>monthly_summary!E739</f>
        <v>403.21</v>
      </c>
      <c r="F739">
        <f t="shared" si="93"/>
        <v>8.5436000000000636</v>
      </c>
      <c r="G739" s="22">
        <f>monthly_summary!L739*12</f>
        <v>5.2476000000000003</v>
      </c>
      <c r="H739" s="22">
        <f>monthly_summary!P739*12</f>
        <v>5.2164000000000001</v>
      </c>
      <c r="I739" s="22">
        <f t="shared" si="94"/>
        <v>1.5600000000000058E-2</v>
      </c>
      <c r="J739" s="26">
        <f>'FF CO2 GCB2020'!D739*$K$5</f>
        <v>9.3080999999999996</v>
      </c>
      <c r="K739" s="23">
        <f>'FF CO2 GCB2020'!D739*(1-$K$5)</f>
        <v>0.48990000000000045</v>
      </c>
      <c r="L739" s="23">
        <f t="shared" si="101"/>
        <v>12.345479999999998</v>
      </c>
      <c r="N739" s="11">
        <f t="shared" si="96"/>
        <v>5.2320000000000002</v>
      </c>
      <c r="O739" s="2">
        <f t="shared" si="97"/>
        <v>12.329879999999999</v>
      </c>
      <c r="P739" s="11">
        <f t="shared" si="98"/>
        <v>14.905171428571474</v>
      </c>
      <c r="S739" s="11">
        <f>D739-E739</f>
        <v>4.0300000000000296</v>
      </c>
      <c r="U739">
        <f t="shared" si="99"/>
        <v>5.8233396226415088</v>
      </c>
    </row>
    <row r="740" spans="1:21" x14ac:dyDescent="0.2">
      <c r="A740">
        <v>2017</v>
      </c>
      <c r="B740">
        <v>11</v>
      </c>
      <c r="C740">
        <v>2017.874</v>
      </c>
      <c r="J740" s="26">
        <f>'FF CO2 GCB2020'!D740*$K$5</f>
        <v>9.3242499999999993</v>
      </c>
      <c r="K740" s="23">
        <f>'FF CO2 GCB2020'!D740*(1-$K$5)</f>
        <v>0.49075000000000041</v>
      </c>
      <c r="L740" s="23">
        <f t="shared" si="101"/>
        <v>12.366899999999998</v>
      </c>
      <c r="O740" s="2"/>
    </row>
    <row r="741" spans="1:21" x14ac:dyDescent="0.2">
      <c r="A741">
        <v>2017</v>
      </c>
      <c r="B741">
        <v>12</v>
      </c>
      <c r="C741">
        <v>2017.9562000000001</v>
      </c>
      <c r="J741" s="26">
        <f>'FF CO2 GCB2020'!D741*$K$5</f>
        <v>9.3404000000000007</v>
      </c>
      <c r="K741" s="23">
        <f>'FF CO2 GCB2020'!D741*(1-$K$5)</f>
        <v>0.49160000000000048</v>
      </c>
      <c r="L741" s="23">
        <f t="shared" si="101"/>
        <v>12.38832</v>
      </c>
      <c r="O741" s="2"/>
    </row>
    <row r="742" spans="1:21" x14ac:dyDescent="0.2">
      <c r="A742">
        <v>2018</v>
      </c>
      <c r="B742">
        <v>1</v>
      </c>
      <c r="C742">
        <v>2018.0410999999999</v>
      </c>
      <c r="J742" s="26">
        <f>'FF CO2 GCB2020'!D742*$K$5</f>
        <v>9.3556000000000008</v>
      </c>
      <c r="K742" s="23">
        <f>'FF CO2 GCB2020'!D742*(1-$K$5)</f>
        <v>0.49240000000000045</v>
      </c>
      <c r="L742" s="23">
        <f t="shared" si="101"/>
        <v>12.408480000000001</v>
      </c>
      <c r="O742" s="2"/>
    </row>
    <row r="743" spans="1:21" x14ac:dyDescent="0.2">
      <c r="A743">
        <v>2018</v>
      </c>
      <c r="B743">
        <v>2</v>
      </c>
      <c r="C743">
        <v>2018.126</v>
      </c>
      <c r="J743" s="26">
        <f>'FF CO2 GCB2020'!D743*$K$5</f>
        <v>9.3717500000000005</v>
      </c>
      <c r="K743" s="23">
        <f>'FF CO2 GCB2020'!D743*(1-$K$5)</f>
        <v>0.49325000000000047</v>
      </c>
      <c r="L743" s="23">
        <f t="shared" si="101"/>
        <v>12.4299</v>
      </c>
      <c r="O743" s="2"/>
    </row>
    <row r="744" spans="1:21" x14ac:dyDescent="0.2">
      <c r="A744">
        <v>2018</v>
      </c>
      <c r="B744">
        <v>3</v>
      </c>
      <c r="C744">
        <v>2018.2027</v>
      </c>
      <c r="J744" s="26">
        <f>'FF CO2 GCB2020'!D744*$K$5</f>
        <v>9.3879000000000001</v>
      </c>
      <c r="K744" s="23">
        <f>'FF CO2 GCB2020'!D744*(1-$K$5)</f>
        <v>0.49410000000000043</v>
      </c>
      <c r="L744" s="23">
        <f t="shared" si="101"/>
        <v>12.451319999999997</v>
      </c>
      <c r="O744" s="2"/>
    </row>
    <row r="745" spans="1:21" x14ac:dyDescent="0.2">
      <c r="A745">
        <v>2018</v>
      </c>
      <c r="B745">
        <v>4</v>
      </c>
      <c r="C745">
        <v>2018.2877000000001</v>
      </c>
      <c r="J745" s="26">
        <f>'FF CO2 GCB2020'!D745*$K$5</f>
        <v>9.4030999999999985</v>
      </c>
      <c r="K745" s="23">
        <f>'FF CO2 GCB2020'!D745*(1-$K$5)</f>
        <v>0.49490000000000045</v>
      </c>
      <c r="L745" s="23">
        <f t="shared" si="101"/>
        <v>12.471479999999996</v>
      </c>
      <c r="O745" s="2"/>
    </row>
    <row r="746" spans="1:21" x14ac:dyDescent="0.2">
      <c r="A746">
        <v>2018</v>
      </c>
      <c r="B746">
        <v>5</v>
      </c>
      <c r="C746">
        <v>2018.3698999999999</v>
      </c>
      <c r="J746" s="26">
        <f>'FF CO2 GCB2020'!D746*$K$5</f>
        <v>9.4192499999999981</v>
      </c>
      <c r="K746" s="23">
        <f>'FF CO2 GCB2020'!D746*(1-$K$5)</f>
        <v>0.49575000000000041</v>
      </c>
      <c r="L746" s="23">
        <f t="shared" si="101"/>
        <v>12.492899999999995</v>
      </c>
      <c r="O746" s="2"/>
    </row>
    <row r="747" spans="1:21" x14ac:dyDescent="0.2">
      <c r="A747">
        <v>2018</v>
      </c>
      <c r="B747">
        <v>6</v>
      </c>
      <c r="C747">
        <v>2018.4548</v>
      </c>
      <c r="J747" s="26">
        <f>'FF CO2 GCB2020'!D747*$K$5</f>
        <v>9.4353999999999996</v>
      </c>
      <c r="K747" s="23">
        <f>'FF CO2 GCB2020'!D747*(1-$K$5)</f>
        <v>0.49660000000000049</v>
      </c>
      <c r="L747" s="23">
        <f t="shared" si="101"/>
        <v>12.514319999999998</v>
      </c>
      <c r="O747" s="2"/>
    </row>
    <row r="748" spans="1:21" x14ac:dyDescent="0.2">
      <c r="A748">
        <v>2018</v>
      </c>
      <c r="B748">
        <v>7</v>
      </c>
      <c r="C748">
        <v>2018.537</v>
      </c>
      <c r="J748" s="26">
        <f>'FF CO2 GCB2020'!D748*$K$5</f>
        <v>9.4429999999999996</v>
      </c>
      <c r="K748" s="23">
        <f>'FF CO2 GCB2020'!D748*(1-$K$5)</f>
        <v>0.49700000000000044</v>
      </c>
      <c r="L748" s="23">
        <f t="shared" si="101"/>
        <v>12.524399999999998</v>
      </c>
      <c r="O748" s="2"/>
    </row>
    <row r="749" spans="1:21" x14ac:dyDescent="0.2">
      <c r="A749">
        <v>2018</v>
      </c>
      <c r="B749">
        <v>8</v>
      </c>
      <c r="C749">
        <v>2018.6219000000001</v>
      </c>
      <c r="J749" s="26">
        <f>'FF CO2 GCB2020'!D749*$K$5</f>
        <v>9.443950000000001</v>
      </c>
      <c r="K749" s="23">
        <f>'FF CO2 GCB2020'!D749*(1-$K$5)</f>
        <v>0.49705000000000049</v>
      </c>
      <c r="L749" s="23">
        <f t="shared" si="101"/>
        <v>12.52566</v>
      </c>
      <c r="O749" s="2"/>
    </row>
    <row r="750" spans="1:21" x14ac:dyDescent="0.2">
      <c r="A750">
        <v>2018</v>
      </c>
      <c r="B750">
        <v>9</v>
      </c>
      <c r="C750">
        <v>2018.7067999999999</v>
      </c>
      <c r="J750" s="26">
        <f>'FF CO2 GCB2020'!D750*$K$5</f>
        <v>9.4449000000000005</v>
      </c>
      <c r="K750" s="23">
        <f>'FF CO2 GCB2020'!D750*(1-$K$5)</f>
        <v>0.49710000000000043</v>
      </c>
      <c r="L750" s="23">
        <f t="shared" si="101"/>
        <v>12.52692</v>
      </c>
      <c r="O750" s="2"/>
    </row>
    <row r="751" spans="1:21" x14ac:dyDescent="0.2">
      <c r="A751">
        <v>2018</v>
      </c>
      <c r="B751">
        <v>10</v>
      </c>
      <c r="C751">
        <v>2018.789</v>
      </c>
      <c r="J751" s="26">
        <f>'FF CO2 GCB2020'!D751*$K$5</f>
        <v>9.4458500000000001</v>
      </c>
      <c r="K751" s="23">
        <f>'FF CO2 GCB2020'!D751*(1-$K$5)</f>
        <v>0.49715000000000042</v>
      </c>
      <c r="L751" s="23">
        <f t="shared" si="101"/>
        <v>12.528179999999997</v>
      </c>
      <c r="O751" s="2"/>
    </row>
    <row r="752" spans="1:21" x14ac:dyDescent="0.2">
      <c r="A752">
        <v>2018</v>
      </c>
      <c r="B752">
        <v>11</v>
      </c>
      <c r="C752">
        <v>2018.874</v>
      </c>
      <c r="J752" s="26">
        <f>'FF CO2 GCB2020'!D752*$K$5</f>
        <v>9.4467999999999996</v>
      </c>
      <c r="K752" s="23">
        <f>'FF CO2 GCB2020'!D752*(1-$K$5)</f>
        <v>0.49720000000000047</v>
      </c>
      <c r="L752" s="23">
        <f t="shared" si="101"/>
        <v>12.529439999999997</v>
      </c>
      <c r="O752" s="2"/>
    </row>
    <row r="753" spans="1:15" x14ac:dyDescent="0.2">
      <c r="A753">
        <v>2018</v>
      </c>
      <c r="B753">
        <v>12</v>
      </c>
      <c r="C753">
        <v>2018.9562000000001</v>
      </c>
      <c r="J753" s="26">
        <f>'FF CO2 GCB2020'!D753*$K$5</f>
        <v>9.4477499999999992</v>
      </c>
      <c r="K753" s="23">
        <f>'FF CO2 GCB2020'!D753*(1-$K$5)</f>
        <v>0.49725000000000047</v>
      </c>
      <c r="L753" s="23">
        <f t="shared" si="101"/>
        <v>12.530699999999996</v>
      </c>
      <c r="O753" s="2"/>
    </row>
    <row r="754" spans="1:15" x14ac:dyDescent="0.2">
      <c r="A754">
        <v>2019</v>
      </c>
      <c r="B754">
        <v>1</v>
      </c>
      <c r="C754">
        <v>2019.0410999999999</v>
      </c>
      <c r="J754" s="26">
        <f>'FF CO2 GCB2020'!D754*$K$5</f>
        <v>9.4477499999999992</v>
      </c>
      <c r="K754" s="23">
        <f>'FF CO2 GCB2020'!D754*(1-$K$5)</f>
        <v>0.49725000000000047</v>
      </c>
      <c r="L754" s="23">
        <f t="shared" si="101"/>
        <v>12.530699999999996</v>
      </c>
      <c r="O754" s="2"/>
    </row>
    <row r="755" spans="1:15" x14ac:dyDescent="0.2">
      <c r="A755">
        <v>2019</v>
      </c>
      <c r="B755">
        <v>2</v>
      </c>
      <c r="C755">
        <v>2019.126</v>
      </c>
      <c r="J755" s="26">
        <f>'FF CO2 GCB2020'!D755*$K$5</f>
        <v>9.4486999999999988</v>
      </c>
      <c r="K755" s="23">
        <f>'FF CO2 GCB2020'!D755*(1-$K$5)</f>
        <v>0.49730000000000041</v>
      </c>
      <c r="L755" s="23">
        <f t="shared" si="101"/>
        <v>12.531959999999996</v>
      </c>
      <c r="O755" s="2"/>
    </row>
    <row r="756" spans="1:15" x14ac:dyDescent="0.2">
      <c r="A756">
        <v>2019</v>
      </c>
      <c r="B756">
        <v>3</v>
      </c>
      <c r="C756">
        <v>2019.2027</v>
      </c>
      <c r="J756" s="26">
        <f>'FF CO2 GCB2020'!D756*$K$5</f>
        <v>9.4496499999999983</v>
      </c>
      <c r="K756" s="23">
        <f>'FF CO2 GCB2020'!D756*(1-$K$5)</f>
        <v>0.4973500000000004</v>
      </c>
      <c r="L756" s="23">
        <f t="shared" si="101"/>
        <v>12.533219999999996</v>
      </c>
      <c r="O756" s="2"/>
    </row>
    <row r="757" spans="1:15" x14ac:dyDescent="0.2">
      <c r="A757">
        <v>2019</v>
      </c>
      <c r="B757">
        <v>4</v>
      </c>
      <c r="C757">
        <v>2019.2877000000001</v>
      </c>
      <c r="J757" s="26">
        <f>'FF CO2 GCB2020'!D757*$K$5</f>
        <v>9.4505999999999997</v>
      </c>
      <c r="K757" s="23">
        <f>'FF CO2 GCB2020'!D757*(1-$K$5)</f>
        <v>0.49740000000000045</v>
      </c>
      <c r="L757" s="23">
        <f t="shared" si="101"/>
        <v>12.534479999999999</v>
      </c>
      <c r="O757" s="2"/>
    </row>
    <row r="758" spans="1:15" x14ac:dyDescent="0.2">
      <c r="A758">
        <v>2019</v>
      </c>
      <c r="B758">
        <v>5</v>
      </c>
      <c r="C758">
        <v>2019.3698999999999</v>
      </c>
      <c r="J758" s="26">
        <f>'FF CO2 GCB2020'!D758*$K$5</f>
        <v>9.4515499999999992</v>
      </c>
      <c r="K758" s="23">
        <f>'FF CO2 GCB2020'!D758*(1-$K$5)</f>
        <v>0.49745000000000045</v>
      </c>
      <c r="L758" s="23">
        <f t="shared" si="101"/>
        <v>12.535739999999997</v>
      </c>
      <c r="O758" s="2"/>
    </row>
    <row r="759" spans="1:15" x14ac:dyDescent="0.2">
      <c r="A759">
        <v>2019</v>
      </c>
      <c r="B759">
        <v>6</v>
      </c>
      <c r="C759">
        <v>2019.4548</v>
      </c>
      <c r="J759" s="26">
        <f>'FF CO2 GCB2020'!D759*$K$5</f>
        <v>9.4524999999999988</v>
      </c>
      <c r="K759" s="23">
        <f>'FF CO2 GCB2020'!D759*(1-$K$5)</f>
        <v>0.49750000000000039</v>
      </c>
      <c r="L759" s="23">
        <f t="shared" si="101"/>
        <v>12.536999999999997</v>
      </c>
      <c r="O759" s="2"/>
    </row>
    <row r="760" spans="1:15" x14ac:dyDescent="0.2">
      <c r="A760">
        <v>2019</v>
      </c>
      <c r="B760">
        <v>7</v>
      </c>
      <c r="C760">
        <v>2019.537</v>
      </c>
      <c r="J760" s="26">
        <f>'FF CO2 GCB2020'!D760*$K$5</f>
        <v>9.4259000000000004</v>
      </c>
      <c r="K760" s="23">
        <f>'FF CO2 GCB2020'!D760*(1-$K$5)</f>
        <v>0.49610000000000049</v>
      </c>
      <c r="L760" s="23">
        <f t="shared" si="101"/>
        <v>12.501719999999999</v>
      </c>
      <c r="O760" s="2"/>
    </row>
    <row r="761" spans="1:15" x14ac:dyDescent="0.2">
      <c r="A761">
        <v>2019</v>
      </c>
      <c r="B761">
        <v>8</v>
      </c>
      <c r="C761">
        <v>2019.6219000000001</v>
      </c>
      <c r="J761" s="26">
        <f>'FF CO2 GCB2020'!D761*$K$5</f>
        <v>9.3727</v>
      </c>
      <c r="K761" s="23">
        <f>'FF CO2 GCB2020'!D761*(1-$K$5)</f>
        <v>0.4933000000000004</v>
      </c>
      <c r="L761" s="23">
        <f t="shared" si="101"/>
        <v>12.43116</v>
      </c>
      <c r="O761" s="2"/>
    </row>
    <row r="762" spans="1:15" x14ac:dyDescent="0.2">
      <c r="A762">
        <v>2019</v>
      </c>
      <c r="B762">
        <v>9</v>
      </c>
      <c r="C762">
        <v>2019.7067999999999</v>
      </c>
      <c r="J762" s="26">
        <f>'FF CO2 GCB2020'!D762*$K$5</f>
        <v>9.3194999999999997</v>
      </c>
      <c r="K762" s="23">
        <f>'FF CO2 GCB2020'!D762*(1-$K$5)</f>
        <v>0.49050000000000044</v>
      </c>
      <c r="L762" s="23">
        <f t="shared" si="101"/>
        <v>12.360599999999998</v>
      </c>
      <c r="O762" s="2"/>
    </row>
    <row r="763" spans="1:15" x14ac:dyDescent="0.2">
      <c r="A763">
        <v>2019</v>
      </c>
      <c r="B763">
        <v>10</v>
      </c>
      <c r="C763">
        <v>2019.789</v>
      </c>
      <c r="J763" s="26">
        <f>'FF CO2 GCB2020'!D763*$K$5</f>
        <v>9.2662999999999993</v>
      </c>
      <c r="K763" s="23">
        <f>'FF CO2 GCB2020'!D763*(1-$K$5)</f>
        <v>0.48770000000000041</v>
      </c>
      <c r="L763" s="23">
        <f t="shared" si="101"/>
        <v>12.290039999999998</v>
      </c>
      <c r="O763" s="2"/>
    </row>
    <row r="764" spans="1:15" x14ac:dyDescent="0.2">
      <c r="A764">
        <v>2019</v>
      </c>
      <c r="B764">
        <v>11</v>
      </c>
      <c r="C764">
        <v>2019.874</v>
      </c>
      <c r="J764" s="26">
        <f>'FF CO2 GCB2020'!D764*$K$5</f>
        <v>9.2131000000000007</v>
      </c>
      <c r="K764" s="23">
        <f>'FF CO2 GCB2020'!D764*(1-$K$5)</f>
        <v>0.48490000000000044</v>
      </c>
      <c r="L764" s="23">
        <f t="shared" si="101"/>
        <v>12.219480000000001</v>
      </c>
      <c r="O764" s="2"/>
    </row>
    <row r="765" spans="1:15" x14ac:dyDescent="0.2">
      <c r="A765">
        <v>2019</v>
      </c>
      <c r="B765">
        <v>12</v>
      </c>
      <c r="C765">
        <v>2019.9562000000001</v>
      </c>
      <c r="J765" s="26">
        <f>'FF CO2 GCB2020'!D765*$K$5</f>
        <v>9.1608499999999999</v>
      </c>
      <c r="K765" s="23">
        <f>'FF CO2 GCB2020'!D765*(1-$K$5)</f>
        <v>0.48215000000000047</v>
      </c>
      <c r="L765" s="23">
        <f t="shared" ref="L765:L777" si="102">$L$5*(J765-K765)</f>
        <v>12.150179999999999</v>
      </c>
      <c r="O765" s="2"/>
    </row>
    <row r="766" spans="1:15" x14ac:dyDescent="0.2">
      <c r="A766">
        <v>2020</v>
      </c>
      <c r="B766">
        <v>1</v>
      </c>
      <c r="C766">
        <v>2020.0409999999999</v>
      </c>
      <c r="J766" s="26">
        <f>'FF CO2 GCB2020'!D766*$K$5</f>
        <v>9.1076499999999996</v>
      </c>
      <c r="K766" s="23">
        <f>'FF CO2 GCB2020'!D766*(1-$K$5)</f>
        <v>0.47935000000000039</v>
      </c>
      <c r="L766" s="23">
        <f t="shared" si="102"/>
        <v>12.079619999999998</v>
      </c>
      <c r="O766" s="2"/>
    </row>
    <row r="767" spans="1:15" x14ac:dyDescent="0.2">
      <c r="A767">
        <v>2020</v>
      </c>
      <c r="B767">
        <v>2</v>
      </c>
      <c r="C767">
        <v>2020.1257000000001</v>
      </c>
      <c r="J767" s="26">
        <f>'FF CO2 GCB2020'!D767*$K$5</f>
        <v>9.054450000000001</v>
      </c>
      <c r="K767" s="23">
        <f>'FF CO2 GCB2020'!D767*(1-$K$5)</f>
        <v>0.47655000000000047</v>
      </c>
      <c r="L767" s="23">
        <f t="shared" si="102"/>
        <v>12.009059999999998</v>
      </c>
      <c r="O767" s="2"/>
    </row>
    <row r="768" spans="1:15" x14ac:dyDescent="0.2">
      <c r="A768">
        <v>2020</v>
      </c>
      <c r="B768">
        <v>3</v>
      </c>
      <c r="C768">
        <v>2020.2049</v>
      </c>
      <c r="J768" s="26">
        <f>'FF CO2 GCB2020'!D768*$K$5</f>
        <v>9.0012499999999989</v>
      </c>
      <c r="K768" s="23">
        <f>'FF CO2 GCB2020'!D768*(1-$K$5)</f>
        <v>0.47375000000000039</v>
      </c>
      <c r="L768" s="23">
        <f t="shared" si="102"/>
        <v>11.938499999999996</v>
      </c>
      <c r="O768" s="2"/>
    </row>
    <row r="769" spans="1:15" x14ac:dyDescent="0.2">
      <c r="A769">
        <v>2020</v>
      </c>
      <c r="B769">
        <v>4</v>
      </c>
      <c r="C769">
        <v>2020.2896000000001</v>
      </c>
      <c r="J769" s="26">
        <f>'FF CO2 GCB2020'!D769*$K$5</f>
        <v>8.9480500000000003</v>
      </c>
      <c r="K769" s="23">
        <f>'FF CO2 GCB2020'!D769*(1-$K$5)</f>
        <v>0.47095000000000042</v>
      </c>
      <c r="L769" s="23">
        <f t="shared" si="102"/>
        <v>11.867939999999999</v>
      </c>
      <c r="O769" s="2"/>
    </row>
    <row r="770" spans="1:15" x14ac:dyDescent="0.2">
      <c r="A770">
        <v>2020</v>
      </c>
      <c r="B770">
        <v>5</v>
      </c>
      <c r="C770">
        <v>2020.3715999999999</v>
      </c>
      <c r="J770" s="26">
        <f>'FF CO2 GCB2020'!D770*$K$5</f>
        <v>8.8948499999999999</v>
      </c>
      <c r="K770" s="23">
        <f>'FF CO2 GCB2020'!D770*(1-$K$5)</f>
        <v>0.4681500000000004</v>
      </c>
      <c r="L770" s="23">
        <f t="shared" si="102"/>
        <v>11.79738</v>
      </c>
      <c r="O770" s="2"/>
    </row>
    <row r="771" spans="1:15" x14ac:dyDescent="0.2">
      <c r="A771">
        <v>2020</v>
      </c>
      <c r="B771">
        <v>6</v>
      </c>
      <c r="C771">
        <v>2020.4563000000001</v>
      </c>
      <c r="J771" s="26">
        <f>'FF CO2 GCB2020'!D771*$K$5</f>
        <v>8.8416499999999996</v>
      </c>
      <c r="K771" s="23">
        <f>'FF CO2 GCB2020'!D771*(1-$K$5)</f>
        <v>0.46535000000000043</v>
      </c>
      <c r="L771" s="23">
        <f t="shared" si="102"/>
        <v>11.726819999999998</v>
      </c>
      <c r="O771" s="2"/>
    </row>
    <row r="772" spans="1:15" x14ac:dyDescent="0.2">
      <c r="A772">
        <v>2020</v>
      </c>
      <c r="B772">
        <v>7</v>
      </c>
      <c r="C772">
        <v>2020.5382999999999</v>
      </c>
      <c r="J772" s="26">
        <f>'FF CO2 GCB2020'!D772*$K$5</f>
        <v>8.788450000000001</v>
      </c>
      <c r="K772" s="23">
        <f>'FF CO2 GCB2020'!D772*(1-$K$5)</f>
        <v>0.46255000000000046</v>
      </c>
      <c r="L772" s="23">
        <f t="shared" si="102"/>
        <v>11.65626</v>
      </c>
      <c r="O772" s="2"/>
    </row>
    <row r="773" spans="1:15" x14ac:dyDescent="0.2">
      <c r="A773">
        <v>2020</v>
      </c>
      <c r="B773">
        <v>8</v>
      </c>
      <c r="C773">
        <v>2020.623</v>
      </c>
      <c r="J773" s="26">
        <f>'FF CO2 GCB2020'!D773*$K$5</f>
        <v>8.7352500000000024</v>
      </c>
      <c r="K773" s="23">
        <f>'FF CO2 GCB2020'!D773*(1-$K$5)</f>
        <v>0.45975000000000049</v>
      </c>
      <c r="L773" s="23">
        <f t="shared" si="102"/>
        <v>11.585700000000003</v>
      </c>
      <c r="O773" s="2"/>
    </row>
    <row r="774" spans="1:15" x14ac:dyDescent="0.2">
      <c r="A774">
        <v>2020</v>
      </c>
      <c r="B774">
        <v>9</v>
      </c>
      <c r="C774">
        <v>2020.7076999999999</v>
      </c>
      <c r="J774" s="26">
        <f>'FF CO2 GCB2020'!D774*$K$5</f>
        <v>8.682050000000002</v>
      </c>
      <c r="K774" s="23">
        <f>'FF CO2 GCB2020'!D774*(1-$K$5)</f>
        <v>0.45695000000000058</v>
      </c>
      <c r="L774" s="23">
        <f t="shared" si="102"/>
        <v>11.515140000000001</v>
      </c>
      <c r="O774" s="2"/>
    </row>
    <row r="775" spans="1:15" x14ac:dyDescent="0.2">
      <c r="A775">
        <v>2020</v>
      </c>
      <c r="B775">
        <v>10</v>
      </c>
      <c r="C775">
        <v>2020.7896000000001</v>
      </c>
      <c r="J775" s="26">
        <f>'FF CO2 GCB2020'!D775*$K$5</f>
        <v>8.6288500000000035</v>
      </c>
      <c r="K775" s="23">
        <f>'FF CO2 GCB2020'!D775*(1-$K$5)</f>
        <v>0.45415000000000061</v>
      </c>
      <c r="L775" s="23">
        <f t="shared" si="102"/>
        <v>11.444580000000004</v>
      </c>
      <c r="O775" s="2"/>
    </row>
    <row r="776" spans="1:15" x14ac:dyDescent="0.2">
      <c r="A776">
        <v>2020</v>
      </c>
      <c r="B776">
        <v>11</v>
      </c>
      <c r="C776">
        <v>2020.8742999999999</v>
      </c>
      <c r="J776" s="26">
        <f>'FF CO2 GCB2020'!D776*$K$5</f>
        <v>8.5756500000000031</v>
      </c>
      <c r="K776" s="23">
        <f>'FF CO2 GCB2020'!D776*(1-$K$5)</f>
        <v>0.45135000000000064</v>
      </c>
      <c r="L776" s="23">
        <f t="shared" si="102"/>
        <v>11.374020000000002</v>
      </c>
      <c r="O776" s="2"/>
    </row>
    <row r="777" spans="1:15" x14ac:dyDescent="0.2">
      <c r="A777">
        <v>2020</v>
      </c>
      <c r="B777">
        <v>12</v>
      </c>
      <c r="C777">
        <v>2020.9563000000001</v>
      </c>
      <c r="J777" s="26">
        <f>'FF CO2 GCB2020'!D777*$K$5</f>
        <v>8.5224500000000045</v>
      </c>
      <c r="K777" s="23">
        <f>'FF CO2 GCB2020'!D777*(1-$K$5)</f>
        <v>0.44855000000000067</v>
      </c>
      <c r="L777" s="23">
        <f t="shared" si="102"/>
        <v>11.303460000000005</v>
      </c>
      <c r="O77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9223-46FC-394B-8CB1-5C33E6E62AAA}">
  <sheetPr>
    <tabColor theme="7"/>
  </sheetPr>
  <dimension ref="A1:G777"/>
  <sheetViews>
    <sheetView workbookViewId="0">
      <selection activeCell="B60" sqref="B60"/>
    </sheetView>
  </sheetViews>
  <sheetFormatPr baseColWidth="10" defaultRowHeight="16" x14ac:dyDescent="0.2"/>
  <cols>
    <col min="2" max="4" width="10.83203125" style="11"/>
    <col min="7" max="7" width="10.83203125" style="1"/>
  </cols>
  <sheetData>
    <row r="1" spans="1:4" x14ac:dyDescent="0.2">
      <c r="A1" t="s">
        <v>80</v>
      </c>
    </row>
    <row r="2" spans="1:4" x14ac:dyDescent="0.2">
      <c r="A2" t="s">
        <v>124</v>
      </c>
    </row>
    <row r="9" spans="1:4" ht="51" x14ac:dyDescent="0.2">
      <c r="A9" s="18" t="s">
        <v>125</v>
      </c>
      <c r="B9" s="11" t="s">
        <v>126</v>
      </c>
      <c r="C9" s="11" t="s">
        <v>127</v>
      </c>
      <c r="D9" s="15" t="s">
        <v>128</v>
      </c>
    </row>
    <row r="10" spans="1:4" x14ac:dyDescent="0.2">
      <c r="A10">
        <v>1957</v>
      </c>
      <c r="B10" s="11">
        <v>1</v>
      </c>
      <c r="C10">
        <v>1957.0419999999999</v>
      </c>
      <c r="D10" s="1">
        <v>2.1880000000000002</v>
      </c>
    </row>
    <row r="11" spans="1:4" x14ac:dyDescent="0.2">
      <c r="A11">
        <v>1957</v>
      </c>
      <c r="B11" s="11">
        <v>2</v>
      </c>
      <c r="C11">
        <v>1957.125</v>
      </c>
      <c r="D11" s="1">
        <v>2.194</v>
      </c>
    </row>
    <row r="12" spans="1:4" x14ac:dyDescent="0.2">
      <c r="A12">
        <v>1957</v>
      </c>
      <c r="B12" s="11">
        <v>3</v>
      </c>
      <c r="C12">
        <v>1957.2080000000001</v>
      </c>
      <c r="D12" s="1">
        <v>2.2000000000000002</v>
      </c>
    </row>
    <row r="13" spans="1:4" x14ac:dyDescent="0.2">
      <c r="A13">
        <v>1957</v>
      </c>
      <c r="B13" s="11">
        <v>4</v>
      </c>
      <c r="C13">
        <v>1957.2919999999999</v>
      </c>
      <c r="D13" s="1">
        <v>2.2050000000000001</v>
      </c>
    </row>
    <row r="14" spans="1:4" x14ac:dyDescent="0.2">
      <c r="A14">
        <v>1957</v>
      </c>
      <c r="B14" s="11">
        <v>5</v>
      </c>
      <c r="C14">
        <v>1957.375</v>
      </c>
      <c r="D14" s="1">
        <v>2.2109999999999999</v>
      </c>
    </row>
    <row r="15" spans="1:4" x14ac:dyDescent="0.2">
      <c r="A15">
        <v>1957</v>
      </c>
      <c r="B15" s="11">
        <v>6</v>
      </c>
      <c r="C15">
        <v>1957.4580000000001</v>
      </c>
      <c r="D15" s="1">
        <v>2.2170000000000001</v>
      </c>
    </row>
    <row r="16" spans="1:4" x14ac:dyDescent="0.2">
      <c r="A16">
        <v>1957</v>
      </c>
      <c r="B16" s="11">
        <v>7</v>
      </c>
      <c r="C16">
        <v>1957.5419999999999</v>
      </c>
      <c r="D16" s="1">
        <v>2.2229999999999999</v>
      </c>
    </row>
    <row r="17" spans="1:4" x14ac:dyDescent="0.2">
      <c r="A17">
        <v>1957</v>
      </c>
      <c r="B17" s="11">
        <v>8</v>
      </c>
      <c r="C17">
        <v>1957.625</v>
      </c>
      <c r="D17" s="1">
        <v>2.2290000000000001</v>
      </c>
    </row>
    <row r="18" spans="1:4" x14ac:dyDescent="0.2">
      <c r="A18">
        <v>1957</v>
      </c>
      <c r="B18" s="11">
        <v>9</v>
      </c>
      <c r="C18">
        <v>1957.7080000000001</v>
      </c>
      <c r="D18" s="1">
        <v>2.2349999999999999</v>
      </c>
    </row>
    <row r="19" spans="1:4" x14ac:dyDescent="0.2">
      <c r="A19">
        <v>1957</v>
      </c>
      <c r="B19" s="11">
        <v>10</v>
      </c>
      <c r="C19">
        <v>1957.7919999999999</v>
      </c>
      <c r="D19" s="1">
        <v>2.2400000000000002</v>
      </c>
    </row>
    <row r="20" spans="1:4" x14ac:dyDescent="0.2">
      <c r="A20">
        <v>1957</v>
      </c>
      <c r="B20" s="11">
        <v>11</v>
      </c>
      <c r="C20">
        <v>1957.875</v>
      </c>
      <c r="D20" s="1">
        <v>2.246</v>
      </c>
    </row>
    <row r="21" spans="1:4" x14ac:dyDescent="0.2">
      <c r="A21">
        <v>1957</v>
      </c>
      <c r="B21" s="11">
        <v>12</v>
      </c>
      <c r="C21">
        <v>1957.9580000000001</v>
      </c>
      <c r="D21" s="1">
        <v>2.2519999999999998</v>
      </c>
    </row>
    <row r="22" spans="1:4" x14ac:dyDescent="0.2">
      <c r="A22">
        <v>1958</v>
      </c>
      <c r="B22" s="11">
        <v>1</v>
      </c>
      <c r="C22">
        <v>1958.0419999999999</v>
      </c>
      <c r="D22" s="1">
        <v>2.258</v>
      </c>
    </row>
    <row r="23" spans="1:4" x14ac:dyDescent="0.2">
      <c r="A23">
        <v>1958</v>
      </c>
      <c r="B23" s="11">
        <v>2</v>
      </c>
      <c r="C23">
        <v>1958.125</v>
      </c>
      <c r="D23" s="1">
        <v>2.2639999999999998</v>
      </c>
    </row>
    <row r="24" spans="1:4" x14ac:dyDescent="0.2">
      <c r="A24">
        <v>1958</v>
      </c>
      <c r="B24" s="11">
        <v>3</v>
      </c>
      <c r="C24">
        <v>1958.2080000000001</v>
      </c>
      <c r="D24" s="1">
        <v>2.27</v>
      </c>
    </row>
    <row r="25" spans="1:4" x14ac:dyDescent="0.2">
      <c r="A25">
        <v>1958</v>
      </c>
      <c r="B25" s="11">
        <v>4</v>
      </c>
      <c r="C25">
        <v>1958.2919999999999</v>
      </c>
      <c r="D25" s="1">
        <v>2.2749999999999999</v>
      </c>
    </row>
    <row r="26" spans="1:4" x14ac:dyDescent="0.2">
      <c r="A26">
        <v>1958</v>
      </c>
      <c r="B26" s="11">
        <v>5</v>
      </c>
      <c r="C26">
        <v>1958.375</v>
      </c>
      <c r="D26" s="1">
        <v>2.2810000000000001</v>
      </c>
    </row>
    <row r="27" spans="1:4" x14ac:dyDescent="0.2">
      <c r="A27">
        <v>1958</v>
      </c>
      <c r="B27" s="11">
        <v>6</v>
      </c>
      <c r="C27">
        <v>1958.4580000000001</v>
      </c>
      <c r="D27" s="1">
        <v>2.2869999999999999</v>
      </c>
    </row>
    <row r="28" spans="1:4" x14ac:dyDescent="0.2">
      <c r="A28">
        <v>1958</v>
      </c>
      <c r="B28" s="11">
        <v>7</v>
      </c>
      <c r="C28">
        <v>1958.5419999999999</v>
      </c>
      <c r="D28" s="1">
        <v>2.2949999999999999</v>
      </c>
    </row>
    <row r="29" spans="1:4" x14ac:dyDescent="0.2">
      <c r="A29">
        <v>1958</v>
      </c>
      <c r="B29" s="11">
        <v>8</v>
      </c>
      <c r="C29">
        <v>1958.625</v>
      </c>
      <c r="D29" s="1">
        <v>2.306</v>
      </c>
    </row>
    <row r="30" spans="1:4" x14ac:dyDescent="0.2">
      <c r="A30">
        <v>1958</v>
      </c>
      <c r="B30" s="11">
        <v>9</v>
      </c>
      <c r="C30">
        <v>1958.7080000000001</v>
      </c>
      <c r="D30" s="1">
        <v>2.3170000000000002</v>
      </c>
    </row>
    <row r="31" spans="1:4" x14ac:dyDescent="0.2">
      <c r="A31">
        <v>1958</v>
      </c>
      <c r="B31" s="11">
        <v>10</v>
      </c>
      <c r="C31">
        <v>1958.7919999999999</v>
      </c>
      <c r="D31" s="1">
        <v>2.3279999999999998</v>
      </c>
    </row>
    <row r="32" spans="1:4" x14ac:dyDescent="0.2">
      <c r="A32">
        <v>1958</v>
      </c>
      <c r="B32" s="11">
        <v>11</v>
      </c>
      <c r="C32">
        <v>1958.875</v>
      </c>
      <c r="D32" s="1">
        <v>2.339</v>
      </c>
    </row>
    <row r="33" spans="1:4" x14ac:dyDescent="0.2">
      <c r="A33">
        <v>1958</v>
      </c>
      <c r="B33" s="11">
        <v>12</v>
      </c>
      <c r="C33">
        <v>1958.9580000000001</v>
      </c>
      <c r="D33" s="1">
        <v>2.35</v>
      </c>
    </row>
    <row r="34" spans="1:4" x14ac:dyDescent="0.2">
      <c r="A34">
        <v>1959</v>
      </c>
      <c r="B34" s="11">
        <v>1</v>
      </c>
      <c r="C34">
        <v>1959.0419999999999</v>
      </c>
      <c r="D34" s="1">
        <v>2.36</v>
      </c>
    </row>
    <row r="35" spans="1:4" x14ac:dyDescent="0.2">
      <c r="A35">
        <v>1959</v>
      </c>
      <c r="B35" s="11">
        <v>2</v>
      </c>
      <c r="C35">
        <v>1959.125</v>
      </c>
      <c r="D35" s="1">
        <v>2.371</v>
      </c>
    </row>
    <row r="36" spans="1:4" x14ac:dyDescent="0.2">
      <c r="A36">
        <v>1959</v>
      </c>
      <c r="B36" s="11">
        <v>3</v>
      </c>
      <c r="C36">
        <v>1959.2080000000001</v>
      </c>
      <c r="D36" s="1">
        <v>2.3820000000000001</v>
      </c>
    </row>
    <row r="37" spans="1:4" x14ac:dyDescent="0.2">
      <c r="A37">
        <v>1959</v>
      </c>
      <c r="B37" s="11">
        <v>4</v>
      </c>
      <c r="C37">
        <v>1959.2919999999999</v>
      </c>
      <c r="D37" s="1">
        <v>2.3929999999999998</v>
      </c>
    </row>
    <row r="38" spans="1:4" x14ac:dyDescent="0.2">
      <c r="A38">
        <v>1959</v>
      </c>
      <c r="B38" s="11">
        <v>5</v>
      </c>
      <c r="C38">
        <v>1959.375</v>
      </c>
      <c r="D38" s="1">
        <v>2.4039999999999999</v>
      </c>
    </row>
    <row r="39" spans="1:4" x14ac:dyDescent="0.2">
      <c r="A39">
        <v>1959</v>
      </c>
      <c r="B39" s="11">
        <v>6</v>
      </c>
      <c r="C39">
        <v>1959.4580000000001</v>
      </c>
      <c r="D39" s="1">
        <v>2.415</v>
      </c>
    </row>
    <row r="40" spans="1:4" x14ac:dyDescent="0.2">
      <c r="A40">
        <v>1959</v>
      </c>
      <c r="B40" s="11">
        <v>7</v>
      </c>
      <c r="C40">
        <v>1959.5419999999999</v>
      </c>
      <c r="D40" s="1">
        <v>2.4249999999999998</v>
      </c>
    </row>
    <row r="41" spans="1:4" x14ac:dyDescent="0.2">
      <c r="A41">
        <v>1959</v>
      </c>
      <c r="B41" s="11">
        <v>8</v>
      </c>
      <c r="C41">
        <v>1959.625</v>
      </c>
      <c r="D41" s="1">
        <v>2.4359999999999999</v>
      </c>
    </row>
    <row r="42" spans="1:4" x14ac:dyDescent="0.2">
      <c r="A42">
        <v>1959</v>
      </c>
      <c r="B42" s="11">
        <v>9</v>
      </c>
      <c r="C42">
        <v>1959.7080000000001</v>
      </c>
      <c r="D42" s="1">
        <v>2.4470000000000001</v>
      </c>
    </row>
    <row r="43" spans="1:4" x14ac:dyDescent="0.2">
      <c r="A43">
        <v>1959</v>
      </c>
      <c r="B43" s="11">
        <v>10</v>
      </c>
      <c r="C43">
        <v>1959.7919999999999</v>
      </c>
      <c r="D43" s="1">
        <v>2.4580000000000002</v>
      </c>
    </row>
    <row r="44" spans="1:4" x14ac:dyDescent="0.2">
      <c r="A44">
        <v>1959</v>
      </c>
      <c r="B44" s="11">
        <v>11</v>
      </c>
      <c r="C44">
        <v>1959.875</v>
      </c>
      <c r="D44" s="1">
        <v>2.4689999999999999</v>
      </c>
    </row>
    <row r="45" spans="1:4" x14ac:dyDescent="0.2">
      <c r="A45">
        <v>1959</v>
      </c>
      <c r="B45" s="11">
        <v>12</v>
      </c>
      <c r="C45">
        <v>1959.9580000000001</v>
      </c>
      <c r="D45" s="1">
        <v>2.48</v>
      </c>
    </row>
    <row r="46" spans="1:4" x14ac:dyDescent="0.2">
      <c r="A46">
        <v>1960</v>
      </c>
      <c r="B46" s="11">
        <v>1</v>
      </c>
      <c r="C46">
        <v>1960.0419999999999</v>
      </c>
      <c r="D46" s="1">
        <v>2.4900000000000002</v>
      </c>
    </row>
    <row r="47" spans="1:4" x14ac:dyDescent="0.2">
      <c r="A47">
        <v>1960</v>
      </c>
      <c r="B47" s="11">
        <v>2</v>
      </c>
      <c r="C47">
        <v>1960.125</v>
      </c>
      <c r="D47" s="1">
        <v>2.5009999999999999</v>
      </c>
    </row>
    <row r="48" spans="1:4" x14ac:dyDescent="0.2">
      <c r="A48">
        <v>1960</v>
      </c>
      <c r="B48" s="11">
        <v>3</v>
      </c>
      <c r="C48">
        <v>1960.2080000000001</v>
      </c>
      <c r="D48" s="1">
        <v>2.512</v>
      </c>
    </row>
    <row r="49" spans="1:4" x14ac:dyDescent="0.2">
      <c r="A49">
        <v>1960</v>
      </c>
      <c r="B49" s="11">
        <v>4</v>
      </c>
      <c r="C49">
        <v>1960.2919999999999</v>
      </c>
      <c r="D49" s="1">
        <v>2.5230000000000001</v>
      </c>
    </row>
    <row r="50" spans="1:4" x14ac:dyDescent="0.2">
      <c r="A50">
        <v>1960</v>
      </c>
      <c r="B50" s="11">
        <v>5</v>
      </c>
      <c r="C50">
        <v>1960.375</v>
      </c>
      <c r="D50" s="1">
        <v>2.5339999999999998</v>
      </c>
    </row>
    <row r="51" spans="1:4" x14ac:dyDescent="0.2">
      <c r="A51">
        <v>1960</v>
      </c>
      <c r="B51" s="11">
        <v>6</v>
      </c>
      <c r="C51">
        <v>1960.4580000000001</v>
      </c>
      <c r="D51" s="1">
        <v>2.5449999999999999</v>
      </c>
    </row>
    <row r="52" spans="1:4" x14ac:dyDescent="0.2">
      <c r="A52">
        <v>1960</v>
      </c>
      <c r="B52" s="11">
        <v>7</v>
      </c>
      <c r="C52">
        <v>1960.5419999999999</v>
      </c>
      <c r="D52" s="1">
        <v>2.5499999999999998</v>
      </c>
    </row>
    <row r="53" spans="1:4" x14ac:dyDescent="0.2">
      <c r="A53">
        <v>1960</v>
      </c>
      <c r="B53" s="11">
        <v>8</v>
      </c>
      <c r="C53">
        <v>1960.625</v>
      </c>
      <c r="D53" s="1">
        <v>2.5499999999999998</v>
      </c>
    </row>
    <row r="54" spans="1:4" x14ac:dyDescent="0.2">
      <c r="A54">
        <v>1960</v>
      </c>
      <c r="B54" s="11">
        <v>9</v>
      </c>
      <c r="C54">
        <v>1960.7080000000001</v>
      </c>
      <c r="D54" s="1">
        <v>2.5499999999999998</v>
      </c>
    </row>
    <row r="55" spans="1:4" x14ac:dyDescent="0.2">
      <c r="A55">
        <v>1960</v>
      </c>
      <c r="B55" s="11">
        <v>10</v>
      </c>
      <c r="C55">
        <v>1960.7919999999999</v>
      </c>
      <c r="D55" s="1">
        <v>2.5499999999999998</v>
      </c>
    </row>
    <row r="56" spans="1:4" x14ac:dyDescent="0.2">
      <c r="A56">
        <v>1960</v>
      </c>
      <c r="B56" s="11">
        <v>11</v>
      </c>
      <c r="C56">
        <v>1960.875</v>
      </c>
      <c r="D56" s="1">
        <v>2.5499999999999998</v>
      </c>
    </row>
    <row r="57" spans="1:4" x14ac:dyDescent="0.2">
      <c r="A57">
        <v>1960</v>
      </c>
      <c r="B57" s="11">
        <v>12</v>
      </c>
      <c r="C57">
        <v>1960.9580000000001</v>
      </c>
      <c r="D57" s="1">
        <v>2.5499999999999998</v>
      </c>
    </row>
    <row r="58" spans="1:4" x14ac:dyDescent="0.2">
      <c r="A58">
        <v>1961</v>
      </c>
      <c r="B58" s="11">
        <v>1</v>
      </c>
      <c r="C58">
        <v>1961.0419999999999</v>
      </c>
      <c r="D58" s="1">
        <v>2.5499999999999998</v>
      </c>
    </row>
    <row r="59" spans="1:4" x14ac:dyDescent="0.2">
      <c r="A59">
        <v>1961</v>
      </c>
      <c r="B59" s="11">
        <v>2</v>
      </c>
      <c r="C59">
        <v>1961.125</v>
      </c>
      <c r="D59" s="1">
        <v>2.5499999999999998</v>
      </c>
    </row>
    <row r="60" spans="1:4" x14ac:dyDescent="0.2">
      <c r="A60">
        <v>1961</v>
      </c>
      <c r="B60" s="11">
        <v>3</v>
      </c>
      <c r="C60">
        <v>1961.2080000000001</v>
      </c>
      <c r="D60" s="1">
        <v>2.5499999999999998</v>
      </c>
    </row>
    <row r="61" spans="1:4" x14ac:dyDescent="0.2">
      <c r="A61">
        <v>1961</v>
      </c>
      <c r="B61" s="11">
        <v>4</v>
      </c>
      <c r="C61">
        <v>1961.2919999999999</v>
      </c>
      <c r="D61" s="1">
        <v>2.5499999999999998</v>
      </c>
    </row>
    <row r="62" spans="1:4" x14ac:dyDescent="0.2">
      <c r="A62">
        <v>1961</v>
      </c>
      <c r="B62" s="11">
        <v>5</v>
      </c>
      <c r="C62">
        <v>1961.375</v>
      </c>
      <c r="D62" s="1">
        <v>2.5499999999999998</v>
      </c>
    </row>
    <row r="63" spans="1:4" x14ac:dyDescent="0.2">
      <c r="A63">
        <v>1961</v>
      </c>
      <c r="B63" s="11">
        <v>6</v>
      </c>
      <c r="C63">
        <v>1961.4580000000001</v>
      </c>
      <c r="D63" s="1">
        <v>2.5499999999999998</v>
      </c>
    </row>
    <row r="64" spans="1:4" x14ac:dyDescent="0.2">
      <c r="A64">
        <v>1961</v>
      </c>
      <c r="B64" s="11">
        <v>7</v>
      </c>
      <c r="C64">
        <v>1961.5419999999999</v>
      </c>
      <c r="D64" s="1">
        <v>2.5539999999999998</v>
      </c>
    </row>
    <row r="65" spans="1:4" x14ac:dyDescent="0.2">
      <c r="A65">
        <v>1961</v>
      </c>
      <c r="B65" s="11">
        <v>8</v>
      </c>
      <c r="C65">
        <v>1961.625</v>
      </c>
      <c r="D65" s="1">
        <v>2.5609999999999999</v>
      </c>
    </row>
    <row r="66" spans="1:4" x14ac:dyDescent="0.2">
      <c r="A66">
        <v>1961</v>
      </c>
      <c r="B66" s="11">
        <v>9</v>
      </c>
      <c r="C66">
        <v>1961.7080000000001</v>
      </c>
      <c r="D66" s="1">
        <v>2.569</v>
      </c>
    </row>
    <row r="67" spans="1:4" x14ac:dyDescent="0.2">
      <c r="A67">
        <v>1961</v>
      </c>
      <c r="B67" s="11">
        <v>10</v>
      </c>
      <c r="C67">
        <v>1961.7919999999999</v>
      </c>
      <c r="D67" s="1">
        <v>2.5760000000000001</v>
      </c>
    </row>
    <row r="68" spans="1:4" x14ac:dyDescent="0.2">
      <c r="A68">
        <v>1961</v>
      </c>
      <c r="B68" s="11">
        <v>11</v>
      </c>
      <c r="C68">
        <v>1961.875</v>
      </c>
      <c r="D68" s="1">
        <v>2.5840000000000001</v>
      </c>
    </row>
    <row r="69" spans="1:4" x14ac:dyDescent="0.2">
      <c r="A69">
        <v>1961</v>
      </c>
      <c r="B69" s="11">
        <v>12</v>
      </c>
      <c r="C69">
        <v>1961.9580000000001</v>
      </c>
      <c r="D69" s="1">
        <v>2.5910000000000002</v>
      </c>
    </row>
    <row r="70" spans="1:4" x14ac:dyDescent="0.2">
      <c r="A70">
        <v>1962</v>
      </c>
      <c r="B70" s="11">
        <v>1</v>
      </c>
      <c r="C70">
        <v>1962.0419999999999</v>
      </c>
      <c r="D70" s="1">
        <v>2.5990000000000002</v>
      </c>
    </row>
    <row r="71" spans="1:4" x14ac:dyDescent="0.2">
      <c r="A71">
        <v>1962</v>
      </c>
      <c r="B71" s="11">
        <v>2</v>
      </c>
      <c r="C71">
        <v>1962.125</v>
      </c>
      <c r="D71" s="1">
        <v>2.6059999999999999</v>
      </c>
    </row>
    <row r="72" spans="1:4" x14ac:dyDescent="0.2">
      <c r="A72">
        <v>1962</v>
      </c>
      <c r="B72" s="11">
        <v>3</v>
      </c>
      <c r="C72">
        <v>1962.2080000000001</v>
      </c>
      <c r="D72" s="1">
        <v>2.6139999999999999</v>
      </c>
    </row>
    <row r="73" spans="1:4" x14ac:dyDescent="0.2">
      <c r="A73">
        <v>1962</v>
      </c>
      <c r="B73" s="11">
        <v>4</v>
      </c>
      <c r="C73">
        <v>1962.2919999999999</v>
      </c>
      <c r="D73" s="1">
        <v>2.621</v>
      </c>
    </row>
    <row r="74" spans="1:4" x14ac:dyDescent="0.2">
      <c r="A74">
        <v>1962</v>
      </c>
      <c r="B74" s="11">
        <v>5</v>
      </c>
      <c r="C74">
        <v>1962.375</v>
      </c>
      <c r="D74" s="1">
        <v>2.629</v>
      </c>
    </row>
    <row r="75" spans="1:4" x14ac:dyDescent="0.2">
      <c r="A75">
        <v>1962</v>
      </c>
      <c r="B75" s="11">
        <v>6</v>
      </c>
      <c r="C75">
        <v>1962.4580000000001</v>
      </c>
      <c r="D75" s="1">
        <v>2.6360000000000001</v>
      </c>
    </row>
    <row r="76" spans="1:4" x14ac:dyDescent="0.2">
      <c r="A76">
        <v>1962</v>
      </c>
      <c r="B76" s="11">
        <v>7</v>
      </c>
      <c r="C76">
        <v>1962.5419999999999</v>
      </c>
      <c r="D76" s="1">
        <v>2.6459999999999999</v>
      </c>
    </row>
    <row r="77" spans="1:4" x14ac:dyDescent="0.2">
      <c r="A77">
        <v>1962</v>
      </c>
      <c r="B77" s="11">
        <v>8</v>
      </c>
      <c r="C77">
        <v>1962.625</v>
      </c>
      <c r="D77" s="1">
        <v>2.6589999999999998</v>
      </c>
    </row>
    <row r="78" spans="1:4" x14ac:dyDescent="0.2">
      <c r="A78">
        <v>1962</v>
      </c>
      <c r="B78" s="11">
        <v>9</v>
      </c>
      <c r="C78">
        <v>1962.7080000000001</v>
      </c>
      <c r="D78" s="1">
        <v>2.6709999999999998</v>
      </c>
    </row>
    <row r="79" spans="1:4" x14ac:dyDescent="0.2">
      <c r="A79">
        <v>1962</v>
      </c>
      <c r="B79" s="11">
        <v>10</v>
      </c>
      <c r="C79">
        <v>1962.7919999999999</v>
      </c>
      <c r="D79" s="1">
        <v>2.6840000000000002</v>
      </c>
    </row>
    <row r="80" spans="1:4" x14ac:dyDescent="0.2">
      <c r="A80">
        <v>1962</v>
      </c>
      <c r="B80" s="11">
        <v>11</v>
      </c>
      <c r="C80">
        <v>1962.875</v>
      </c>
      <c r="D80" s="1">
        <v>2.6960000000000002</v>
      </c>
    </row>
    <row r="81" spans="1:4" x14ac:dyDescent="0.2">
      <c r="A81">
        <v>1962</v>
      </c>
      <c r="B81" s="11">
        <v>12</v>
      </c>
      <c r="C81">
        <v>1962.9580000000001</v>
      </c>
      <c r="D81" s="1">
        <v>2.7090000000000001</v>
      </c>
    </row>
    <row r="82" spans="1:4" x14ac:dyDescent="0.2">
      <c r="A82">
        <v>1963</v>
      </c>
      <c r="B82" s="11">
        <v>1</v>
      </c>
      <c r="C82">
        <v>1963.0419999999999</v>
      </c>
      <c r="D82" s="1">
        <v>2.7210000000000001</v>
      </c>
    </row>
    <row r="83" spans="1:4" x14ac:dyDescent="0.2">
      <c r="A83">
        <v>1963</v>
      </c>
      <c r="B83" s="11">
        <v>2</v>
      </c>
      <c r="C83">
        <v>1963.125</v>
      </c>
      <c r="D83" s="1">
        <v>2.734</v>
      </c>
    </row>
    <row r="84" spans="1:4" x14ac:dyDescent="0.2">
      <c r="A84">
        <v>1963</v>
      </c>
      <c r="B84" s="11">
        <v>3</v>
      </c>
      <c r="C84">
        <v>1963.2080000000001</v>
      </c>
      <c r="D84" s="1">
        <v>2.746</v>
      </c>
    </row>
    <row r="85" spans="1:4" x14ac:dyDescent="0.2">
      <c r="A85">
        <v>1963</v>
      </c>
      <c r="B85" s="11">
        <v>4</v>
      </c>
      <c r="C85">
        <v>1963.2919999999999</v>
      </c>
      <c r="D85" s="1">
        <v>2.7589999999999999</v>
      </c>
    </row>
    <row r="86" spans="1:4" x14ac:dyDescent="0.2">
      <c r="A86">
        <v>1963</v>
      </c>
      <c r="B86" s="11">
        <v>5</v>
      </c>
      <c r="C86">
        <v>1963.375</v>
      </c>
      <c r="D86" s="1">
        <v>2.7709999999999999</v>
      </c>
    </row>
    <row r="87" spans="1:4" x14ac:dyDescent="0.2">
      <c r="A87">
        <v>1963</v>
      </c>
      <c r="B87" s="11">
        <v>6</v>
      </c>
      <c r="C87">
        <v>1963.4580000000001</v>
      </c>
      <c r="D87" s="1">
        <v>2.7839999999999998</v>
      </c>
    </row>
    <row r="88" spans="1:4" x14ac:dyDescent="0.2">
      <c r="A88">
        <v>1963</v>
      </c>
      <c r="B88" s="11">
        <v>7</v>
      </c>
      <c r="C88">
        <v>1963.5419999999999</v>
      </c>
      <c r="D88" s="1">
        <v>2.7959999999999998</v>
      </c>
    </row>
    <row r="89" spans="1:4" x14ac:dyDescent="0.2">
      <c r="A89">
        <v>1963</v>
      </c>
      <c r="B89" s="11">
        <v>8</v>
      </c>
      <c r="C89">
        <v>1963.625</v>
      </c>
      <c r="D89" s="1">
        <v>2.8090000000000002</v>
      </c>
    </row>
    <row r="90" spans="1:4" x14ac:dyDescent="0.2">
      <c r="A90">
        <v>1963</v>
      </c>
      <c r="B90" s="11">
        <v>9</v>
      </c>
      <c r="C90">
        <v>1963.7080000000001</v>
      </c>
      <c r="D90" s="1">
        <v>2.8210000000000002</v>
      </c>
    </row>
    <row r="91" spans="1:4" x14ac:dyDescent="0.2">
      <c r="A91">
        <v>1963</v>
      </c>
      <c r="B91" s="11">
        <v>10</v>
      </c>
      <c r="C91">
        <v>1963.7919999999999</v>
      </c>
      <c r="D91" s="1">
        <v>2.8340000000000001</v>
      </c>
    </row>
    <row r="92" spans="1:4" x14ac:dyDescent="0.2">
      <c r="A92">
        <v>1963</v>
      </c>
      <c r="B92" s="11">
        <v>11</v>
      </c>
      <c r="C92">
        <v>1963.875</v>
      </c>
      <c r="D92" s="1">
        <v>2.8460000000000001</v>
      </c>
    </row>
    <row r="93" spans="1:4" x14ac:dyDescent="0.2">
      <c r="A93">
        <v>1963</v>
      </c>
      <c r="B93" s="11">
        <v>12</v>
      </c>
      <c r="C93">
        <v>1963.9580000000001</v>
      </c>
      <c r="D93" s="1">
        <v>2.859</v>
      </c>
    </row>
    <row r="94" spans="1:4" x14ac:dyDescent="0.2">
      <c r="A94">
        <v>1964</v>
      </c>
      <c r="B94" s="11">
        <v>1</v>
      </c>
      <c r="C94">
        <v>1964.0419999999999</v>
      </c>
      <c r="D94" s="1">
        <v>2.871</v>
      </c>
    </row>
    <row r="95" spans="1:4" x14ac:dyDescent="0.2">
      <c r="A95">
        <v>1964</v>
      </c>
      <c r="B95" s="11">
        <v>2</v>
      </c>
      <c r="C95">
        <v>1964.125</v>
      </c>
      <c r="D95" s="1">
        <v>2.8839999999999999</v>
      </c>
    </row>
    <row r="96" spans="1:4" x14ac:dyDescent="0.2">
      <c r="A96">
        <v>1964</v>
      </c>
      <c r="B96" s="11">
        <v>3</v>
      </c>
      <c r="C96">
        <v>1964.2080000000001</v>
      </c>
      <c r="D96" s="1">
        <v>2.8959999999999999</v>
      </c>
    </row>
    <row r="97" spans="1:4" x14ac:dyDescent="0.2">
      <c r="A97">
        <v>1964</v>
      </c>
      <c r="B97" s="11">
        <v>4</v>
      </c>
      <c r="C97">
        <v>1964.2919999999999</v>
      </c>
      <c r="D97" s="1">
        <v>2.9089999999999998</v>
      </c>
    </row>
    <row r="98" spans="1:4" x14ac:dyDescent="0.2">
      <c r="A98">
        <v>1964</v>
      </c>
      <c r="B98" s="11">
        <v>5</v>
      </c>
      <c r="C98">
        <v>1964.375</v>
      </c>
      <c r="D98" s="1">
        <v>2.9209999999999998</v>
      </c>
    </row>
    <row r="99" spans="1:4" x14ac:dyDescent="0.2">
      <c r="A99">
        <v>1964</v>
      </c>
      <c r="B99" s="11">
        <v>6</v>
      </c>
      <c r="C99">
        <v>1964.4580000000001</v>
      </c>
      <c r="D99" s="1">
        <v>2.9340000000000002</v>
      </c>
    </row>
    <row r="100" spans="1:4" x14ac:dyDescent="0.2">
      <c r="A100">
        <v>1964</v>
      </c>
      <c r="B100" s="11">
        <v>7</v>
      </c>
      <c r="C100">
        <v>1964.5419999999999</v>
      </c>
      <c r="D100" s="1">
        <v>2.9460000000000002</v>
      </c>
    </row>
    <row r="101" spans="1:4" x14ac:dyDescent="0.2">
      <c r="A101">
        <v>1964</v>
      </c>
      <c r="B101" s="11">
        <v>8</v>
      </c>
      <c r="C101">
        <v>1964.625</v>
      </c>
      <c r="D101" s="1">
        <v>2.9569999999999999</v>
      </c>
    </row>
    <row r="102" spans="1:4" x14ac:dyDescent="0.2">
      <c r="A102">
        <v>1964</v>
      </c>
      <c r="B102" s="11">
        <v>9</v>
      </c>
      <c r="C102">
        <v>1964.7080000000001</v>
      </c>
      <c r="D102" s="1">
        <v>2.9689999999999999</v>
      </c>
    </row>
    <row r="103" spans="1:4" x14ac:dyDescent="0.2">
      <c r="A103">
        <v>1964</v>
      </c>
      <c r="B103" s="11">
        <v>10</v>
      </c>
      <c r="C103">
        <v>1964.7919999999999</v>
      </c>
      <c r="D103" s="1">
        <v>2.9809999999999999</v>
      </c>
    </row>
    <row r="104" spans="1:4" x14ac:dyDescent="0.2">
      <c r="A104">
        <v>1964</v>
      </c>
      <c r="B104" s="11">
        <v>11</v>
      </c>
      <c r="C104">
        <v>1964.875</v>
      </c>
      <c r="D104" s="1">
        <v>2.992</v>
      </c>
    </row>
    <row r="105" spans="1:4" x14ac:dyDescent="0.2">
      <c r="A105">
        <v>1964</v>
      </c>
      <c r="B105" s="11">
        <v>12</v>
      </c>
      <c r="C105">
        <v>1964.9580000000001</v>
      </c>
      <c r="D105" s="1">
        <v>3.004</v>
      </c>
    </row>
    <row r="106" spans="1:4" x14ac:dyDescent="0.2">
      <c r="A106">
        <v>1965</v>
      </c>
      <c r="B106" s="11">
        <v>1</v>
      </c>
      <c r="C106">
        <v>1965.0419999999999</v>
      </c>
      <c r="D106" s="1">
        <v>3.016</v>
      </c>
    </row>
    <row r="107" spans="1:4" x14ac:dyDescent="0.2">
      <c r="A107">
        <v>1965</v>
      </c>
      <c r="B107" s="11">
        <v>2</v>
      </c>
      <c r="C107">
        <v>1965.125</v>
      </c>
      <c r="D107" s="1">
        <v>3.0270000000000001</v>
      </c>
    </row>
    <row r="108" spans="1:4" x14ac:dyDescent="0.2">
      <c r="A108">
        <v>1965</v>
      </c>
      <c r="B108" s="11">
        <v>3</v>
      </c>
      <c r="C108">
        <v>1965.2080000000001</v>
      </c>
      <c r="D108" s="1">
        <v>3.0390000000000001</v>
      </c>
    </row>
    <row r="109" spans="1:4" x14ac:dyDescent="0.2">
      <c r="A109">
        <v>1965</v>
      </c>
      <c r="B109" s="11">
        <v>4</v>
      </c>
      <c r="C109">
        <v>1965.2919999999999</v>
      </c>
      <c r="D109" s="1">
        <v>3.0510000000000002</v>
      </c>
    </row>
    <row r="110" spans="1:4" x14ac:dyDescent="0.2">
      <c r="A110">
        <v>1965</v>
      </c>
      <c r="B110" s="11">
        <v>5</v>
      </c>
      <c r="C110">
        <v>1965.375</v>
      </c>
      <c r="D110" s="1">
        <v>3.0619999999999998</v>
      </c>
    </row>
    <row r="111" spans="1:4" x14ac:dyDescent="0.2">
      <c r="A111">
        <v>1965</v>
      </c>
      <c r="B111" s="11">
        <v>6</v>
      </c>
      <c r="C111">
        <v>1965.4580000000001</v>
      </c>
      <c r="D111" s="1">
        <v>3.0739999999999998</v>
      </c>
    </row>
    <row r="112" spans="1:4" x14ac:dyDescent="0.2">
      <c r="A112">
        <v>1965</v>
      </c>
      <c r="B112" s="11">
        <v>7</v>
      </c>
      <c r="C112">
        <v>1965.5419999999999</v>
      </c>
      <c r="D112" s="1">
        <v>3.0859999999999999</v>
      </c>
    </row>
    <row r="113" spans="1:4" x14ac:dyDescent="0.2">
      <c r="A113">
        <v>1965</v>
      </c>
      <c r="B113" s="11">
        <v>8</v>
      </c>
      <c r="C113">
        <v>1965.625</v>
      </c>
      <c r="D113" s="1">
        <v>3.097</v>
      </c>
    </row>
    <row r="114" spans="1:4" x14ac:dyDescent="0.2">
      <c r="A114">
        <v>1965</v>
      </c>
      <c r="B114" s="11">
        <v>9</v>
      </c>
      <c r="C114">
        <v>1965.7080000000001</v>
      </c>
      <c r="D114" s="1">
        <v>3.109</v>
      </c>
    </row>
    <row r="115" spans="1:4" x14ac:dyDescent="0.2">
      <c r="A115">
        <v>1965</v>
      </c>
      <c r="B115" s="11">
        <v>10</v>
      </c>
      <c r="C115">
        <v>1965.7919999999999</v>
      </c>
      <c r="D115" s="1">
        <v>3.121</v>
      </c>
    </row>
    <row r="116" spans="1:4" x14ac:dyDescent="0.2">
      <c r="A116">
        <v>1965</v>
      </c>
      <c r="B116" s="11">
        <v>11</v>
      </c>
      <c r="C116">
        <v>1965.875</v>
      </c>
      <c r="D116" s="1">
        <v>3.1320000000000001</v>
      </c>
    </row>
    <row r="117" spans="1:4" x14ac:dyDescent="0.2">
      <c r="A117">
        <v>1965</v>
      </c>
      <c r="B117" s="11">
        <v>12</v>
      </c>
      <c r="C117">
        <v>1965.9580000000001</v>
      </c>
      <c r="D117" s="1">
        <v>3.1440000000000001</v>
      </c>
    </row>
    <row r="118" spans="1:4" x14ac:dyDescent="0.2">
      <c r="A118">
        <v>1966</v>
      </c>
      <c r="B118" s="11">
        <v>1</v>
      </c>
      <c r="C118">
        <v>1966.0419999999999</v>
      </c>
      <c r="D118" s="1">
        <v>3.1560000000000001</v>
      </c>
    </row>
    <row r="119" spans="1:4" x14ac:dyDescent="0.2">
      <c r="A119">
        <v>1966</v>
      </c>
      <c r="B119" s="11">
        <v>2</v>
      </c>
      <c r="C119">
        <v>1966.125</v>
      </c>
      <c r="D119" s="1">
        <v>3.1669999999999998</v>
      </c>
    </row>
    <row r="120" spans="1:4" x14ac:dyDescent="0.2">
      <c r="A120">
        <v>1966</v>
      </c>
      <c r="B120" s="11">
        <v>3</v>
      </c>
      <c r="C120">
        <v>1966.2080000000001</v>
      </c>
      <c r="D120" s="1">
        <v>3.1789999999999998</v>
      </c>
    </row>
    <row r="121" spans="1:4" x14ac:dyDescent="0.2">
      <c r="A121">
        <v>1966</v>
      </c>
      <c r="B121" s="11">
        <v>4</v>
      </c>
      <c r="C121">
        <v>1966.2919999999999</v>
      </c>
      <c r="D121" s="1">
        <v>3.1909999999999998</v>
      </c>
    </row>
    <row r="122" spans="1:4" x14ac:dyDescent="0.2">
      <c r="A122">
        <v>1966</v>
      </c>
      <c r="B122" s="11">
        <v>5</v>
      </c>
      <c r="C122">
        <v>1966.375</v>
      </c>
      <c r="D122" s="1">
        <v>3.202</v>
      </c>
    </row>
    <row r="123" spans="1:4" x14ac:dyDescent="0.2">
      <c r="A123">
        <v>1966</v>
      </c>
      <c r="B123" s="11">
        <v>6</v>
      </c>
      <c r="C123">
        <v>1966.4580000000001</v>
      </c>
      <c r="D123" s="1">
        <v>3.214</v>
      </c>
    </row>
    <row r="124" spans="1:4" x14ac:dyDescent="0.2">
      <c r="A124">
        <v>1966</v>
      </c>
      <c r="B124" s="11">
        <v>7</v>
      </c>
      <c r="C124">
        <v>1966.5419999999999</v>
      </c>
      <c r="D124" s="1">
        <v>3.2240000000000002</v>
      </c>
    </row>
    <row r="125" spans="1:4" x14ac:dyDescent="0.2">
      <c r="A125">
        <v>1966</v>
      </c>
      <c r="B125" s="11">
        <v>8</v>
      </c>
      <c r="C125">
        <v>1966.625</v>
      </c>
      <c r="D125" s="1">
        <v>3.2320000000000002</v>
      </c>
    </row>
    <row r="126" spans="1:4" x14ac:dyDescent="0.2">
      <c r="A126">
        <v>1966</v>
      </c>
      <c r="B126" s="11">
        <v>9</v>
      </c>
      <c r="C126">
        <v>1966.7080000000001</v>
      </c>
      <c r="D126" s="1">
        <v>3.2410000000000001</v>
      </c>
    </row>
    <row r="127" spans="1:4" x14ac:dyDescent="0.2">
      <c r="A127">
        <v>1966</v>
      </c>
      <c r="B127" s="11">
        <v>10</v>
      </c>
      <c r="C127">
        <v>1966.7919999999999</v>
      </c>
      <c r="D127" s="1">
        <v>3.2490000000000001</v>
      </c>
    </row>
    <row r="128" spans="1:4" x14ac:dyDescent="0.2">
      <c r="A128">
        <v>1966</v>
      </c>
      <c r="B128" s="11">
        <v>11</v>
      </c>
      <c r="C128">
        <v>1966.875</v>
      </c>
      <c r="D128" s="1">
        <v>3.2570000000000001</v>
      </c>
    </row>
    <row r="129" spans="1:4" x14ac:dyDescent="0.2">
      <c r="A129">
        <v>1966</v>
      </c>
      <c r="B129" s="11">
        <v>12</v>
      </c>
      <c r="C129">
        <v>1966.9580000000001</v>
      </c>
      <c r="D129" s="1">
        <v>3.266</v>
      </c>
    </row>
    <row r="130" spans="1:4" x14ac:dyDescent="0.2">
      <c r="A130">
        <v>1967</v>
      </c>
      <c r="B130" s="11">
        <v>1</v>
      </c>
      <c r="C130">
        <v>1967.0419999999999</v>
      </c>
      <c r="D130" s="1">
        <v>3.274</v>
      </c>
    </row>
    <row r="131" spans="1:4" x14ac:dyDescent="0.2">
      <c r="A131">
        <v>1967</v>
      </c>
      <c r="B131" s="11">
        <v>2</v>
      </c>
      <c r="C131">
        <v>1967.125</v>
      </c>
      <c r="D131" s="1">
        <v>3.282</v>
      </c>
    </row>
    <row r="132" spans="1:4" x14ac:dyDescent="0.2">
      <c r="A132">
        <v>1967</v>
      </c>
      <c r="B132" s="11">
        <v>3</v>
      </c>
      <c r="C132">
        <v>1967.2080000000001</v>
      </c>
      <c r="D132" s="1">
        <v>3.2909999999999999</v>
      </c>
    </row>
    <row r="133" spans="1:4" x14ac:dyDescent="0.2">
      <c r="A133">
        <v>1967</v>
      </c>
      <c r="B133" s="11">
        <v>4</v>
      </c>
      <c r="C133">
        <v>1967.2919999999999</v>
      </c>
      <c r="D133" s="1">
        <v>3.2989999999999999</v>
      </c>
    </row>
    <row r="134" spans="1:4" x14ac:dyDescent="0.2">
      <c r="A134">
        <v>1967</v>
      </c>
      <c r="B134" s="11">
        <v>5</v>
      </c>
      <c r="C134">
        <v>1967.375</v>
      </c>
      <c r="D134" s="1">
        <v>3.3069999999999999</v>
      </c>
    </row>
    <row r="135" spans="1:4" x14ac:dyDescent="0.2">
      <c r="A135">
        <v>1967</v>
      </c>
      <c r="B135" s="11">
        <v>6</v>
      </c>
      <c r="C135">
        <v>1967.4580000000001</v>
      </c>
      <c r="D135" s="1">
        <v>3.3159999999999998</v>
      </c>
    </row>
    <row r="136" spans="1:4" x14ac:dyDescent="0.2">
      <c r="A136">
        <v>1967</v>
      </c>
      <c r="B136" s="11">
        <v>7</v>
      </c>
      <c r="C136">
        <v>1967.5419999999999</v>
      </c>
      <c r="D136" s="1">
        <v>3.327</v>
      </c>
    </row>
    <row r="137" spans="1:4" x14ac:dyDescent="0.2">
      <c r="A137">
        <v>1967</v>
      </c>
      <c r="B137" s="11">
        <v>8</v>
      </c>
      <c r="C137">
        <v>1967.625</v>
      </c>
      <c r="D137" s="1">
        <v>3.3420000000000001</v>
      </c>
    </row>
    <row r="138" spans="1:4" x14ac:dyDescent="0.2">
      <c r="A138">
        <v>1967</v>
      </c>
      <c r="B138" s="11">
        <v>9</v>
      </c>
      <c r="C138">
        <v>1967.7080000000001</v>
      </c>
      <c r="D138" s="1">
        <v>3.3570000000000002</v>
      </c>
    </row>
    <row r="139" spans="1:4" x14ac:dyDescent="0.2">
      <c r="A139">
        <v>1967</v>
      </c>
      <c r="B139" s="11">
        <v>10</v>
      </c>
      <c r="C139">
        <v>1967.7919999999999</v>
      </c>
      <c r="D139" s="1">
        <v>3.3719999999999999</v>
      </c>
    </row>
    <row r="140" spans="1:4" x14ac:dyDescent="0.2">
      <c r="A140">
        <v>1967</v>
      </c>
      <c r="B140" s="11">
        <v>11</v>
      </c>
      <c r="C140">
        <v>1967.875</v>
      </c>
      <c r="D140" s="1">
        <v>3.387</v>
      </c>
    </row>
    <row r="141" spans="1:4" x14ac:dyDescent="0.2">
      <c r="A141">
        <v>1967</v>
      </c>
      <c r="B141" s="11">
        <v>12</v>
      </c>
      <c r="C141">
        <v>1967.9580000000001</v>
      </c>
      <c r="D141" s="1">
        <v>3.4020000000000001</v>
      </c>
    </row>
    <row r="142" spans="1:4" x14ac:dyDescent="0.2">
      <c r="A142">
        <v>1968</v>
      </c>
      <c r="B142" s="11">
        <v>1</v>
      </c>
      <c r="C142">
        <v>1968.0419999999999</v>
      </c>
      <c r="D142" s="1">
        <v>3.4169999999999998</v>
      </c>
    </row>
    <row r="143" spans="1:4" x14ac:dyDescent="0.2">
      <c r="A143">
        <v>1968</v>
      </c>
      <c r="B143" s="11">
        <v>2</v>
      </c>
      <c r="C143">
        <v>1968.125</v>
      </c>
      <c r="D143" s="1">
        <v>3.4319999999999999</v>
      </c>
    </row>
    <row r="144" spans="1:4" x14ac:dyDescent="0.2">
      <c r="A144">
        <v>1968</v>
      </c>
      <c r="B144" s="11">
        <v>3</v>
      </c>
      <c r="C144">
        <v>1968.2080000000001</v>
      </c>
      <c r="D144" s="1">
        <v>3.4470000000000001</v>
      </c>
    </row>
    <row r="145" spans="1:4" x14ac:dyDescent="0.2">
      <c r="A145">
        <v>1968</v>
      </c>
      <c r="B145" s="11">
        <v>4</v>
      </c>
      <c r="C145">
        <v>1968.2919999999999</v>
      </c>
      <c r="D145" s="1">
        <v>3.4620000000000002</v>
      </c>
    </row>
    <row r="146" spans="1:4" x14ac:dyDescent="0.2">
      <c r="A146">
        <v>1968</v>
      </c>
      <c r="B146" s="11">
        <v>5</v>
      </c>
      <c r="C146">
        <v>1968.375</v>
      </c>
      <c r="D146" s="1">
        <v>3.4769999999999999</v>
      </c>
    </row>
    <row r="147" spans="1:4" x14ac:dyDescent="0.2">
      <c r="A147">
        <v>1968</v>
      </c>
      <c r="B147" s="11">
        <v>6</v>
      </c>
      <c r="C147">
        <v>1968.4580000000001</v>
      </c>
      <c r="D147" s="1">
        <v>3.492</v>
      </c>
    </row>
    <row r="148" spans="1:4" x14ac:dyDescent="0.2">
      <c r="A148">
        <v>1968</v>
      </c>
      <c r="B148" s="11">
        <v>7</v>
      </c>
      <c r="C148">
        <v>1968.5419999999999</v>
      </c>
      <c r="D148" s="1">
        <v>3.51</v>
      </c>
    </row>
    <row r="149" spans="1:4" x14ac:dyDescent="0.2">
      <c r="A149">
        <v>1968</v>
      </c>
      <c r="B149" s="11">
        <v>8</v>
      </c>
      <c r="C149">
        <v>1968.625</v>
      </c>
      <c r="D149" s="1">
        <v>3.53</v>
      </c>
    </row>
    <row r="150" spans="1:4" x14ac:dyDescent="0.2">
      <c r="A150">
        <v>1968</v>
      </c>
      <c r="B150" s="11">
        <v>9</v>
      </c>
      <c r="C150">
        <v>1968.7080000000001</v>
      </c>
      <c r="D150" s="1">
        <v>3.55</v>
      </c>
    </row>
    <row r="151" spans="1:4" x14ac:dyDescent="0.2">
      <c r="A151">
        <v>1968</v>
      </c>
      <c r="B151" s="11">
        <v>10</v>
      </c>
      <c r="C151">
        <v>1968.7919999999999</v>
      </c>
      <c r="D151" s="1">
        <v>3.57</v>
      </c>
    </row>
    <row r="152" spans="1:4" x14ac:dyDescent="0.2">
      <c r="A152">
        <v>1968</v>
      </c>
      <c r="B152" s="11">
        <v>11</v>
      </c>
      <c r="C152">
        <v>1968.875</v>
      </c>
      <c r="D152" s="1">
        <v>3.59</v>
      </c>
    </row>
    <row r="153" spans="1:4" x14ac:dyDescent="0.2">
      <c r="A153">
        <v>1968</v>
      </c>
      <c r="B153" s="11">
        <v>12</v>
      </c>
      <c r="C153">
        <v>1968.9580000000001</v>
      </c>
      <c r="D153" s="1">
        <v>3.61</v>
      </c>
    </row>
    <row r="154" spans="1:4" x14ac:dyDescent="0.2">
      <c r="A154">
        <v>1969</v>
      </c>
      <c r="B154" s="11">
        <v>1</v>
      </c>
      <c r="C154">
        <v>1969.0419999999999</v>
      </c>
      <c r="D154" s="1">
        <v>3.63</v>
      </c>
    </row>
    <row r="155" spans="1:4" x14ac:dyDescent="0.2">
      <c r="A155">
        <v>1969</v>
      </c>
      <c r="B155" s="11">
        <v>2</v>
      </c>
      <c r="C155">
        <v>1969.125</v>
      </c>
      <c r="D155" s="1">
        <v>3.65</v>
      </c>
    </row>
    <row r="156" spans="1:4" x14ac:dyDescent="0.2">
      <c r="A156">
        <v>1969</v>
      </c>
      <c r="B156" s="11">
        <v>3</v>
      </c>
      <c r="C156">
        <v>1969.2080000000001</v>
      </c>
      <c r="D156" s="1">
        <v>3.67</v>
      </c>
    </row>
    <row r="157" spans="1:4" x14ac:dyDescent="0.2">
      <c r="A157">
        <v>1969</v>
      </c>
      <c r="B157" s="11">
        <v>4</v>
      </c>
      <c r="C157">
        <v>1969.2919999999999</v>
      </c>
      <c r="D157" s="1">
        <v>3.69</v>
      </c>
    </row>
    <row r="158" spans="1:4" x14ac:dyDescent="0.2">
      <c r="A158">
        <v>1969</v>
      </c>
      <c r="B158" s="11">
        <v>5</v>
      </c>
      <c r="C158">
        <v>1969.375</v>
      </c>
      <c r="D158" s="1">
        <v>3.71</v>
      </c>
    </row>
    <row r="159" spans="1:4" x14ac:dyDescent="0.2">
      <c r="A159">
        <v>1969</v>
      </c>
      <c r="B159" s="11">
        <v>6</v>
      </c>
      <c r="C159">
        <v>1969.4580000000001</v>
      </c>
      <c r="D159" s="1">
        <v>3.73</v>
      </c>
    </row>
    <row r="160" spans="1:4" x14ac:dyDescent="0.2">
      <c r="A160">
        <v>1969</v>
      </c>
      <c r="B160" s="11">
        <v>7</v>
      </c>
      <c r="C160">
        <v>1969.5419999999999</v>
      </c>
      <c r="D160" s="1">
        <v>3.7530000000000001</v>
      </c>
    </row>
    <row r="161" spans="1:4" x14ac:dyDescent="0.2">
      <c r="A161">
        <v>1969</v>
      </c>
      <c r="B161" s="11">
        <v>8</v>
      </c>
      <c r="C161">
        <v>1969.625</v>
      </c>
      <c r="D161" s="1">
        <v>3.7789999999999999</v>
      </c>
    </row>
    <row r="162" spans="1:4" x14ac:dyDescent="0.2">
      <c r="A162">
        <v>1969</v>
      </c>
      <c r="B162" s="11">
        <v>9</v>
      </c>
      <c r="C162">
        <v>1969.7080000000001</v>
      </c>
      <c r="D162" s="1">
        <v>3.8050000000000002</v>
      </c>
    </row>
    <row r="163" spans="1:4" x14ac:dyDescent="0.2">
      <c r="A163">
        <v>1969</v>
      </c>
      <c r="B163" s="11">
        <v>10</v>
      </c>
      <c r="C163">
        <v>1969.7919999999999</v>
      </c>
      <c r="D163" s="1">
        <v>3.83</v>
      </c>
    </row>
    <row r="164" spans="1:4" x14ac:dyDescent="0.2">
      <c r="A164">
        <v>1969</v>
      </c>
      <c r="B164" s="11">
        <v>11</v>
      </c>
      <c r="C164">
        <v>1969.875</v>
      </c>
      <c r="D164" s="1">
        <v>3.8559999999999999</v>
      </c>
    </row>
    <row r="165" spans="1:4" x14ac:dyDescent="0.2">
      <c r="A165">
        <v>1969</v>
      </c>
      <c r="B165" s="11">
        <v>12</v>
      </c>
      <c r="C165">
        <v>1969.9580000000001</v>
      </c>
      <c r="D165" s="1">
        <v>3.8820000000000001</v>
      </c>
    </row>
    <row r="166" spans="1:4" x14ac:dyDescent="0.2">
      <c r="A166">
        <v>1970</v>
      </c>
      <c r="B166" s="11">
        <v>1</v>
      </c>
      <c r="C166">
        <v>1970.0419999999999</v>
      </c>
      <c r="D166" s="1">
        <v>3.9079999999999999</v>
      </c>
    </row>
    <row r="167" spans="1:4" x14ac:dyDescent="0.2">
      <c r="A167">
        <v>1970</v>
      </c>
      <c r="B167" s="11">
        <v>2</v>
      </c>
      <c r="C167">
        <v>1970.125</v>
      </c>
      <c r="D167" s="1">
        <v>3.9340000000000002</v>
      </c>
    </row>
    <row r="168" spans="1:4" x14ac:dyDescent="0.2">
      <c r="A168">
        <v>1970</v>
      </c>
      <c r="B168" s="11">
        <v>3</v>
      </c>
      <c r="C168">
        <v>1970.2080000000001</v>
      </c>
      <c r="D168" s="1">
        <v>3.96</v>
      </c>
    </row>
    <row r="169" spans="1:4" x14ac:dyDescent="0.2">
      <c r="A169">
        <v>1970</v>
      </c>
      <c r="B169" s="11">
        <v>4</v>
      </c>
      <c r="C169">
        <v>1970.2919999999999</v>
      </c>
      <c r="D169" s="1">
        <v>3.9849999999999999</v>
      </c>
    </row>
    <row r="170" spans="1:4" x14ac:dyDescent="0.2">
      <c r="A170">
        <v>1970</v>
      </c>
      <c r="B170" s="11">
        <v>5</v>
      </c>
      <c r="C170">
        <v>1970.375</v>
      </c>
      <c r="D170" s="1">
        <v>4.0110000000000001</v>
      </c>
    </row>
    <row r="171" spans="1:4" x14ac:dyDescent="0.2">
      <c r="A171">
        <v>1970</v>
      </c>
      <c r="B171" s="11">
        <v>6</v>
      </c>
      <c r="C171">
        <v>1970.4580000000001</v>
      </c>
      <c r="D171" s="1">
        <v>4.0369999999999999</v>
      </c>
    </row>
    <row r="172" spans="1:4" x14ac:dyDescent="0.2">
      <c r="A172">
        <v>1970</v>
      </c>
      <c r="B172" s="11">
        <v>7</v>
      </c>
      <c r="C172">
        <v>1970.5419999999999</v>
      </c>
      <c r="D172" s="1">
        <v>4.0570000000000004</v>
      </c>
    </row>
    <row r="173" spans="1:4" x14ac:dyDescent="0.2">
      <c r="A173">
        <v>1970</v>
      </c>
      <c r="B173" s="11">
        <v>8</v>
      </c>
      <c r="C173">
        <v>1970.625</v>
      </c>
      <c r="D173" s="1">
        <v>4.07</v>
      </c>
    </row>
    <row r="174" spans="1:4" x14ac:dyDescent="0.2">
      <c r="A174">
        <v>1970</v>
      </c>
      <c r="B174" s="11">
        <v>9</v>
      </c>
      <c r="C174">
        <v>1970.7080000000001</v>
      </c>
      <c r="D174" s="1">
        <v>4.0830000000000002</v>
      </c>
    </row>
    <row r="175" spans="1:4" x14ac:dyDescent="0.2">
      <c r="A175">
        <v>1970</v>
      </c>
      <c r="B175" s="11">
        <v>10</v>
      </c>
      <c r="C175">
        <v>1970.7919999999999</v>
      </c>
      <c r="D175" s="1">
        <v>4.0970000000000004</v>
      </c>
    </row>
    <row r="176" spans="1:4" x14ac:dyDescent="0.2">
      <c r="A176">
        <v>1970</v>
      </c>
      <c r="B176" s="11">
        <v>11</v>
      </c>
      <c r="C176">
        <v>1970.875</v>
      </c>
      <c r="D176" s="1">
        <v>4.1100000000000003</v>
      </c>
    </row>
    <row r="177" spans="1:4" x14ac:dyDescent="0.2">
      <c r="A177">
        <v>1970</v>
      </c>
      <c r="B177" s="11">
        <v>12</v>
      </c>
      <c r="C177">
        <v>1970.9580000000001</v>
      </c>
      <c r="D177" s="1">
        <v>4.1230000000000002</v>
      </c>
    </row>
    <row r="178" spans="1:4" x14ac:dyDescent="0.2">
      <c r="A178">
        <v>1971</v>
      </c>
      <c r="B178" s="11">
        <v>1</v>
      </c>
      <c r="C178">
        <v>1971.0419999999999</v>
      </c>
      <c r="D178" s="1">
        <v>4.1369999999999996</v>
      </c>
    </row>
    <row r="179" spans="1:4" x14ac:dyDescent="0.2">
      <c r="A179">
        <v>1971</v>
      </c>
      <c r="B179" s="11">
        <v>2</v>
      </c>
      <c r="C179">
        <v>1971.125</v>
      </c>
      <c r="D179" s="1">
        <v>4.1500000000000004</v>
      </c>
    </row>
    <row r="180" spans="1:4" x14ac:dyDescent="0.2">
      <c r="A180">
        <v>1971</v>
      </c>
      <c r="B180" s="11">
        <v>3</v>
      </c>
      <c r="C180">
        <v>1971.2080000000001</v>
      </c>
      <c r="D180" s="1">
        <v>4.1630000000000003</v>
      </c>
    </row>
    <row r="181" spans="1:4" x14ac:dyDescent="0.2">
      <c r="A181">
        <v>1971</v>
      </c>
      <c r="B181" s="11">
        <v>4</v>
      </c>
      <c r="C181">
        <v>1971.2919999999999</v>
      </c>
      <c r="D181" s="1">
        <v>4.1769999999999996</v>
      </c>
    </row>
    <row r="182" spans="1:4" x14ac:dyDescent="0.2">
      <c r="A182">
        <v>1971</v>
      </c>
      <c r="B182" s="11">
        <v>5</v>
      </c>
      <c r="C182">
        <v>1971.375</v>
      </c>
      <c r="D182" s="1">
        <v>4.1900000000000004</v>
      </c>
    </row>
    <row r="183" spans="1:4" x14ac:dyDescent="0.2">
      <c r="A183">
        <v>1971</v>
      </c>
      <c r="B183" s="11">
        <v>6</v>
      </c>
      <c r="C183">
        <v>1971.4580000000001</v>
      </c>
      <c r="D183" s="1">
        <v>4.2030000000000003</v>
      </c>
    </row>
    <row r="184" spans="1:4" x14ac:dyDescent="0.2">
      <c r="A184">
        <v>1971</v>
      </c>
      <c r="B184" s="11">
        <v>7</v>
      </c>
      <c r="C184">
        <v>1971.5419999999999</v>
      </c>
      <c r="D184" s="1">
        <v>4.218</v>
      </c>
    </row>
    <row r="185" spans="1:4" x14ac:dyDescent="0.2">
      <c r="A185">
        <v>1971</v>
      </c>
      <c r="B185" s="11">
        <v>8</v>
      </c>
      <c r="C185">
        <v>1971.625</v>
      </c>
      <c r="D185" s="1">
        <v>4.2350000000000003</v>
      </c>
    </row>
    <row r="186" spans="1:4" x14ac:dyDescent="0.2">
      <c r="A186">
        <v>1971</v>
      </c>
      <c r="B186" s="11">
        <v>9</v>
      </c>
      <c r="C186">
        <v>1971.7080000000001</v>
      </c>
      <c r="D186" s="1">
        <v>4.2519999999999998</v>
      </c>
    </row>
    <row r="187" spans="1:4" x14ac:dyDescent="0.2">
      <c r="A187">
        <v>1971</v>
      </c>
      <c r="B187" s="11">
        <v>10</v>
      </c>
      <c r="C187">
        <v>1971.7919999999999</v>
      </c>
      <c r="D187" s="1">
        <v>4.2679999999999998</v>
      </c>
    </row>
    <row r="188" spans="1:4" x14ac:dyDescent="0.2">
      <c r="A188">
        <v>1971</v>
      </c>
      <c r="B188" s="11">
        <v>11</v>
      </c>
      <c r="C188">
        <v>1971.875</v>
      </c>
      <c r="D188" s="1">
        <v>4.2850000000000001</v>
      </c>
    </row>
    <row r="189" spans="1:4" x14ac:dyDescent="0.2">
      <c r="A189">
        <v>1971</v>
      </c>
      <c r="B189" s="11">
        <v>12</v>
      </c>
      <c r="C189">
        <v>1971.9580000000001</v>
      </c>
      <c r="D189" s="1">
        <v>4.3019999999999996</v>
      </c>
    </row>
    <row r="190" spans="1:4" x14ac:dyDescent="0.2">
      <c r="A190">
        <v>1972</v>
      </c>
      <c r="B190" s="11">
        <v>1</v>
      </c>
      <c r="C190">
        <v>1972.0419999999999</v>
      </c>
      <c r="D190" s="1">
        <v>4.3179999999999996</v>
      </c>
    </row>
    <row r="191" spans="1:4" x14ac:dyDescent="0.2">
      <c r="A191">
        <v>1972</v>
      </c>
      <c r="B191" s="11">
        <v>2</v>
      </c>
      <c r="C191">
        <v>1972.125</v>
      </c>
      <c r="D191" s="1">
        <v>4.335</v>
      </c>
    </row>
    <row r="192" spans="1:4" x14ac:dyDescent="0.2">
      <c r="A192">
        <v>1972</v>
      </c>
      <c r="B192" s="11">
        <v>3</v>
      </c>
      <c r="C192">
        <v>1972.2080000000001</v>
      </c>
      <c r="D192" s="1">
        <v>4.3520000000000003</v>
      </c>
    </row>
    <row r="193" spans="1:4" x14ac:dyDescent="0.2">
      <c r="A193">
        <v>1972</v>
      </c>
      <c r="B193" s="11">
        <v>4</v>
      </c>
      <c r="C193">
        <v>1972.2919999999999</v>
      </c>
      <c r="D193" s="1">
        <v>4.3680000000000003</v>
      </c>
    </row>
    <row r="194" spans="1:4" x14ac:dyDescent="0.2">
      <c r="A194">
        <v>1972</v>
      </c>
      <c r="B194" s="11">
        <v>5</v>
      </c>
      <c r="C194">
        <v>1972.375</v>
      </c>
      <c r="D194" s="1">
        <v>4.3849999999999998</v>
      </c>
    </row>
    <row r="195" spans="1:4" x14ac:dyDescent="0.2">
      <c r="A195">
        <v>1972</v>
      </c>
      <c r="B195" s="11">
        <v>6</v>
      </c>
      <c r="C195">
        <v>1972.4580000000001</v>
      </c>
      <c r="D195" s="1">
        <v>4.4020000000000001</v>
      </c>
    </row>
    <row r="196" spans="1:4" x14ac:dyDescent="0.2">
      <c r="A196">
        <v>1972</v>
      </c>
      <c r="B196" s="11">
        <v>7</v>
      </c>
      <c r="C196">
        <v>1972.5419999999999</v>
      </c>
      <c r="D196" s="1">
        <v>4.42</v>
      </c>
    </row>
    <row r="197" spans="1:4" x14ac:dyDescent="0.2">
      <c r="A197">
        <v>1972</v>
      </c>
      <c r="B197" s="11">
        <v>8</v>
      </c>
      <c r="C197">
        <v>1972.625</v>
      </c>
      <c r="D197" s="1">
        <v>4.4390000000000001</v>
      </c>
    </row>
    <row r="198" spans="1:4" x14ac:dyDescent="0.2">
      <c r="A198">
        <v>1972</v>
      </c>
      <c r="B198" s="11">
        <v>9</v>
      </c>
      <c r="C198">
        <v>1972.7080000000001</v>
      </c>
      <c r="D198" s="1">
        <v>4.4580000000000002</v>
      </c>
    </row>
    <row r="199" spans="1:4" x14ac:dyDescent="0.2">
      <c r="A199">
        <v>1972</v>
      </c>
      <c r="B199" s="11">
        <v>10</v>
      </c>
      <c r="C199">
        <v>1972.7919999999999</v>
      </c>
      <c r="D199" s="1">
        <v>4.4770000000000003</v>
      </c>
    </row>
    <row r="200" spans="1:4" x14ac:dyDescent="0.2">
      <c r="A200">
        <v>1972</v>
      </c>
      <c r="B200" s="11">
        <v>11</v>
      </c>
      <c r="C200">
        <v>1972.875</v>
      </c>
      <c r="D200" s="1">
        <v>4.4960000000000004</v>
      </c>
    </row>
    <row r="201" spans="1:4" x14ac:dyDescent="0.2">
      <c r="A201">
        <v>1972</v>
      </c>
      <c r="B201" s="11">
        <v>12</v>
      </c>
      <c r="C201">
        <v>1972.9580000000001</v>
      </c>
      <c r="D201" s="1">
        <v>4.5149999999999997</v>
      </c>
    </row>
    <row r="202" spans="1:4" x14ac:dyDescent="0.2">
      <c r="A202">
        <v>1973</v>
      </c>
      <c r="B202" s="11">
        <v>1</v>
      </c>
      <c r="C202">
        <v>1973.0419999999999</v>
      </c>
      <c r="D202" s="1">
        <v>4.5350000000000001</v>
      </c>
    </row>
    <row r="203" spans="1:4" x14ac:dyDescent="0.2">
      <c r="A203">
        <v>1973</v>
      </c>
      <c r="B203" s="11">
        <v>2</v>
      </c>
      <c r="C203">
        <v>1973.125</v>
      </c>
      <c r="D203" s="1">
        <v>4.5540000000000003</v>
      </c>
    </row>
    <row r="204" spans="1:4" x14ac:dyDescent="0.2">
      <c r="A204">
        <v>1973</v>
      </c>
      <c r="B204" s="11">
        <v>3</v>
      </c>
      <c r="C204">
        <v>1973.2080000000001</v>
      </c>
      <c r="D204" s="1">
        <v>4.5730000000000004</v>
      </c>
    </row>
    <row r="205" spans="1:4" x14ac:dyDescent="0.2">
      <c r="A205">
        <v>1973</v>
      </c>
      <c r="B205" s="11">
        <v>4</v>
      </c>
      <c r="C205">
        <v>1973.2919999999999</v>
      </c>
      <c r="D205" s="1">
        <v>4.5919999999999996</v>
      </c>
    </row>
    <row r="206" spans="1:4" x14ac:dyDescent="0.2">
      <c r="A206">
        <v>1973</v>
      </c>
      <c r="B206" s="11">
        <v>5</v>
      </c>
      <c r="C206">
        <v>1973.375</v>
      </c>
      <c r="D206" s="1">
        <v>4.6109999999999998</v>
      </c>
    </row>
    <row r="207" spans="1:4" x14ac:dyDescent="0.2">
      <c r="A207">
        <v>1973</v>
      </c>
      <c r="B207" s="11">
        <v>6</v>
      </c>
      <c r="C207">
        <v>1973.4580000000001</v>
      </c>
      <c r="D207" s="1">
        <v>4.63</v>
      </c>
    </row>
    <row r="208" spans="1:4" x14ac:dyDescent="0.2">
      <c r="A208">
        <v>1973</v>
      </c>
      <c r="B208" s="11">
        <v>7</v>
      </c>
      <c r="C208">
        <v>1973.5419999999999</v>
      </c>
      <c r="D208" s="1">
        <v>4.6390000000000002</v>
      </c>
    </row>
    <row r="209" spans="1:4" x14ac:dyDescent="0.2">
      <c r="A209">
        <v>1973</v>
      </c>
      <c r="B209" s="11">
        <v>8</v>
      </c>
      <c r="C209">
        <v>1973.625</v>
      </c>
      <c r="D209" s="1">
        <v>4.6379999999999999</v>
      </c>
    </row>
    <row r="210" spans="1:4" x14ac:dyDescent="0.2">
      <c r="A210">
        <v>1973</v>
      </c>
      <c r="B210" s="11">
        <v>9</v>
      </c>
      <c r="C210">
        <v>1973.7080000000001</v>
      </c>
      <c r="D210" s="1">
        <v>4.6360000000000001</v>
      </c>
    </row>
    <row r="211" spans="1:4" x14ac:dyDescent="0.2">
      <c r="A211">
        <v>1973</v>
      </c>
      <c r="B211" s="11">
        <v>10</v>
      </c>
      <c r="C211">
        <v>1973.7919999999999</v>
      </c>
      <c r="D211" s="1">
        <v>4.6340000000000003</v>
      </c>
    </row>
    <row r="212" spans="1:4" x14ac:dyDescent="0.2">
      <c r="A212">
        <v>1973</v>
      </c>
      <c r="B212" s="11">
        <v>11</v>
      </c>
      <c r="C212">
        <v>1973.875</v>
      </c>
      <c r="D212" s="1">
        <v>4.633</v>
      </c>
    </row>
    <row r="213" spans="1:4" x14ac:dyDescent="0.2">
      <c r="A213">
        <v>1973</v>
      </c>
      <c r="B213" s="11">
        <v>12</v>
      </c>
      <c r="C213">
        <v>1973.9580000000001</v>
      </c>
      <c r="D213" s="1">
        <v>4.6310000000000002</v>
      </c>
    </row>
    <row r="214" spans="1:4" x14ac:dyDescent="0.2">
      <c r="A214">
        <v>1974</v>
      </c>
      <c r="B214" s="11">
        <v>1</v>
      </c>
      <c r="C214">
        <v>1974.0419999999999</v>
      </c>
      <c r="D214" s="1">
        <v>4.6289999999999996</v>
      </c>
    </row>
    <row r="215" spans="1:4" x14ac:dyDescent="0.2">
      <c r="A215">
        <v>1974</v>
      </c>
      <c r="B215" s="11">
        <v>2</v>
      </c>
      <c r="C215">
        <v>1974.125</v>
      </c>
      <c r="D215" s="1">
        <v>4.6280000000000001</v>
      </c>
    </row>
    <row r="216" spans="1:4" x14ac:dyDescent="0.2">
      <c r="A216">
        <v>1974</v>
      </c>
      <c r="B216" s="11">
        <v>3</v>
      </c>
      <c r="C216">
        <v>1974.2080000000001</v>
      </c>
      <c r="D216" s="1">
        <v>4.6260000000000003</v>
      </c>
    </row>
    <row r="217" spans="1:4" x14ac:dyDescent="0.2">
      <c r="A217">
        <v>1974</v>
      </c>
      <c r="B217" s="11">
        <v>4</v>
      </c>
      <c r="C217">
        <v>1974.2919999999999</v>
      </c>
      <c r="D217" s="1">
        <v>4.6239999999999997</v>
      </c>
    </row>
    <row r="218" spans="1:4" x14ac:dyDescent="0.2">
      <c r="A218">
        <v>1974</v>
      </c>
      <c r="B218" s="11">
        <v>5</v>
      </c>
      <c r="C218">
        <v>1974.375</v>
      </c>
      <c r="D218" s="1">
        <v>4.6230000000000002</v>
      </c>
    </row>
    <row r="219" spans="1:4" x14ac:dyDescent="0.2">
      <c r="A219">
        <v>1974</v>
      </c>
      <c r="B219" s="11">
        <v>6</v>
      </c>
      <c r="C219">
        <v>1974.4580000000001</v>
      </c>
      <c r="D219" s="1">
        <v>4.6210000000000004</v>
      </c>
    </row>
    <row r="220" spans="1:4" x14ac:dyDescent="0.2">
      <c r="A220">
        <v>1974</v>
      </c>
      <c r="B220" s="11">
        <v>7</v>
      </c>
      <c r="C220">
        <v>1974.5419999999999</v>
      </c>
      <c r="D220" s="1">
        <v>4.62</v>
      </c>
    </row>
    <row r="221" spans="1:4" x14ac:dyDescent="0.2">
      <c r="A221">
        <v>1974</v>
      </c>
      <c r="B221" s="11">
        <v>8</v>
      </c>
      <c r="C221">
        <v>1974.625</v>
      </c>
      <c r="D221" s="1">
        <v>4.6189999999999998</v>
      </c>
    </row>
    <row r="222" spans="1:4" x14ac:dyDescent="0.2">
      <c r="A222">
        <v>1974</v>
      </c>
      <c r="B222" s="11">
        <v>9</v>
      </c>
      <c r="C222">
        <v>1974.7080000000001</v>
      </c>
      <c r="D222" s="1">
        <v>4.6180000000000003</v>
      </c>
    </row>
    <row r="223" spans="1:4" x14ac:dyDescent="0.2">
      <c r="A223">
        <v>1974</v>
      </c>
      <c r="B223" s="11">
        <v>10</v>
      </c>
      <c r="C223">
        <v>1974.7919999999999</v>
      </c>
      <c r="D223" s="1">
        <v>4.617</v>
      </c>
    </row>
    <row r="224" spans="1:4" x14ac:dyDescent="0.2">
      <c r="A224">
        <v>1974</v>
      </c>
      <c r="B224" s="11">
        <v>11</v>
      </c>
      <c r="C224">
        <v>1974.875</v>
      </c>
      <c r="D224" s="1">
        <v>4.6159999999999997</v>
      </c>
    </row>
    <row r="225" spans="1:4" x14ac:dyDescent="0.2">
      <c r="A225">
        <v>1974</v>
      </c>
      <c r="B225" s="11">
        <v>12</v>
      </c>
      <c r="C225">
        <v>1974.9580000000001</v>
      </c>
      <c r="D225" s="1">
        <v>4.6150000000000002</v>
      </c>
    </row>
    <row r="226" spans="1:4" x14ac:dyDescent="0.2">
      <c r="A226">
        <v>1975</v>
      </c>
      <c r="B226" s="11">
        <v>1</v>
      </c>
      <c r="C226">
        <v>1975.0419999999999</v>
      </c>
      <c r="D226" s="1">
        <v>4.6150000000000002</v>
      </c>
    </row>
    <row r="227" spans="1:4" x14ac:dyDescent="0.2">
      <c r="A227">
        <v>1975</v>
      </c>
      <c r="B227" s="11">
        <v>2</v>
      </c>
      <c r="C227">
        <v>1975.125</v>
      </c>
      <c r="D227" s="1">
        <v>4.6139999999999999</v>
      </c>
    </row>
    <row r="228" spans="1:4" x14ac:dyDescent="0.2">
      <c r="A228">
        <v>1975</v>
      </c>
      <c r="B228" s="11">
        <v>3</v>
      </c>
      <c r="C228">
        <v>1975.2080000000001</v>
      </c>
      <c r="D228" s="1">
        <v>4.6130000000000004</v>
      </c>
    </row>
    <row r="229" spans="1:4" x14ac:dyDescent="0.2">
      <c r="A229">
        <v>1975</v>
      </c>
      <c r="B229" s="11">
        <v>4</v>
      </c>
      <c r="C229">
        <v>1975.2919999999999</v>
      </c>
      <c r="D229" s="1">
        <v>4.6120000000000001</v>
      </c>
    </row>
    <row r="230" spans="1:4" x14ac:dyDescent="0.2">
      <c r="A230">
        <v>1975</v>
      </c>
      <c r="B230" s="11">
        <v>5</v>
      </c>
      <c r="C230">
        <v>1975.375</v>
      </c>
      <c r="D230" s="1">
        <v>4.6109999999999998</v>
      </c>
    </row>
    <row r="231" spans="1:4" x14ac:dyDescent="0.2">
      <c r="A231">
        <v>1975</v>
      </c>
      <c r="B231" s="11">
        <v>6</v>
      </c>
      <c r="C231">
        <v>1975.4580000000001</v>
      </c>
      <c r="D231" s="1">
        <v>4.6100000000000003</v>
      </c>
    </row>
    <row r="232" spans="1:4" x14ac:dyDescent="0.2">
      <c r="A232">
        <v>1975</v>
      </c>
      <c r="B232" s="11">
        <v>7</v>
      </c>
      <c r="C232">
        <v>1975.5419999999999</v>
      </c>
      <c r="D232" s="1">
        <v>4.62</v>
      </c>
    </row>
    <row r="233" spans="1:4" x14ac:dyDescent="0.2">
      <c r="A233">
        <v>1975</v>
      </c>
      <c r="B233" s="11">
        <v>8</v>
      </c>
      <c r="C233">
        <v>1975.625</v>
      </c>
      <c r="D233" s="1">
        <v>4.641</v>
      </c>
    </row>
    <row r="234" spans="1:4" x14ac:dyDescent="0.2">
      <c r="A234">
        <v>1975</v>
      </c>
      <c r="B234" s="11">
        <v>9</v>
      </c>
      <c r="C234">
        <v>1975.7080000000001</v>
      </c>
      <c r="D234" s="1">
        <v>4.6619999999999999</v>
      </c>
    </row>
    <row r="235" spans="1:4" x14ac:dyDescent="0.2">
      <c r="A235">
        <v>1975</v>
      </c>
      <c r="B235" s="11">
        <v>10</v>
      </c>
      <c r="C235">
        <v>1975.7919999999999</v>
      </c>
      <c r="D235" s="1">
        <v>4.6829999999999998</v>
      </c>
    </row>
    <row r="236" spans="1:4" x14ac:dyDescent="0.2">
      <c r="A236">
        <v>1975</v>
      </c>
      <c r="B236" s="11">
        <v>11</v>
      </c>
      <c r="C236">
        <v>1975.875</v>
      </c>
      <c r="D236" s="1">
        <v>4.7039999999999997</v>
      </c>
    </row>
    <row r="237" spans="1:4" x14ac:dyDescent="0.2">
      <c r="A237">
        <v>1975</v>
      </c>
      <c r="B237" s="11">
        <v>12</v>
      </c>
      <c r="C237">
        <v>1975.9580000000001</v>
      </c>
      <c r="D237" s="1">
        <v>4.7249999999999996</v>
      </c>
    </row>
    <row r="238" spans="1:4" x14ac:dyDescent="0.2">
      <c r="A238">
        <v>1976</v>
      </c>
      <c r="B238" s="11">
        <v>1</v>
      </c>
      <c r="C238">
        <v>1976.0419999999999</v>
      </c>
      <c r="D238" s="1">
        <v>4.7450000000000001</v>
      </c>
    </row>
    <row r="239" spans="1:4" x14ac:dyDescent="0.2">
      <c r="A239">
        <v>1976</v>
      </c>
      <c r="B239" s="11">
        <v>2</v>
      </c>
      <c r="C239">
        <v>1976.125</v>
      </c>
      <c r="D239" s="1">
        <v>4.766</v>
      </c>
    </row>
    <row r="240" spans="1:4" x14ac:dyDescent="0.2">
      <c r="A240">
        <v>1976</v>
      </c>
      <c r="B240" s="11">
        <v>3</v>
      </c>
      <c r="C240">
        <v>1976.2080000000001</v>
      </c>
      <c r="D240" s="1">
        <v>4.7869999999999999</v>
      </c>
    </row>
    <row r="241" spans="1:4" x14ac:dyDescent="0.2">
      <c r="A241">
        <v>1976</v>
      </c>
      <c r="B241" s="11">
        <v>4</v>
      </c>
      <c r="C241">
        <v>1976.2919999999999</v>
      </c>
      <c r="D241" s="1">
        <v>4.8079999999999998</v>
      </c>
    </row>
    <row r="242" spans="1:4" x14ac:dyDescent="0.2">
      <c r="A242">
        <v>1976</v>
      </c>
      <c r="B242" s="11">
        <v>5</v>
      </c>
      <c r="C242">
        <v>1976.375</v>
      </c>
      <c r="D242" s="1">
        <v>4.8289999999999997</v>
      </c>
    </row>
    <row r="243" spans="1:4" x14ac:dyDescent="0.2">
      <c r="A243">
        <v>1976</v>
      </c>
      <c r="B243" s="11">
        <v>6</v>
      </c>
      <c r="C243">
        <v>1976.4580000000001</v>
      </c>
      <c r="D243" s="1">
        <v>4.8499999999999996</v>
      </c>
    </row>
    <row r="244" spans="1:4" x14ac:dyDescent="0.2">
      <c r="A244">
        <v>1976</v>
      </c>
      <c r="B244" s="11">
        <v>7</v>
      </c>
      <c r="C244">
        <v>1976.5419999999999</v>
      </c>
      <c r="D244" s="1">
        <v>4.8650000000000002</v>
      </c>
    </row>
    <row r="245" spans="1:4" x14ac:dyDescent="0.2">
      <c r="A245">
        <v>1976</v>
      </c>
      <c r="B245" s="11">
        <v>8</v>
      </c>
      <c r="C245">
        <v>1976.625</v>
      </c>
      <c r="D245" s="1">
        <v>4.8760000000000003</v>
      </c>
    </row>
    <row r="246" spans="1:4" x14ac:dyDescent="0.2">
      <c r="A246">
        <v>1976</v>
      </c>
      <c r="B246" s="11">
        <v>9</v>
      </c>
      <c r="C246">
        <v>1976.7080000000001</v>
      </c>
      <c r="D246" s="1">
        <v>4.8869999999999996</v>
      </c>
    </row>
    <row r="247" spans="1:4" x14ac:dyDescent="0.2">
      <c r="A247">
        <v>1976</v>
      </c>
      <c r="B247" s="11">
        <v>10</v>
      </c>
      <c r="C247">
        <v>1976.7919999999999</v>
      </c>
      <c r="D247" s="1">
        <v>4.8979999999999997</v>
      </c>
    </row>
    <row r="248" spans="1:4" x14ac:dyDescent="0.2">
      <c r="A248">
        <v>1976</v>
      </c>
      <c r="B248" s="11">
        <v>11</v>
      </c>
      <c r="C248">
        <v>1976.875</v>
      </c>
      <c r="D248" s="1">
        <v>4.9089999999999998</v>
      </c>
    </row>
    <row r="249" spans="1:4" x14ac:dyDescent="0.2">
      <c r="A249">
        <v>1976</v>
      </c>
      <c r="B249" s="11">
        <v>12</v>
      </c>
      <c r="C249">
        <v>1976.9580000000001</v>
      </c>
      <c r="D249" s="1">
        <v>4.92</v>
      </c>
    </row>
    <row r="250" spans="1:4" x14ac:dyDescent="0.2">
      <c r="A250">
        <v>1977</v>
      </c>
      <c r="B250" s="11">
        <v>1</v>
      </c>
      <c r="C250">
        <v>1977.0419999999999</v>
      </c>
      <c r="D250" s="1">
        <v>4.93</v>
      </c>
    </row>
    <row r="251" spans="1:4" x14ac:dyDescent="0.2">
      <c r="A251">
        <v>1977</v>
      </c>
      <c r="B251" s="11">
        <v>2</v>
      </c>
      <c r="C251">
        <v>1977.125</v>
      </c>
      <c r="D251" s="1">
        <v>4.9409999999999998</v>
      </c>
    </row>
    <row r="252" spans="1:4" x14ac:dyDescent="0.2">
      <c r="A252">
        <v>1977</v>
      </c>
      <c r="B252" s="11">
        <v>3</v>
      </c>
      <c r="C252">
        <v>1977.2080000000001</v>
      </c>
      <c r="D252" s="1">
        <v>4.952</v>
      </c>
    </row>
    <row r="253" spans="1:4" x14ac:dyDescent="0.2">
      <c r="A253">
        <v>1977</v>
      </c>
      <c r="B253" s="11">
        <v>4</v>
      </c>
      <c r="C253">
        <v>1977.2919999999999</v>
      </c>
      <c r="D253" s="1">
        <v>4.9630000000000001</v>
      </c>
    </row>
    <row r="254" spans="1:4" x14ac:dyDescent="0.2">
      <c r="A254">
        <v>1977</v>
      </c>
      <c r="B254" s="11">
        <v>5</v>
      </c>
      <c r="C254">
        <v>1977.375</v>
      </c>
      <c r="D254" s="1">
        <v>4.9740000000000002</v>
      </c>
    </row>
    <row r="255" spans="1:4" x14ac:dyDescent="0.2">
      <c r="A255">
        <v>1977</v>
      </c>
      <c r="B255" s="11">
        <v>6</v>
      </c>
      <c r="C255">
        <v>1977.4580000000001</v>
      </c>
      <c r="D255" s="1">
        <v>4.9850000000000003</v>
      </c>
    </row>
    <row r="256" spans="1:4" x14ac:dyDescent="0.2">
      <c r="A256">
        <v>1977</v>
      </c>
      <c r="B256" s="11">
        <v>7</v>
      </c>
      <c r="C256">
        <v>1977.5419999999999</v>
      </c>
      <c r="D256" s="1">
        <v>4.9969999999999999</v>
      </c>
    </row>
    <row r="257" spans="1:4" x14ac:dyDescent="0.2">
      <c r="A257">
        <v>1977</v>
      </c>
      <c r="B257" s="11">
        <v>8</v>
      </c>
      <c r="C257">
        <v>1977.625</v>
      </c>
      <c r="D257" s="1">
        <v>5.0119999999999996</v>
      </c>
    </row>
    <row r="258" spans="1:4" x14ac:dyDescent="0.2">
      <c r="A258">
        <v>1977</v>
      </c>
      <c r="B258" s="11">
        <v>9</v>
      </c>
      <c r="C258">
        <v>1977.7080000000001</v>
      </c>
      <c r="D258" s="1">
        <v>5.0270000000000001</v>
      </c>
    </row>
    <row r="259" spans="1:4" x14ac:dyDescent="0.2">
      <c r="A259">
        <v>1977</v>
      </c>
      <c r="B259" s="11">
        <v>10</v>
      </c>
      <c r="C259">
        <v>1977.7919999999999</v>
      </c>
      <c r="D259" s="1">
        <v>5.0419999999999998</v>
      </c>
    </row>
    <row r="260" spans="1:4" x14ac:dyDescent="0.2">
      <c r="A260">
        <v>1977</v>
      </c>
      <c r="B260" s="11">
        <v>11</v>
      </c>
      <c r="C260">
        <v>1977.875</v>
      </c>
      <c r="D260" s="1">
        <v>5.0570000000000004</v>
      </c>
    </row>
    <row r="261" spans="1:4" x14ac:dyDescent="0.2">
      <c r="A261">
        <v>1977</v>
      </c>
      <c r="B261" s="11">
        <v>12</v>
      </c>
      <c r="C261">
        <v>1977.9580000000001</v>
      </c>
      <c r="D261" s="1">
        <v>5.0720000000000001</v>
      </c>
    </row>
    <row r="262" spans="1:4" x14ac:dyDescent="0.2">
      <c r="A262">
        <v>1978</v>
      </c>
      <c r="B262" s="11">
        <v>1</v>
      </c>
      <c r="C262">
        <v>1978.0419999999999</v>
      </c>
      <c r="D262" s="1">
        <v>5.0869999999999997</v>
      </c>
    </row>
    <row r="263" spans="1:4" x14ac:dyDescent="0.2">
      <c r="A263">
        <v>1978</v>
      </c>
      <c r="B263" s="11">
        <v>2</v>
      </c>
      <c r="C263">
        <v>1978.125</v>
      </c>
      <c r="D263" s="1">
        <v>5.1020000000000003</v>
      </c>
    </row>
    <row r="264" spans="1:4" x14ac:dyDescent="0.2">
      <c r="A264">
        <v>1978</v>
      </c>
      <c r="B264" s="11">
        <v>3</v>
      </c>
      <c r="C264">
        <v>1978.2080000000001</v>
      </c>
      <c r="D264" s="1">
        <v>5.117</v>
      </c>
    </row>
    <row r="265" spans="1:4" x14ac:dyDescent="0.2">
      <c r="A265">
        <v>1978</v>
      </c>
      <c r="B265" s="11">
        <v>4</v>
      </c>
      <c r="C265">
        <v>1978.2919999999999</v>
      </c>
      <c r="D265" s="1">
        <v>5.1319999999999997</v>
      </c>
    </row>
    <row r="266" spans="1:4" x14ac:dyDescent="0.2">
      <c r="A266">
        <v>1978</v>
      </c>
      <c r="B266" s="11">
        <v>5</v>
      </c>
      <c r="C266">
        <v>1978.375</v>
      </c>
      <c r="D266" s="1">
        <v>5.1470000000000002</v>
      </c>
    </row>
    <row r="267" spans="1:4" x14ac:dyDescent="0.2">
      <c r="A267">
        <v>1978</v>
      </c>
      <c r="B267" s="11">
        <v>6</v>
      </c>
      <c r="C267">
        <v>1978.4580000000001</v>
      </c>
      <c r="D267" s="1">
        <v>5.1619999999999999</v>
      </c>
    </row>
    <row r="268" spans="1:4" x14ac:dyDescent="0.2">
      <c r="A268">
        <v>1978</v>
      </c>
      <c r="B268" s="11">
        <v>7</v>
      </c>
      <c r="C268">
        <v>1978.5419999999999</v>
      </c>
      <c r="D268" s="1">
        <v>5.1760000000000002</v>
      </c>
    </row>
    <row r="269" spans="1:4" x14ac:dyDescent="0.2">
      <c r="A269">
        <v>1978</v>
      </c>
      <c r="B269" s="11">
        <v>8</v>
      </c>
      <c r="C269">
        <v>1978.625</v>
      </c>
      <c r="D269" s="1">
        <v>5.1870000000000003</v>
      </c>
    </row>
    <row r="270" spans="1:4" x14ac:dyDescent="0.2">
      <c r="A270">
        <v>1978</v>
      </c>
      <c r="B270" s="11">
        <v>9</v>
      </c>
      <c r="C270">
        <v>1978.7080000000001</v>
      </c>
      <c r="D270" s="1">
        <v>5.1989999999999998</v>
      </c>
    </row>
    <row r="271" spans="1:4" x14ac:dyDescent="0.2">
      <c r="A271">
        <v>1978</v>
      </c>
      <c r="B271" s="11">
        <v>10</v>
      </c>
      <c r="C271">
        <v>1978.7919999999999</v>
      </c>
      <c r="D271" s="1">
        <v>5.2110000000000003</v>
      </c>
    </row>
    <row r="272" spans="1:4" x14ac:dyDescent="0.2">
      <c r="A272">
        <v>1978</v>
      </c>
      <c r="B272" s="11">
        <v>11</v>
      </c>
      <c r="C272">
        <v>1978.875</v>
      </c>
      <c r="D272" s="1">
        <v>5.2220000000000004</v>
      </c>
    </row>
    <row r="273" spans="1:4" x14ac:dyDescent="0.2">
      <c r="A273">
        <v>1978</v>
      </c>
      <c r="B273" s="11">
        <v>12</v>
      </c>
      <c r="C273">
        <v>1978.9580000000001</v>
      </c>
      <c r="D273" s="1">
        <v>5.234</v>
      </c>
    </row>
    <row r="274" spans="1:4" x14ac:dyDescent="0.2">
      <c r="A274">
        <v>1979</v>
      </c>
      <c r="B274" s="11">
        <v>1</v>
      </c>
      <c r="C274">
        <v>1979.0419999999999</v>
      </c>
      <c r="D274" s="1">
        <v>5.2460000000000004</v>
      </c>
    </row>
    <row r="275" spans="1:4" x14ac:dyDescent="0.2">
      <c r="A275">
        <v>1979</v>
      </c>
      <c r="B275" s="11">
        <v>2</v>
      </c>
      <c r="C275">
        <v>1979.125</v>
      </c>
      <c r="D275" s="1">
        <v>5.2569999999999997</v>
      </c>
    </row>
    <row r="276" spans="1:4" x14ac:dyDescent="0.2">
      <c r="A276">
        <v>1979</v>
      </c>
      <c r="B276" s="11">
        <v>3</v>
      </c>
      <c r="C276">
        <v>1979.2080000000001</v>
      </c>
      <c r="D276" s="1">
        <v>5.2690000000000001</v>
      </c>
    </row>
    <row r="277" spans="1:4" x14ac:dyDescent="0.2">
      <c r="A277">
        <v>1979</v>
      </c>
      <c r="B277" s="11">
        <v>4</v>
      </c>
      <c r="C277">
        <v>1979.2919999999999</v>
      </c>
      <c r="D277" s="1">
        <v>5.2809999999999997</v>
      </c>
    </row>
    <row r="278" spans="1:4" x14ac:dyDescent="0.2">
      <c r="A278">
        <v>1979</v>
      </c>
      <c r="B278" s="11">
        <v>5</v>
      </c>
      <c r="C278">
        <v>1979.375</v>
      </c>
      <c r="D278" s="1">
        <v>5.2919999999999998</v>
      </c>
    </row>
    <row r="279" spans="1:4" x14ac:dyDescent="0.2">
      <c r="A279">
        <v>1979</v>
      </c>
      <c r="B279" s="11">
        <v>6</v>
      </c>
      <c r="C279">
        <v>1979.4580000000001</v>
      </c>
      <c r="D279" s="1">
        <v>5.3040000000000003</v>
      </c>
    </row>
    <row r="280" spans="1:4" x14ac:dyDescent="0.2">
      <c r="A280">
        <v>1979</v>
      </c>
      <c r="B280" s="11">
        <v>7</v>
      </c>
      <c r="C280">
        <v>1979.5419999999999</v>
      </c>
      <c r="D280" s="1">
        <v>5.3090000000000002</v>
      </c>
    </row>
    <row r="281" spans="1:4" x14ac:dyDescent="0.2">
      <c r="A281">
        <v>1979</v>
      </c>
      <c r="B281" s="11">
        <v>8</v>
      </c>
      <c r="C281">
        <v>1979.625</v>
      </c>
      <c r="D281" s="1">
        <v>5.3079999999999998</v>
      </c>
    </row>
    <row r="282" spans="1:4" x14ac:dyDescent="0.2">
      <c r="A282">
        <v>1979</v>
      </c>
      <c r="B282" s="11">
        <v>9</v>
      </c>
      <c r="C282">
        <v>1979.7080000000001</v>
      </c>
      <c r="D282" s="1">
        <v>5.306</v>
      </c>
    </row>
    <row r="283" spans="1:4" x14ac:dyDescent="0.2">
      <c r="A283">
        <v>1979</v>
      </c>
      <c r="B283" s="11">
        <v>10</v>
      </c>
      <c r="C283">
        <v>1979.7919999999999</v>
      </c>
      <c r="D283" s="1">
        <v>5.3040000000000003</v>
      </c>
    </row>
    <row r="284" spans="1:4" x14ac:dyDescent="0.2">
      <c r="A284">
        <v>1979</v>
      </c>
      <c r="B284" s="11">
        <v>11</v>
      </c>
      <c r="C284">
        <v>1979.875</v>
      </c>
      <c r="D284" s="1">
        <v>5.3029999999999999</v>
      </c>
    </row>
    <row r="285" spans="1:4" x14ac:dyDescent="0.2">
      <c r="A285">
        <v>1979</v>
      </c>
      <c r="B285" s="11">
        <v>12</v>
      </c>
      <c r="C285">
        <v>1979.9580000000001</v>
      </c>
      <c r="D285" s="1">
        <v>5.3010000000000002</v>
      </c>
    </row>
    <row r="286" spans="1:4" x14ac:dyDescent="0.2">
      <c r="A286">
        <v>1980</v>
      </c>
      <c r="B286" s="11">
        <v>1</v>
      </c>
      <c r="C286">
        <v>1980.0419999999999</v>
      </c>
      <c r="D286" s="1">
        <v>5.2990000000000004</v>
      </c>
    </row>
    <row r="287" spans="1:4" x14ac:dyDescent="0.2">
      <c r="A287">
        <v>1980</v>
      </c>
      <c r="B287" s="11">
        <v>2</v>
      </c>
      <c r="C287">
        <v>1980.125</v>
      </c>
      <c r="D287" s="1">
        <v>5.298</v>
      </c>
    </row>
    <row r="288" spans="1:4" x14ac:dyDescent="0.2">
      <c r="A288">
        <v>1980</v>
      </c>
      <c r="B288" s="11">
        <v>3</v>
      </c>
      <c r="C288">
        <v>1980.2080000000001</v>
      </c>
      <c r="D288" s="1">
        <v>5.2960000000000003</v>
      </c>
    </row>
    <row r="289" spans="1:4" x14ac:dyDescent="0.2">
      <c r="A289">
        <v>1980</v>
      </c>
      <c r="B289" s="11">
        <v>4</v>
      </c>
      <c r="C289">
        <v>1980.2919999999999</v>
      </c>
      <c r="D289" s="1">
        <v>5.2939999999999996</v>
      </c>
    </row>
    <row r="290" spans="1:4" x14ac:dyDescent="0.2">
      <c r="A290">
        <v>1980</v>
      </c>
      <c r="B290" s="11">
        <v>5</v>
      </c>
      <c r="C290">
        <v>1980.375</v>
      </c>
      <c r="D290" s="1">
        <v>5.2930000000000001</v>
      </c>
    </row>
    <row r="291" spans="1:4" x14ac:dyDescent="0.2">
      <c r="A291">
        <v>1980</v>
      </c>
      <c r="B291" s="11">
        <v>6</v>
      </c>
      <c r="C291">
        <v>1980.4580000000001</v>
      </c>
      <c r="D291" s="1">
        <v>5.2910000000000004</v>
      </c>
    </row>
    <row r="292" spans="1:4" x14ac:dyDescent="0.2">
      <c r="A292">
        <v>1980</v>
      </c>
      <c r="B292" s="11">
        <v>7</v>
      </c>
      <c r="C292">
        <v>1980.5419999999999</v>
      </c>
      <c r="D292" s="1">
        <v>5.2839999999999998</v>
      </c>
    </row>
    <row r="293" spans="1:4" x14ac:dyDescent="0.2">
      <c r="A293">
        <v>1980</v>
      </c>
      <c r="B293" s="11">
        <v>8</v>
      </c>
      <c r="C293">
        <v>1980.625</v>
      </c>
      <c r="D293" s="1">
        <v>5.2709999999999999</v>
      </c>
    </row>
    <row r="294" spans="1:4" x14ac:dyDescent="0.2">
      <c r="A294">
        <v>1980</v>
      </c>
      <c r="B294" s="11">
        <v>9</v>
      </c>
      <c r="C294">
        <v>1980.7080000000001</v>
      </c>
      <c r="D294" s="1">
        <v>5.2590000000000003</v>
      </c>
    </row>
    <row r="295" spans="1:4" x14ac:dyDescent="0.2">
      <c r="A295">
        <v>1980</v>
      </c>
      <c r="B295" s="11">
        <v>10</v>
      </c>
      <c r="C295">
        <v>1980.7919999999999</v>
      </c>
      <c r="D295" s="1">
        <v>5.2460000000000004</v>
      </c>
    </row>
    <row r="296" spans="1:4" x14ac:dyDescent="0.2">
      <c r="A296">
        <v>1980</v>
      </c>
      <c r="B296" s="11">
        <v>11</v>
      </c>
      <c r="C296">
        <v>1980.875</v>
      </c>
      <c r="D296" s="1">
        <v>5.234</v>
      </c>
    </row>
    <row r="297" spans="1:4" x14ac:dyDescent="0.2">
      <c r="A297">
        <v>1980</v>
      </c>
      <c r="B297" s="11">
        <v>12</v>
      </c>
      <c r="C297">
        <v>1980.9580000000001</v>
      </c>
      <c r="D297" s="1">
        <v>5.2210000000000001</v>
      </c>
    </row>
    <row r="298" spans="1:4" x14ac:dyDescent="0.2">
      <c r="A298">
        <v>1981</v>
      </c>
      <c r="B298" s="11">
        <v>1</v>
      </c>
      <c r="C298">
        <v>1981.0419999999999</v>
      </c>
      <c r="D298" s="1">
        <v>5.2089999999999996</v>
      </c>
    </row>
    <row r="299" spans="1:4" x14ac:dyDescent="0.2">
      <c r="A299">
        <v>1981</v>
      </c>
      <c r="B299" s="11">
        <v>2</v>
      </c>
      <c r="C299">
        <v>1981.125</v>
      </c>
      <c r="D299" s="1">
        <v>5.1959999999999997</v>
      </c>
    </row>
    <row r="300" spans="1:4" x14ac:dyDescent="0.2">
      <c r="A300">
        <v>1981</v>
      </c>
      <c r="B300" s="11">
        <v>3</v>
      </c>
      <c r="C300">
        <v>1981.2080000000001</v>
      </c>
      <c r="D300" s="1">
        <v>5.1840000000000002</v>
      </c>
    </row>
    <row r="301" spans="1:4" x14ac:dyDescent="0.2">
      <c r="A301">
        <v>1981</v>
      </c>
      <c r="B301" s="11">
        <v>4</v>
      </c>
      <c r="C301">
        <v>1981.2919999999999</v>
      </c>
      <c r="D301" s="1">
        <v>5.1710000000000003</v>
      </c>
    </row>
    <row r="302" spans="1:4" x14ac:dyDescent="0.2">
      <c r="A302">
        <v>1981</v>
      </c>
      <c r="B302" s="11">
        <v>5</v>
      </c>
      <c r="C302">
        <v>1981.375</v>
      </c>
      <c r="D302" s="1">
        <v>5.1589999999999998</v>
      </c>
    </row>
    <row r="303" spans="1:4" x14ac:dyDescent="0.2">
      <c r="A303">
        <v>1981</v>
      </c>
      <c r="B303" s="11">
        <v>6</v>
      </c>
      <c r="C303">
        <v>1981.4580000000001</v>
      </c>
      <c r="D303" s="1">
        <v>5.1459999999999999</v>
      </c>
    </row>
    <row r="304" spans="1:4" x14ac:dyDescent="0.2">
      <c r="A304">
        <v>1981</v>
      </c>
      <c r="B304" s="11">
        <v>7</v>
      </c>
      <c r="C304">
        <v>1981.5419999999999</v>
      </c>
      <c r="D304" s="1">
        <v>5.1379999999999999</v>
      </c>
    </row>
    <row r="305" spans="1:4" x14ac:dyDescent="0.2">
      <c r="A305">
        <v>1981</v>
      </c>
      <c r="B305" s="11">
        <v>8</v>
      </c>
      <c r="C305">
        <v>1981.625</v>
      </c>
      <c r="D305" s="1">
        <v>5.1349999999999998</v>
      </c>
    </row>
    <row r="306" spans="1:4" x14ac:dyDescent="0.2">
      <c r="A306">
        <v>1981</v>
      </c>
      <c r="B306" s="11">
        <v>9</v>
      </c>
      <c r="C306">
        <v>1981.7080000000001</v>
      </c>
      <c r="D306" s="1">
        <v>5.1319999999999997</v>
      </c>
    </row>
    <row r="307" spans="1:4" x14ac:dyDescent="0.2">
      <c r="A307">
        <v>1981</v>
      </c>
      <c r="B307" s="11">
        <v>10</v>
      </c>
      <c r="C307">
        <v>1981.7919999999999</v>
      </c>
      <c r="D307" s="1">
        <v>5.1280000000000001</v>
      </c>
    </row>
    <row r="308" spans="1:4" x14ac:dyDescent="0.2">
      <c r="A308">
        <v>1981</v>
      </c>
      <c r="B308" s="11">
        <v>11</v>
      </c>
      <c r="C308">
        <v>1981.875</v>
      </c>
      <c r="D308" s="1">
        <v>5.125</v>
      </c>
    </row>
    <row r="309" spans="1:4" x14ac:dyDescent="0.2">
      <c r="A309">
        <v>1981</v>
      </c>
      <c r="B309" s="11">
        <v>12</v>
      </c>
      <c r="C309">
        <v>1981.9580000000001</v>
      </c>
      <c r="D309" s="1">
        <v>5.1219999999999999</v>
      </c>
    </row>
    <row r="310" spans="1:4" x14ac:dyDescent="0.2">
      <c r="A310">
        <v>1982</v>
      </c>
      <c r="B310" s="11">
        <v>1</v>
      </c>
      <c r="C310">
        <v>1982.0419999999999</v>
      </c>
      <c r="D310" s="1">
        <v>5.1180000000000003</v>
      </c>
    </row>
    <row r="311" spans="1:4" x14ac:dyDescent="0.2">
      <c r="A311">
        <v>1982</v>
      </c>
      <c r="B311" s="11">
        <v>2</v>
      </c>
      <c r="C311">
        <v>1982.125</v>
      </c>
      <c r="D311" s="1">
        <v>5.1150000000000002</v>
      </c>
    </row>
    <row r="312" spans="1:4" x14ac:dyDescent="0.2">
      <c r="A312">
        <v>1982</v>
      </c>
      <c r="B312" s="11">
        <v>3</v>
      </c>
      <c r="C312">
        <v>1982.2080000000001</v>
      </c>
      <c r="D312" s="1">
        <v>5.1120000000000001</v>
      </c>
    </row>
    <row r="313" spans="1:4" x14ac:dyDescent="0.2">
      <c r="A313">
        <v>1982</v>
      </c>
      <c r="B313" s="11">
        <v>4</v>
      </c>
      <c r="C313">
        <v>1982.2919999999999</v>
      </c>
      <c r="D313" s="1">
        <v>5.1079999999999997</v>
      </c>
    </row>
    <row r="314" spans="1:4" x14ac:dyDescent="0.2">
      <c r="A314">
        <v>1982</v>
      </c>
      <c r="B314" s="11">
        <v>5</v>
      </c>
      <c r="C314">
        <v>1982.375</v>
      </c>
      <c r="D314" s="1">
        <v>5.1050000000000004</v>
      </c>
    </row>
    <row r="315" spans="1:4" x14ac:dyDescent="0.2">
      <c r="A315">
        <v>1982</v>
      </c>
      <c r="B315" s="11">
        <v>6</v>
      </c>
      <c r="C315">
        <v>1982.4580000000001</v>
      </c>
      <c r="D315" s="1">
        <v>5.1020000000000003</v>
      </c>
    </row>
    <row r="316" spans="1:4" x14ac:dyDescent="0.2">
      <c r="A316">
        <v>1982</v>
      </c>
      <c r="B316" s="11">
        <v>7</v>
      </c>
      <c r="C316">
        <v>1982.5419999999999</v>
      </c>
      <c r="D316" s="1">
        <v>5.1020000000000003</v>
      </c>
    </row>
    <row r="317" spans="1:4" x14ac:dyDescent="0.2">
      <c r="A317">
        <v>1982</v>
      </c>
      <c r="B317" s="11">
        <v>8</v>
      </c>
      <c r="C317">
        <v>1982.625</v>
      </c>
      <c r="D317" s="1">
        <v>5.1059999999999999</v>
      </c>
    </row>
    <row r="318" spans="1:4" x14ac:dyDescent="0.2">
      <c r="A318">
        <v>1982</v>
      </c>
      <c r="B318" s="11">
        <v>9</v>
      </c>
      <c r="C318">
        <v>1982.7080000000001</v>
      </c>
      <c r="D318" s="1">
        <v>5.1100000000000003</v>
      </c>
    </row>
    <row r="319" spans="1:4" x14ac:dyDescent="0.2">
      <c r="A319">
        <v>1982</v>
      </c>
      <c r="B319" s="11">
        <v>10</v>
      </c>
      <c r="C319">
        <v>1982.7919999999999</v>
      </c>
      <c r="D319" s="1">
        <v>5.1150000000000002</v>
      </c>
    </row>
    <row r="320" spans="1:4" x14ac:dyDescent="0.2">
      <c r="A320">
        <v>1982</v>
      </c>
      <c r="B320" s="11">
        <v>11</v>
      </c>
      <c r="C320">
        <v>1982.875</v>
      </c>
      <c r="D320" s="1">
        <v>5.1189999999999998</v>
      </c>
    </row>
    <row r="321" spans="1:4" x14ac:dyDescent="0.2">
      <c r="A321">
        <v>1982</v>
      </c>
      <c r="B321" s="11">
        <v>12</v>
      </c>
      <c r="C321">
        <v>1982.9580000000001</v>
      </c>
      <c r="D321" s="1">
        <v>5.1230000000000002</v>
      </c>
    </row>
    <row r="322" spans="1:4" x14ac:dyDescent="0.2">
      <c r="A322">
        <v>1983</v>
      </c>
      <c r="B322" s="11">
        <v>1</v>
      </c>
      <c r="C322">
        <v>1983.0419999999999</v>
      </c>
      <c r="D322" s="1">
        <v>5.1269999999999998</v>
      </c>
    </row>
    <row r="323" spans="1:4" x14ac:dyDescent="0.2">
      <c r="A323">
        <v>1983</v>
      </c>
      <c r="B323" s="11">
        <v>2</v>
      </c>
      <c r="C323">
        <v>1983.125</v>
      </c>
      <c r="D323" s="1">
        <v>5.1310000000000002</v>
      </c>
    </row>
    <row r="324" spans="1:4" x14ac:dyDescent="0.2">
      <c r="A324">
        <v>1983</v>
      </c>
      <c r="B324" s="11">
        <v>3</v>
      </c>
      <c r="C324">
        <v>1983.2080000000001</v>
      </c>
      <c r="D324" s="1">
        <v>5.1349999999999998</v>
      </c>
    </row>
    <row r="325" spans="1:4" x14ac:dyDescent="0.2">
      <c r="A325">
        <v>1983</v>
      </c>
      <c r="B325" s="11">
        <v>4</v>
      </c>
      <c r="C325">
        <v>1983.2919999999999</v>
      </c>
      <c r="D325" s="1">
        <v>5.14</v>
      </c>
    </row>
    <row r="326" spans="1:4" x14ac:dyDescent="0.2">
      <c r="A326">
        <v>1983</v>
      </c>
      <c r="B326" s="11">
        <v>5</v>
      </c>
      <c r="C326">
        <v>1983.375</v>
      </c>
      <c r="D326" s="1">
        <v>5.1440000000000001</v>
      </c>
    </row>
    <row r="327" spans="1:4" x14ac:dyDescent="0.2">
      <c r="A327">
        <v>1983</v>
      </c>
      <c r="B327" s="11">
        <v>6</v>
      </c>
      <c r="C327">
        <v>1983.4580000000001</v>
      </c>
      <c r="D327" s="1">
        <v>5.1479999999999997</v>
      </c>
    </row>
    <row r="328" spans="1:4" x14ac:dyDescent="0.2">
      <c r="A328">
        <v>1983</v>
      </c>
      <c r="B328" s="11">
        <v>7</v>
      </c>
      <c r="C328">
        <v>1983.5419999999999</v>
      </c>
      <c r="D328" s="1">
        <v>5.1559999999999997</v>
      </c>
    </row>
    <row r="329" spans="1:4" x14ac:dyDescent="0.2">
      <c r="A329">
        <v>1983</v>
      </c>
      <c r="B329" s="11">
        <v>8</v>
      </c>
      <c r="C329">
        <v>1983.625</v>
      </c>
      <c r="D329" s="1">
        <v>5.1689999999999996</v>
      </c>
    </row>
    <row r="330" spans="1:4" x14ac:dyDescent="0.2">
      <c r="A330">
        <v>1983</v>
      </c>
      <c r="B330" s="11">
        <v>9</v>
      </c>
      <c r="C330">
        <v>1983.7080000000001</v>
      </c>
      <c r="D330" s="1">
        <v>5.181</v>
      </c>
    </row>
    <row r="331" spans="1:4" x14ac:dyDescent="0.2">
      <c r="A331">
        <v>1983</v>
      </c>
      <c r="B331" s="11">
        <v>10</v>
      </c>
      <c r="C331">
        <v>1983.7919999999999</v>
      </c>
      <c r="D331" s="1">
        <v>5.194</v>
      </c>
    </row>
    <row r="332" spans="1:4" x14ac:dyDescent="0.2">
      <c r="A332">
        <v>1983</v>
      </c>
      <c r="B332" s="11">
        <v>11</v>
      </c>
      <c r="C332">
        <v>1983.875</v>
      </c>
      <c r="D332" s="1">
        <v>5.2060000000000004</v>
      </c>
    </row>
    <row r="333" spans="1:4" x14ac:dyDescent="0.2">
      <c r="A333">
        <v>1983</v>
      </c>
      <c r="B333" s="11">
        <v>12</v>
      </c>
      <c r="C333">
        <v>1983.9580000000001</v>
      </c>
      <c r="D333" s="1">
        <v>5.2190000000000003</v>
      </c>
    </row>
    <row r="334" spans="1:4" x14ac:dyDescent="0.2">
      <c r="A334">
        <v>1984</v>
      </c>
      <c r="B334" s="11">
        <v>1</v>
      </c>
      <c r="C334">
        <v>1984.0419999999999</v>
      </c>
      <c r="D334" s="1">
        <v>5.2309999999999999</v>
      </c>
    </row>
    <row r="335" spans="1:4" x14ac:dyDescent="0.2">
      <c r="A335">
        <v>1984</v>
      </c>
      <c r="B335" s="11">
        <v>2</v>
      </c>
      <c r="C335">
        <v>1984.125</v>
      </c>
      <c r="D335" s="1">
        <v>5.2439999999999998</v>
      </c>
    </row>
    <row r="336" spans="1:4" x14ac:dyDescent="0.2">
      <c r="A336">
        <v>1984</v>
      </c>
      <c r="B336" s="11">
        <v>3</v>
      </c>
      <c r="C336">
        <v>1984.2080000000001</v>
      </c>
      <c r="D336" s="1">
        <v>5.2560000000000002</v>
      </c>
    </row>
    <row r="337" spans="1:4" x14ac:dyDescent="0.2">
      <c r="A337">
        <v>1984</v>
      </c>
      <c r="B337" s="11">
        <v>4</v>
      </c>
      <c r="C337">
        <v>1984.2919999999999</v>
      </c>
      <c r="D337" s="1">
        <v>5.2690000000000001</v>
      </c>
    </row>
    <row r="338" spans="1:4" x14ac:dyDescent="0.2">
      <c r="A338">
        <v>1984</v>
      </c>
      <c r="B338" s="11">
        <v>5</v>
      </c>
      <c r="C338">
        <v>1984.375</v>
      </c>
      <c r="D338" s="1">
        <v>5.2809999999999997</v>
      </c>
    </row>
    <row r="339" spans="1:4" x14ac:dyDescent="0.2">
      <c r="A339">
        <v>1984</v>
      </c>
      <c r="B339" s="11">
        <v>6</v>
      </c>
      <c r="C339">
        <v>1984.4580000000001</v>
      </c>
      <c r="D339" s="1">
        <v>5.2939999999999996</v>
      </c>
    </row>
    <row r="340" spans="1:4" x14ac:dyDescent="0.2">
      <c r="A340">
        <v>1984</v>
      </c>
      <c r="B340" s="11">
        <v>7</v>
      </c>
      <c r="C340">
        <v>1984.5419999999999</v>
      </c>
      <c r="D340" s="1">
        <v>5.3079999999999998</v>
      </c>
    </row>
    <row r="341" spans="1:4" x14ac:dyDescent="0.2">
      <c r="A341">
        <v>1984</v>
      </c>
      <c r="B341" s="11">
        <v>8</v>
      </c>
      <c r="C341">
        <v>1984.625</v>
      </c>
      <c r="D341" s="1">
        <v>5.3239999999999998</v>
      </c>
    </row>
    <row r="342" spans="1:4" x14ac:dyDescent="0.2">
      <c r="A342">
        <v>1984</v>
      </c>
      <c r="B342" s="11">
        <v>9</v>
      </c>
      <c r="C342">
        <v>1984.7080000000001</v>
      </c>
      <c r="D342" s="1">
        <v>5.34</v>
      </c>
    </row>
    <row r="343" spans="1:4" x14ac:dyDescent="0.2">
      <c r="A343">
        <v>1984</v>
      </c>
      <c r="B343" s="11">
        <v>10</v>
      </c>
      <c r="C343">
        <v>1984.7919999999999</v>
      </c>
      <c r="D343" s="1">
        <v>5.3550000000000004</v>
      </c>
    </row>
    <row r="344" spans="1:4" x14ac:dyDescent="0.2">
      <c r="A344">
        <v>1984</v>
      </c>
      <c r="B344" s="11">
        <v>11</v>
      </c>
      <c r="C344">
        <v>1984.875</v>
      </c>
      <c r="D344" s="1">
        <v>5.3710000000000004</v>
      </c>
    </row>
    <row r="345" spans="1:4" x14ac:dyDescent="0.2">
      <c r="A345">
        <v>1984</v>
      </c>
      <c r="B345" s="11">
        <v>12</v>
      </c>
      <c r="C345">
        <v>1984.9580000000001</v>
      </c>
      <c r="D345" s="1">
        <v>5.3869999999999996</v>
      </c>
    </row>
    <row r="346" spans="1:4" x14ac:dyDescent="0.2">
      <c r="A346">
        <v>1985</v>
      </c>
      <c r="B346" s="11">
        <v>1</v>
      </c>
      <c r="C346">
        <v>1985.0419999999999</v>
      </c>
      <c r="D346" s="1">
        <v>5.4029999999999996</v>
      </c>
    </row>
    <row r="347" spans="1:4" x14ac:dyDescent="0.2">
      <c r="A347">
        <v>1985</v>
      </c>
      <c r="B347" s="11">
        <v>2</v>
      </c>
      <c r="C347">
        <v>1985.125</v>
      </c>
      <c r="D347" s="1">
        <v>5.4189999999999996</v>
      </c>
    </row>
    <row r="348" spans="1:4" x14ac:dyDescent="0.2">
      <c r="A348">
        <v>1985</v>
      </c>
      <c r="B348" s="11">
        <v>3</v>
      </c>
      <c r="C348">
        <v>1985.2080000000001</v>
      </c>
      <c r="D348" s="1">
        <v>5.4349999999999996</v>
      </c>
    </row>
    <row r="349" spans="1:4" x14ac:dyDescent="0.2">
      <c r="A349">
        <v>1985</v>
      </c>
      <c r="B349" s="11">
        <v>4</v>
      </c>
      <c r="C349">
        <v>1985.2919999999999</v>
      </c>
      <c r="D349" s="1">
        <v>5.45</v>
      </c>
    </row>
    <row r="350" spans="1:4" x14ac:dyDescent="0.2">
      <c r="A350">
        <v>1985</v>
      </c>
      <c r="B350" s="11">
        <v>5</v>
      </c>
      <c r="C350">
        <v>1985.375</v>
      </c>
      <c r="D350" s="1">
        <v>5.4660000000000002</v>
      </c>
    </row>
    <row r="351" spans="1:4" x14ac:dyDescent="0.2">
      <c r="A351">
        <v>1985</v>
      </c>
      <c r="B351" s="11">
        <v>6</v>
      </c>
      <c r="C351">
        <v>1985.4580000000001</v>
      </c>
      <c r="D351" s="1">
        <v>5.4820000000000002</v>
      </c>
    </row>
    <row r="352" spans="1:4" x14ac:dyDescent="0.2">
      <c r="A352">
        <v>1985</v>
      </c>
      <c r="B352" s="11">
        <v>7</v>
      </c>
      <c r="C352">
        <v>1985.5419999999999</v>
      </c>
      <c r="D352" s="1">
        <v>5.4930000000000003</v>
      </c>
    </row>
    <row r="353" spans="1:4" x14ac:dyDescent="0.2">
      <c r="A353">
        <v>1985</v>
      </c>
      <c r="B353" s="11">
        <v>8</v>
      </c>
      <c r="C353">
        <v>1985.625</v>
      </c>
      <c r="D353" s="1">
        <v>5.5</v>
      </c>
    </row>
    <row r="354" spans="1:4" x14ac:dyDescent="0.2">
      <c r="A354">
        <v>1985</v>
      </c>
      <c r="B354" s="11">
        <v>9</v>
      </c>
      <c r="C354">
        <v>1985.7080000000001</v>
      </c>
      <c r="D354" s="1">
        <v>5.5069999999999997</v>
      </c>
    </row>
    <row r="355" spans="1:4" x14ac:dyDescent="0.2">
      <c r="A355">
        <v>1985</v>
      </c>
      <c r="B355" s="11">
        <v>10</v>
      </c>
      <c r="C355">
        <v>1985.7919999999999</v>
      </c>
      <c r="D355" s="1">
        <v>5.5129999999999999</v>
      </c>
    </row>
    <row r="356" spans="1:4" x14ac:dyDescent="0.2">
      <c r="A356">
        <v>1985</v>
      </c>
      <c r="B356" s="11">
        <v>11</v>
      </c>
      <c r="C356">
        <v>1985.875</v>
      </c>
      <c r="D356" s="1">
        <v>5.52</v>
      </c>
    </row>
    <row r="357" spans="1:4" x14ac:dyDescent="0.2">
      <c r="A357">
        <v>1985</v>
      </c>
      <c r="B357" s="11">
        <v>12</v>
      </c>
      <c r="C357">
        <v>1985.9580000000001</v>
      </c>
      <c r="D357" s="1">
        <v>5.5270000000000001</v>
      </c>
    </row>
    <row r="358" spans="1:4" x14ac:dyDescent="0.2">
      <c r="A358">
        <v>1986</v>
      </c>
      <c r="B358" s="11">
        <v>1</v>
      </c>
      <c r="C358">
        <v>1986.0419999999999</v>
      </c>
      <c r="D358" s="1">
        <v>5.5330000000000004</v>
      </c>
    </row>
    <row r="359" spans="1:4" x14ac:dyDescent="0.2">
      <c r="A359">
        <v>1986</v>
      </c>
      <c r="B359" s="11">
        <v>2</v>
      </c>
      <c r="C359">
        <v>1986.125</v>
      </c>
      <c r="D359" s="1">
        <v>5.54</v>
      </c>
    </row>
    <row r="360" spans="1:4" x14ac:dyDescent="0.2">
      <c r="A360">
        <v>1986</v>
      </c>
      <c r="B360" s="11">
        <v>3</v>
      </c>
      <c r="C360">
        <v>1986.2080000000001</v>
      </c>
      <c r="D360" s="1">
        <v>5.5469999999999997</v>
      </c>
    </row>
    <row r="361" spans="1:4" x14ac:dyDescent="0.2">
      <c r="A361">
        <v>1986</v>
      </c>
      <c r="B361" s="11">
        <v>4</v>
      </c>
      <c r="C361">
        <v>1986.2919999999999</v>
      </c>
      <c r="D361" s="1">
        <v>5.5529999999999999</v>
      </c>
    </row>
    <row r="362" spans="1:4" x14ac:dyDescent="0.2">
      <c r="A362">
        <v>1986</v>
      </c>
      <c r="B362" s="11">
        <v>5</v>
      </c>
      <c r="C362">
        <v>1986.375</v>
      </c>
      <c r="D362" s="1">
        <v>5.56</v>
      </c>
    </row>
    <row r="363" spans="1:4" x14ac:dyDescent="0.2">
      <c r="A363">
        <v>1986</v>
      </c>
      <c r="B363" s="11">
        <v>6</v>
      </c>
      <c r="C363">
        <v>1986.4580000000001</v>
      </c>
      <c r="D363" s="1">
        <v>5.5670000000000002</v>
      </c>
    </row>
    <row r="364" spans="1:4" x14ac:dyDescent="0.2">
      <c r="A364">
        <v>1986</v>
      </c>
      <c r="B364" s="11">
        <v>7</v>
      </c>
      <c r="C364">
        <v>1986.5419999999999</v>
      </c>
      <c r="D364" s="1">
        <v>5.577</v>
      </c>
    </row>
    <row r="365" spans="1:4" x14ac:dyDescent="0.2">
      <c r="A365">
        <v>1986</v>
      </c>
      <c r="B365" s="11">
        <v>8</v>
      </c>
      <c r="C365">
        <v>1986.625</v>
      </c>
      <c r="D365" s="1">
        <v>5.5919999999999996</v>
      </c>
    </row>
    <row r="366" spans="1:4" x14ac:dyDescent="0.2">
      <c r="A366">
        <v>1986</v>
      </c>
      <c r="B366" s="11">
        <v>9</v>
      </c>
      <c r="C366">
        <v>1986.7080000000001</v>
      </c>
      <c r="D366" s="1">
        <v>5.6070000000000002</v>
      </c>
    </row>
    <row r="367" spans="1:4" x14ac:dyDescent="0.2">
      <c r="A367">
        <v>1986</v>
      </c>
      <c r="B367" s="11">
        <v>10</v>
      </c>
      <c r="C367">
        <v>1986.7919999999999</v>
      </c>
      <c r="D367" s="1">
        <v>5.6219999999999999</v>
      </c>
    </row>
    <row r="368" spans="1:4" x14ac:dyDescent="0.2">
      <c r="A368">
        <v>1986</v>
      </c>
      <c r="B368" s="11">
        <v>11</v>
      </c>
      <c r="C368">
        <v>1986.875</v>
      </c>
      <c r="D368" s="1">
        <v>5.6369999999999996</v>
      </c>
    </row>
    <row r="369" spans="1:4" x14ac:dyDescent="0.2">
      <c r="A369">
        <v>1986</v>
      </c>
      <c r="B369" s="11">
        <v>12</v>
      </c>
      <c r="C369">
        <v>1986.9580000000001</v>
      </c>
      <c r="D369" s="1">
        <v>5.6520000000000001</v>
      </c>
    </row>
    <row r="370" spans="1:4" x14ac:dyDescent="0.2">
      <c r="A370">
        <v>1987</v>
      </c>
      <c r="B370" s="11">
        <v>1</v>
      </c>
      <c r="C370">
        <v>1987.0419999999999</v>
      </c>
      <c r="D370" s="1">
        <v>5.6669999999999998</v>
      </c>
    </row>
    <row r="371" spans="1:4" x14ac:dyDescent="0.2">
      <c r="A371">
        <v>1987</v>
      </c>
      <c r="B371" s="11">
        <v>2</v>
      </c>
      <c r="C371">
        <v>1987.125</v>
      </c>
      <c r="D371" s="1">
        <v>5.6820000000000004</v>
      </c>
    </row>
    <row r="372" spans="1:4" x14ac:dyDescent="0.2">
      <c r="A372">
        <v>1987</v>
      </c>
      <c r="B372" s="11">
        <v>3</v>
      </c>
      <c r="C372">
        <v>1987.2080000000001</v>
      </c>
      <c r="D372" s="1">
        <v>5.6970000000000001</v>
      </c>
    </row>
    <row r="373" spans="1:4" x14ac:dyDescent="0.2">
      <c r="A373">
        <v>1987</v>
      </c>
      <c r="B373" s="11">
        <v>4</v>
      </c>
      <c r="C373">
        <v>1987.2919999999999</v>
      </c>
      <c r="D373" s="1">
        <v>5.7119999999999997</v>
      </c>
    </row>
    <row r="374" spans="1:4" x14ac:dyDescent="0.2">
      <c r="A374">
        <v>1987</v>
      </c>
      <c r="B374" s="11">
        <v>5</v>
      </c>
      <c r="C374">
        <v>1987.375</v>
      </c>
      <c r="D374" s="1">
        <v>5.7270000000000003</v>
      </c>
    </row>
    <row r="375" spans="1:4" x14ac:dyDescent="0.2">
      <c r="A375">
        <v>1987</v>
      </c>
      <c r="B375" s="11">
        <v>6</v>
      </c>
      <c r="C375">
        <v>1987.4580000000001</v>
      </c>
      <c r="D375" s="1">
        <v>5.742</v>
      </c>
    </row>
    <row r="376" spans="1:4" x14ac:dyDescent="0.2">
      <c r="A376">
        <v>1987</v>
      </c>
      <c r="B376" s="11">
        <v>7</v>
      </c>
      <c r="C376">
        <v>1987.5419999999999</v>
      </c>
      <c r="D376" s="1">
        <v>5.7590000000000003</v>
      </c>
    </row>
    <row r="377" spans="1:4" x14ac:dyDescent="0.2">
      <c r="A377">
        <v>1987</v>
      </c>
      <c r="B377" s="11">
        <v>8</v>
      </c>
      <c r="C377">
        <v>1987.625</v>
      </c>
      <c r="D377" s="1">
        <v>5.7770000000000001</v>
      </c>
    </row>
    <row r="378" spans="1:4" x14ac:dyDescent="0.2">
      <c r="A378">
        <v>1987</v>
      </c>
      <c r="B378" s="11">
        <v>9</v>
      </c>
      <c r="C378">
        <v>1987.7080000000001</v>
      </c>
      <c r="D378" s="1">
        <v>5.7960000000000003</v>
      </c>
    </row>
    <row r="379" spans="1:4" x14ac:dyDescent="0.2">
      <c r="A379">
        <v>1987</v>
      </c>
      <c r="B379" s="11">
        <v>10</v>
      </c>
      <c r="C379">
        <v>1987.7919999999999</v>
      </c>
      <c r="D379" s="1">
        <v>5.8140000000000001</v>
      </c>
    </row>
    <row r="380" spans="1:4" x14ac:dyDescent="0.2">
      <c r="A380">
        <v>1987</v>
      </c>
      <c r="B380" s="11">
        <v>11</v>
      </c>
      <c r="C380">
        <v>1987.875</v>
      </c>
      <c r="D380" s="1">
        <v>5.8319999999999999</v>
      </c>
    </row>
    <row r="381" spans="1:4" x14ac:dyDescent="0.2">
      <c r="A381">
        <v>1987</v>
      </c>
      <c r="B381" s="11">
        <v>12</v>
      </c>
      <c r="C381">
        <v>1987.9580000000001</v>
      </c>
      <c r="D381" s="1">
        <v>5.851</v>
      </c>
    </row>
    <row r="382" spans="1:4" x14ac:dyDescent="0.2">
      <c r="A382">
        <v>1988</v>
      </c>
      <c r="B382" s="11">
        <v>1</v>
      </c>
      <c r="C382">
        <v>1988.0419999999999</v>
      </c>
      <c r="D382" s="1">
        <v>5.8689999999999998</v>
      </c>
    </row>
    <row r="383" spans="1:4" x14ac:dyDescent="0.2">
      <c r="A383">
        <v>1988</v>
      </c>
      <c r="B383" s="11">
        <v>2</v>
      </c>
      <c r="C383">
        <v>1988.125</v>
      </c>
      <c r="D383" s="1">
        <v>5.8869999999999996</v>
      </c>
    </row>
    <row r="384" spans="1:4" x14ac:dyDescent="0.2">
      <c r="A384">
        <v>1988</v>
      </c>
      <c r="B384" s="11">
        <v>3</v>
      </c>
      <c r="C384">
        <v>1988.2080000000001</v>
      </c>
      <c r="D384" s="1">
        <v>5.9059999999999997</v>
      </c>
    </row>
    <row r="385" spans="1:4" x14ac:dyDescent="0.2">
      <c r="A385">
        <v>1988</v>
      </c>
      <c r="B385" s="11">
        <v>4</v>
      </c>
      <c r="C385">
        <v>1988.2919999999999</v>
      </c>
      <c r="D385" s="1">
        <v>5.9240000000000004</v>
      </c>
    </row>
    <row r="386" spans="1:4" x14ac:dyDescent="0.2">
      <c r="A386">
        <v>1988</v>
      </c>
      <c r="B386" s="11">
        <v>5</v>
      </c>
      <c r="C386">
        <v>1988.375</v>
      </c>
      <c r="D386" s="1">
        <v>5.9420000000000002</v>
      </c>
    </row>
    <row r="387" spans="1:4" x14ac:dyDescent="0.2">
      <c r="A387">
        <v>1988</v>
      </c>
      <c r="B387" s="11">
        <v>6</v>
      </c>
      <c r="C387">
        <v>1988.4580000000001</v>
      </c>
      <c r="D387" s="1">
        <v>5.9610000000000003</v>
      </c>
    </row>
    <row r="388" spans="1:4" x14ac:dyDescent="0.2">
      <c r="A388">
        <v>1988</v>
      </c>
      <c r="B388" s="11">
        <v>7</v>
      </c>
      <c r="C388">
        <v>1988.5419999999999</v>
      </c>
      <c r="D388" s="1">
        <v>5.9740000000000002</v>
      </c>
    </row>
    <row r="389" spans="1:4" x14ac:dyDescent="0.2">
      <c r="A389">
        <v>1988</v>
      </c>
      <c r="B389" s="11">
        <v>8</v>
      </c>
      <c r="C389">
        <v>1988.625</v>
      </c>
      <c r="D389" s="1">
        <v>5.9809999999999999</v>
      </c>
    </row>
    <row r="390" spans="1:4" x14ac:dyDescent="0.2">
      <c r="A390">
        <v>1988</v>
      </c>
      <c r="B390" s="11">
        <v>9</v>
      </c>
      <c r="C390">
        <v>1988.7080000000001</v>
      </c>
      <c r="D390" s="1">
        <v>5.9889999999999999</v>
      </c>
    </row>
    <row r="391" spans="1:4" x14ac:dyDescent="0.2">
      <c r="A391">
        <v>1988</v>
      </c>
      <c r="B391" s="11">
        <v>10</v>
      </c>
      <c r="C391">
        <v>1988.7919999999999</v>
      </c>
      <c r="D391" s="1">
        <v>5.9960000000000004</v>
      </c>
    </row>
    <row r="392" spans="1:4" x14ac:dyDescent="0.2">
      <c r="A392">
        <v>1988</v>
      </c>
      <c r="B392" s="11">
        <v>11</v>
      </c>
      <c r="C392">
        <v>1988.875</v>
      </c>
      <c r="D392" s="1">
        <v>6.0039999999999996</v>
      </c>
    </row>
    <row r="393" spans="1:4" x14ac:dyDescent="0.2">
      <c r="A393">
        <v>1988</v>
      </c>
      <c r="B393" s="11">
        <v>12</v>
      </c>
      <c r="C393">
        <v>1988.9580000000001</v>
      </c>
      <c r="D393" s="1">
        <v>6.0110000000000001</v>
      </c>
    </row>
    <row r="394" spans="1:4" x14ac:dyDescent="0.2">
      <c r="A394">
        <v>1989</v>
      </c>
      <c r="B394" s="11">
        <v>1</v>
      </c>
      <c r="C394">
        <v>1989.0419999999999</v>
      </c>
      <c r="D394" s="1">
        <v>6.0190000000000001</v>
      </c>
    </row>
    <row r="395" spans="1:4" x14ac:dyDescent="0.2">
      <c r="A395">
        <v>1989</v>
      </c>
      <c r="B395" s="11">
        <v>2</v>
      </c>
      <c r="C395">
        <v>1989.125</v>
      </c>
      <c r="D395" s="1">
        <v>6.0259999999999998</v>
      </c>
    </row>
    <row r="396" spans="1:4" x14ac:dyDescent="0.2">
      <c r="A396">
        <v>1989</v>
      </c>
      <c r="B396" s="11">
        <v>3</v>
      </c>
      <c r="C396">
        <v>1989.2080000000001</v>
      </c>
      <c r="D396" s="1">
        <v>6.0339999999999998</v>
      </c>
    </row>
    <row r="397" spans="1:4" x14ac:dyDescent="0.2">
      <c r="A397">
        <v>1989</v>
      </c>
      <c r="B397" s="11">
        <v>4</v>
      </c>
      <c r="C397">
        <v>1989.2919999999999</v>
      </c>
      <c r="D397" s="1">
        <v>6.0410000000000004</v>
      </c>
    </row>
    <row r="398" spans="1:4" x14ac:dyDescent="0.2">
      <c r="A398">
        <v>1989</v>
      </c>
      <c r="B398" s="11">
        <v>5</v>
      </c>
      <c r="C398">
        <v>1989.375</v>
      </c>
      <c r="D398" s="1">
        <v>6.0490000000000004</v>
      </c>
    </row>
    <row r="399" spans="1:4" x14ac:dyDescent="0.2">
      <c r="A399">
        <v>1989</v>
      </c>
      <c r="B399" s="11">
        <v>6</v>
      </c>
      <c r="C399">
        <v>1989.4580000000001</v>
      </c>
      <c r="D399" s="1">
        <v>6.056</v>
      </c>
    </row>
    <row r="400" spans="1:4" x14ac:dyDescent="0.2">
      <c r="A400">
        <v>1989</v>
      </c>
      <c r="B400" s="11">
        <v>7</v>
      </c>
      <c r="C400">
        <v>1989.5419999999999</v>
      </c>
      <c r="D400" s="1">
        <v>6.0659999999999998</v>
      </c>
    </row>
    <row r="401" spans="1:4" x14ac:dyDescent="0.2">
      <c r="A401">
        <v>1989</v>
      </c>
      <c r="B401" s="11">
        <v>8</v>
      </c>
      <c r="C401">
        <v>1989.625</v>
      </c>
      <c r="D401" s="1">
        <v>6.077</v>
      </c>
    </row>
    <row r="402" spans="1:4" x14ac:dyDescent="0.2">
      <c r="A402">
        <v>1989</v>
      </c>
      <c r="B402" s="11">
        <v>9</v>
      </c>
      <c r="C402">
        <v>1989.7080000000001</v>
      </c>
      <c r="D402" s="1">
        <v>6.0890000000000004</v>
      </c>
    </row>
    <row r="403" spans="1:4" x14ac:dyDescent="0.2">
      <c r="A403">
        <v>1989</v>
      </c>
      <c r="B403" s="11">
        <v>10</v>
      </c>
      <c r="C403">
        <v>1989.7919999999999</v>
      </c>
      <c r="D403" s="1">
        <v>6.101</v>
      </c>
    </row>
    <row r="404" spans="1:4" x14ac:dyDescent="0.2">
      <c r="A404">
        <v>1989</v>
      </c>
      <c r="B404" s="11">
        <v>11</v>
      </c>
      <c r="C404">
        <v>1989.875</v>
      </c>
      <c r="D404" s="1">
        <v>6.1120000000000001</v>
      </c>
    </row>
    <row r="405" spans="1:4" x14ac:dyDescent="0.2">
      <c r="A405">
        <v>1989</v>
      </c>
      <c r="B405" s="11">
        <v>12</v>
      </c>
      <c r="C405">
        <v>1989.9580000000001</v>
      </c>
      <c r="D405" s="1">
        <v>6.1239999999999997</v>
      </c>
    </row>
    <row r="406" spans="1:4" x14ac:dyDescent="0.2">
      <c r="A406">
        <v>1990</v>
      </c>
      <c r="B406" s="11">
        <v>1</v>
      </c>
      <c r="C406">
        <v>1990.0419999999999</v>
      </c>
      <c r="D406" s="1">
        <v>6.1360000000000001</v>
      </c>
    </row>
    <row r="407" spans="1:4" x14ac:dyDescent="0.2">
      <c r="A407">
        <v>1990</v>
      </c>
      <c r="B407" s="11">
        <v>2</v>
      </c>
      <c r="C407">
        <v>1990.125</v>
      </c>
      <c r="D407" s="1">
        <v>6.1470000000000002</v>
      </c>
    </row>
    <row r="408" spans="1:4" x14ac:dyDescent="0.2">
      <c r="A408">
        <v>1990</v>
      </c>
      <c r="B408" s="11">
        <v>3</v>
      </c>
      <c r="C408">
        <v>1990.2080000000001</v>
      </c>
      <c r="D408" s="1">
        <v>6.1589999999999998</v>
      </c>
    </row>
    <row r="409" spans="1:4" x14ac:dyDescent="0.2">
      <c r="A409">
        <v>1990</v>
      </c>
      <c r="B409" s="11">
        <v>4</v>
      </c>
      <c r="C409">
        <v>1990.2919999999999</v>
      </c>
      <c r="D409" s="1">
        <v>6.1710000000000003</v>
      </c>
    </row>
    <row r="410" spans="1:4" x14ac:dyDescent="0.2">
      <c r="A410">
        <v>1990</v>
      </c>
      <c r="B410" s="11">
        <v>5</v>
      </c>
      <c r="C410">
        <v>1990.375</v>
      </c>
      <c r="D410" s="1">
        <v>6.1820000000000004</v>
      </c>
    </row>
    <row r="411" spans="1:4" x14ac:dyDescent="0.2">
      <c r="A411">
        <v>1990</v>
      </c>
      <c r="B411" s="11">
        <v>6</v>
      </c>
      <c r="C411">
        <v>1990.4580000000001</v>
      </c>
      <c r="D411" s="1">
        <v>6.194</v>
      </c>
    </row>
    <row r="412" spans="1:4" x14ac:dyDescent="0.2">
      <c r="A412">
        <v>1990</v>
      </c>
      <c r="B412" s="11">
        <v>7</v>
      </c>
      <c r="C412">
        <v>1990.5419999999999</v>
      </c>
      <c r="D412" s="1">
        <v>6.2050000000000001</v>
      </c>
    </row>
    <row r="413" spans="1:4" x14ac:dyDescent="0.2">
      <c r="A413">
        <v>1990</v>
      </c>
      <c r="B413" s="11">
        <v>8</v>
      </c>
      <c r="C413">
        <v>1990.625</v>
      </c>
      <c r="D413" s="1">
        <v>6.2149999999999999</v>
      </c>
    </row>
    <row r="414" spans="1:4" x14ac:dyDescent="0.2">
      <c r="A414">
        <v>1990</v>
      </c>
      <c r="B414" s="11">
        <v>9</v>
      </c>
      <c r="C414">
        <v>1990.7080000000001</v>
      </c>
      <c r="D414" s="1">
        <v>6.2249999999999996</v>
      </c>
    </row>
    <row r="415" spans="1:4" x14ac:dyDescent="0.2">
      <c r="A415">
        <v>1990</v>
      </c>
      <c r="B415" s="11">
        <v>10</v>
      </c>
      <c r="C415">
        <v>1990.7919999999999</v>
      </c>
      <c r="D415" s="1">
        <v>6.2350000000000003</v>
      </c>
    </row>
    <row r="416" spans="1:4" x14ac:dyDescent="0.2">
      <c r="A416">
        <v>1990</v>
      </c>
      <c r="B416" s="11">
        <v>11</v>
      </c>
      <c r="C416">
        <v>1990.875</v>
      </c>
      <c r="D416" s="1">
        <v>6.2450000000000001</v>
      </c>
    </row>
    <row r="417" spans="1:4" x14ac:dyDescent="0.2">
      <c r="A417">
        <v>1990</v>
      </c>
      <c r="B417" s="11">
        <v>12</v>
      </c>
      <c r="C417">
        <v>1990.9580000000001</v>
      </c>
      <c r="D417" s="1">
        <v>6.2549999999999999</v>
      </c>
    </row>
    <row r="418" spans="1:4" x14ac:dyDescent="0.2">
      <c r="A418">
        <v>1991</v>
      </c>
      <c r="B418" s="11">
        <v>1</v>
      </c>
      <c r="C418">
        <v>1991.0419999999999</v>
      </c>
      <c r="D418" s="1">
        <v>6.2649999999999997</v>
      </c>
    </row>
    <row r="419" spans="1:4" x14ac:dyDescent="0.2">
      <c r="A419">
        <v>1991</v>
      </c>
      <c r="B419" s="11">
        <v>2</v>
      </c>
      <c r="C419">
        <v>1991.125</v>
      </c>
      <c r="D419" s="1">
        <v>6.2750000000000004</v>
      </c>
    </row>
    <row r="420" spans="1:4" x14ac:dyDescent="0.2">
      <c r="A420">
        <v>1991</v>
      </c>
      <c r="B420" s="11">
        <v>3</v>
      </c>
      <c r="C420">
        <v>1991.2080000000001</v>
      </c>
      <c r="D420" s="1">
        <v>6.2850000000000001</v>
      </c>
    </row>
    <row r="421" spans="1:4" x14ac:dyDescent="0.2">
      <c r="A421">
        <v>1991</v>
      </c>
      <c r="B421" s="11">
        <v>4</v>
      </c>
      <c r="C421">
        <v>1991.2919999999999</v>
      </c>
      <c r="D421" s="1">
        <v>6.2949999999999999</v>
      </c>
    </row>
    <row r="422" spans="1:4" x14ac:dyDescent="0.2">
      <c r="A422">
        <v>1991</v>
      </c>
      <c r="B422" s="11">
        <v>5</v>
      </c>
      <c r="C422">
        <v>1991.375</v>
      </c>
      <c r="D422" s="1">
        <v>6.3049999999999997</v>
      </c>
    </row>
    <row r="423" spans="1:4" x14ac:dyDescent="0.2">
      <c r="A423">
        <v>1991</v>
      </c>
      <c r="B423" s="11">
        <v>6</v>
      </c>
      <c r="C423">
        <v>1991.4580000000001</v>
      </c>
      <c r="D423" s="1">
        <v>6.3150000000000004</v>
      </c>
    </row>
    <row r="424" spans="1:4" x14ac:dyDescent="0.2">
      <c r="A424">
        <v>1991</v>
      </c>
      <c r="B424" s="11">
        <v>7</v>
      </c>
      <c r="C424">
        <v>1991.5419999999999</v>
      </c>
      <c r="D424" s="1">
        <v>6.3120000000000003</v>
      </c>
    </row>
    <row r="425" spans="1:4" x14ac:dyDescent="0.2">
      <c r="A425">
        <v>1991</v>
      </c>
      <c r="B425" s="11">
        <v>8</v>
      </c>
      <c r="C425">
        <v>1991.625</v>
      </c>
      <c r="D425" s="1">
        <v>6.2960000000000003</v>
      </c>
    </row>
    <row r="426" spans="1:4" x14ac:dyDescent="0.2">
      <c r="A426">
        <v>1991</v>
      </c>
      <c r="B426" s="11">
        <v>9</v>
      </c>
      <c r="C426">
        <v>1991.7080000000001</v>
      </c>
      <c r="D426" s="1">
        <v>6.28</v>
      </c>
    </row>
    <row r="427" spans="1:4" x14ac:dyDescent="0.2">
      <c r="A427">
        <v>1991</v>
      </c>
      <c r="B427" s="11">
        <v>10</v>
      </c>
      <c r="C427">
        <v>1991.7919999999999</v>
      </c>
      <c r="D427" s="1">
        <v>6.2649999999999997</v>
      </c>
    </row>
    <row r="428" spans="1:4" x14ac:dyDescent="0.2">
      <c r="A428">
        <v>1991</v>
      </c>
      <c r="B428" s="11">
        <v>11</v>
      </c>
      <c r="C428">
        <v>1991.875</v>
      </c>
      <c r="D428" s="1">
        <v>6.2489999999999997</v>
      </c>
    </row>
    <row r="429" spans="1:4" x14ac:dyDescent="0.2">
      <c r="A429">
        <v>1991</v>
      </c>
      <c r="B429" s="11">
        <v>12</v>
      </c>
      <c r="C429">
        <v>1991.9580000000001</v>
      </c>
      <c r="D429" s="1">
        <v>6.2329999999999997</v>
      </c>
    </row>
    <row r="430" spans="1:4" x14ac:dyDescent="0.2">
      <c r="A430">
        <v>1992</v>
      </c>
      <c r="B430" s="11">
        <v>1</v>
      </c>
      <c r="C430">
        <v>1992.0419999999999</v>
      </c>
      <c r="D430" s="1">
        <v>6.2169999999999996</v>
      </c>
    </row>
    <row r="431" spans="1:4" x14ac:dyDescent="0.2">
      <c r="A431">
        <v>1992</v>
      </c>
      <c r="B431" s="11">
        <v>2</v>
      </c>
      <c r="C431">
        <v>1992.125</v>
      </c>
      <c r="D431" s="1">
        <v>6.2009999999999996</v>
      </c>
    </row>
    <row r="432" spans="1:4" x14ac:dyDescent="0.2">
      <c r="A432">
        <v>1992</v>
      </c>
      <c r="B432" s="11">
        <v>3</v>
      </c>
      <c r="C432">
        <v>1992.2080000000001</v>
      </c>
      <c r="D432" s="1">
        <v>6.1849999999999996</v>
      </c>
    </row>
    <row r="433" spans="1:4" x14ac:dyDescent="0.2">
      <c r="A433">
        <v>1992</v>
      </c>
      <c r="B433" s="11">
        <v>4</v>
      </c>
      <c r="C433">
        <v>1992.2919999999999</v>
      </c>
      <c r="D433" s="1">
        <v>6.17</v>
      </c>
    </row>
    <row r="434" spans="1:4" x14ac:dyDescent="0.2">
      <c r="A434">
        <v>1992</v>
      </c>
      <c r="B434" s="11">
        <v>5</v>
      </c>
      <c r="C434">
        <v>1992.375</v>
      </c>
      <c r="D434" s="1">
        <v>6.1539999999999999</v>
      </c>
    </row>
    <row r="435" spans="1:4" x14ac:dyDescent="0.2">
      <c r="A435">
        <v>1992</v>
      </c>
      <c r="B435" s="11">
        <v>6</v>
      </c>
      <c r="C435">
        <v>1992.4580000000001</v>
      </c>
      <c r="D435" s="1">
        <v>6.1379999999999999</v>
      </c>
    </row>
    <row r="436" spans="1:4" x14ac:dyDescent="0.2">
      <c r="A436">
        <v>1992</v>
      </c>
      <c r="B436" s="11">
        <v>7</v>
      </c>
      <c r="C436">
        <v>1992.5419999999999</v>
      </c>
      <c r="D436" s="1">
        <v>6.1319999999999997</v>
      </c>
    </row>
    <row r="437" spans="1:4" x14ac:dyDescent="0.2">
      <c r="A437">
        <v>1992</v>
      </c>
      <c r="B437" s="11">
        <v>8</v>
      </c>
      <c r="C437">
        <v>1992.625</v>
      </c>
      <c r="D437" s="1">
        <v>6.1369999999999996</v>
      </c>
    </row>
    <row r="438" spans="1:4" x14ac:dyDescent="0.2">
      <c r="A438">
        <v>1992</v>
      </c>
      <c r="B438" s="11">
        <v>9</v>
      </c>
      <c r="C438">
        <v>1992.7080000000001</v>
      </c>
      <c r="D438" s="1">
        <v>6.1420000000000003</v>
      </c>
    </row>
    <row r="439" spans="1:4" x14ac:dyDescent="0.2">
      <c r="A439">
        <v>1992</v>
      </c>
      <c r="B439" s="11">
        <v>10</v>
      </c>
      <c r="C439">
        <v>1992.7919999999999</v>
      </c>
      <c r="D439" s="1">
        <v>6.1470000000000002</v>
      </c>
    </row>
    <row r="440" spans="1:4" x14ac:dyDescent="0.2">
      <c r="A440">
        <v>1992</v>
      </c>
      <c r="B440" s="11">
        <v>11</v>
      </c>
      <c r="C440">
        <v>1992.875</v>
      </c>
      <c r="D440" s="1">
        <v>6.1520000000000001</v>
      </c>
    </row>
    <row r="441" spans="1:4" x14ac:dyDescent="0.2">
      <c r="A441">
        <v>1992</v>
      </c>
      <c r="B441" s="11">
        <v>12</v>
      </c>
      <c r="C441">
        <v>1992.9580000000001</v>
      </c>
      <c r="D441" s="1">
        <v>6.157</v>
      </c>
    </row>
    <row r="442" spans="1:4" x14ac:dyDescent="0.2">
      <c r="A442">
        <v>1993</v>
      </c>
      <c r="B442" s="11">
        <v>1</v>
      </c>
      <c r="C442">
        <v>1993.0419999999999</v>
      </c>
      <c r="D442" s="1">
        <v>6.1619999999999999</v>
      </c>
    </row>
    <row r="443" spans="1:4" x14ac:dyDescent="0.2">
      <c r="A443">
        <v>1993</v>
      </c>
      <c r="B443" s="11">
        <v>2</v>
      </c>
      <c r="C443">
        <v>1993.125</v>
      </c>
      <c r="D443" s="1">
        <v>6.1669999999999998</v>
      </c>
    </row>
    <row r="444" spans="1:4" x14ac:dyDescent="0.2">
      <c r="A444">
        <v>1993</v>
      </c>
      <c r="B444" s="11">
        <v>3</v>
      </c>
      <c r="C444">
        <v>1993.2080000000001</v>
      </c>
      <c r="D444" s="1">
        <v>6.1719999999999997</v>
      </c>
    </row>
    <row r="445" spans="1:4" x14ac:dyDescent="0.2">
      <c r="A445">
        <v>1993</v>
      </c>
      <c r="B445" s="11">
        <v>4</v>
      </c>
      <c r="C445">
        <v>1993.2919999999999</v>
      </c>
      <c r="D445" s="1">
        <v>6.1769999999999996</v>
      </c>
    </row>
    <row r="446" spans="1:4" x14ac:dyDescent="0.2">
      <c r="A446">
        <v>1993</v>
      </c>
      <c r="B446" s="11">
        <v>5</v>
      </c>
      <c r="C446">
        <v>1993.375</v>
      </c>
      <c r="D446" s="1">
        <v>6.1820000000000004</v>
      </c>
    </row>
    <row r="447" spans="1:4" x14ac:dyDescent="0.2">
      <c r="A447">
        <v>1993</v>
      </c>
      <c r="B447" s="11">
        <v>6</v>
      </c>
      <c r="C447">
        <v>1993.4580000000001</v>
      </c>
      <c r="D447" s="1">
        <v>6.1870000000000003</v>
      </c>
    </row>
    <row r="448" spans="1:4" x14ac:dyDescent="0.2">
      <c r="A448">
        <v>1993</v>
      </c>
      <c r="B448" s="11">
        <v>7</v>
      </c>
      <c r="C448">
        <v>1993.5419999999999</v>
      </c>
      <c r="D448" s="1">
        <v>6.1920000000000002</v>
      </c>
    </row>
    <row r="449" spans="1:4" x14ac:dyDescent="0.2">
      <c r="A449">
        <v>1993</v>
      </c>
      <c r="B449" s="11">
        <v>8</v>
      </c>
      <c r="C449">
        <v>1993.625</v>
      </c>
      <c r="D449" s="1">
        <v>6.1959999999999997</v>
      </c>
    </row>
    <row r="450" spans="1:4" x14ac:dyDescent="0.2">
      <c r="A450">
        <v>1993</v>
      </c>
      <c r="B450" s="11">
        <v>9</v>
      </c>
      <c r="C450">
        <v>1993.7080000000001</v>
      </c>
      <c r="D450" s="1">
        <v>6.2</v>
      </c>
    </row>
    <row r="451" spans="1:4" x14ac:dyDescent="0.2">
      <c r="A451">
        <v>1993</v>
      </c>
      <c r="B451" s="11">
        <v>10</v>
      </c>
      <c r="C451">
        <v>1993.7919999999999</v>
      </c>
      <c r="D451" s="1">
        <v>6.2050000000000001</v>
      </c>
    </row>
    <row r="452" spans="1:4" x14ac:dyDescent="0.2">
      <c r="A452">
        <v>1993</v>
      </c>
      <c r="B452" s="11">
        <v>11</v>
      </c>
      <c r="C452">
        <v>1993.875</v>
      </c>
      <c r="D452" s="1">
        <v>6.2089999999999996</v>
      </c>
    </row>
    <row r="453" spans="1:4" x14ac:dyDescent="0.2">
      <c r="A453">
        <v>1993</v>
      </c>
      <c r="B453" s="11">
        <v>12</v>
      </c>
      <c r="C453">
        <v>1993.9580000000001</v>
      </c>
      <c r="D453" s="1">
        <v>6.2130000000000001</v>
      </c>
    </row>
    <row r="454" spans="1:4" x14ac:dyDescent="0.2">
      <c r="A454">
        <v>1994</v>
      </c>
      <c r="B454" s="11">
        <v>1</v>
      </c>
      <c r="C454">
        <v>1994.0419999999999</v>
      </c>
      <c r="D454" s="1">
        <v>6.2169999999999996</v>
      </c>
    </row>
    <row r="455" spans="1:4" x14ac:dyDescent="0.2">
      <c r="A455">
        <v>1994</v>
      </c>
      <c r="B455" s="11">
        <v>2</v>
      </c>
      <c r="C455">
        <v>1994.125</v>
      </c>
      <c r="D455" s="1">
        <v>6.2210000000000001</v>
      </c>
    </row>
    <row r="456" spans="1:4" x14ac:dyDescent="0.2">
      <c r="A456">
        <v>1994</v>
      </c>
      <c r="B456" s="11">
        <v>3</v>
      </c>
      <c r="C456">
        <v>1994.2080000000001</v>
      </c>
      <c r="D456" s="1">
        <v>6.2249999999999996</v>
      </c>
    </row>
    <row r="457" spans="1:4" x14ac:dyDescent="0.2">
      <c r="A457">
        <v>1994</v>
      </c>
      <c r="B457" s="11">
        <v>4</v>
      </c>
      <c r="C457">
        <v>1994.2919999999999</v>
      </c>
      <c r="D457" s="1">
        <v>6.23</v>
      </c>
    </row>
    <row r="458" spans="1:4" x14ac:dyDescent="0.2">
      <c r="A458">
        <v>1994</v>
      </c>
      <c r="B458" s="11">
        <v>5</v>
      </c>
      <c r="C458">
        <v>1994.375</v>
      </c>
      <c r="D458" s="1">
        <v>6.234</v>
      </c>
    </row>
    <row r="459" spans="1:4" x14ac:dyDescent="0.2">
      <c r="A459">
        <v>1994</v>
      </c>
      <c r="B459" s="11">
        <v>6</v>
      </c>
      <c r="C459">
        <v>1994.4580000000001</v>
      </c>
      <c r="D459" s="1">
        <v>6.2380000000000004</v>
      </c>
    </row>
    <row r="460" spans="1:4" x14ac:dyDescent="0.2">
      <c r="A460">
        <v>1994</v>
      </c>
      <c r="B460" s="11">
        <v>7</v>
      </c>
      <c r="C460">
        <v>1994.5419999999999</v>
      </c>
      <c r="D460" s="1">
        <v>6.2450000000000001</v>
      </c>
    </row>
    <row r="461" spans="1:4" x14ac:dyDescent="0.2">
      <c r="A461">
        <v>1994</v>
      </c>
      <c r="B461" s="11">
        <v>8</v>
      </c>
      <c r="C461">
        <v>1994.625</v>
      </c>
      <c r="D461" s="1">
        <v>6.2560000000000002</v>
      </c>
    </row>
    <row r="462" spans="1:4" x14ac:dyDescent="0.2">
      <c r="A462">
        <v>1994</v>
      </c>
      <c r="B462" s="11">
        <v>9</v>
      </c>
      <c r="C462">
        <v>1994.7080000000001</v>
      </c>
      <c r="D462" s="1">
        <v>6.2670000000000003</v>
      </c>
    </row>
    <row r="463" spans="1:4" x14ac:dyDescent="0.2">
      <c r="A463">
        <v>1994</v>
      </c>
      <c r="B463" s="11">
        <v>10</v>
      </c>
      <c r="C463">
        <v>1994.7919999999999</v>
      </c>
      <c r="D463" s="1">
        <v>6.2779999999999996</v>
      </c>
    </row>
    <row r="464" spans="1:4" x14ac:dyDescent="0.2">
      <c r="A464">
        <v>1994</v>
      </c>
      <c r="B464" s="11">
        <v>11</v>
      </c>
      <c r="C464">
        <v>1994.875</v>
      </c>
      <c r="D464" s="1">
        <v>6.2889999999999997</v>
      </c>
    </row>
    <row r="465" spans="1:4" x14ac:dyDescent="0.2">
      <c r="A465">
        <v>1994</v>
      </c>
      <c r="B465" s="11">
        <v>12</v>
      </c>
      <c r="C465">
        <v>1994.9580000000001</v>
      </c>
      <c r="D465" s="1">
        <v>6.3</v>
      </c>
    </row>
    <row r="466" spans="1:4" x14ac:dyDescent="0.2">
      <c r="A466">
        <v>1995</v>
      </c>
      <c r="B466" s="11">
        <v>1</v>
      </c>
      <c r="C466">
        <v>1995.0419999999999</v>
      </c>
      <c r="D466" s="1">
        <v>6.31</v>
      </c>
    </row>
    <row r="467" spans="1:4" x14ac:dyDescent="0.2">
      <c r="A467">
        <v>1995</v>
      </c>
      <c r="B467" s="11">
        <v>2</v>
      </c>
      <c r="C467">
        <v>1995.125</v>
      </c>
      <c r="D467" s="1">
        <v>6.3209999999999997</v>
      </c>
    </row>
    <row r="468" spans="1:4" x14ac:dyDescent="0.2">
      <c r="A468">
        <v>1995</v>
      </c>
      <c r="B468" s="11">
        <v>3</v>
      </c>
      <c r="C468">
        <v>1995.2080000000001</v>
      </c>
      <c r="D468" s="1">
        <v>6.3319999999999999</v>
      </c>
    </row>
    <row r="469" spans="1:4" x14ac:dyDescent="0.2">
      <c r="A469">
        <v>1995</v>
      </c>
      <c r="B469" s="11">
        <v>4</v>
      </c>
      <c r="C469">
        <v>1995.2919999999999</v>
      </c>
      <c r="D469" s="1">
        <v>6.343</v>
      </c>
    </row>
    <row r="470" spans="1:4" x14ac:dyDescent="0.2">
      <c r="A470">
        <v>1995</v>
      </c>
      <c r="B470" s="11">
        <v>5</v>
      </c>
      <c r="C470">
        <v>1995.375</v>
      </c>
      <c r="D470" s="1">
        <v>6.3540000000000001</v>
      </c>
    </row>
    <row r="471" spans="1:4" x14ac:dyDescent="0.2">
      <c r="A471">
        <v>1995</v>
      </c>
      <c r="B471" s="11">
        <v>6</v>
      </c>
      <c r="C471">
        <v>1995.4580000000001</v>
      </c>
      <c r="D471" s="1">
        <v>6.3650000000000002</v>
      </c>
    </row>
    <row r="472" spans="1:4" x14ac:dyDescent="0.2">
      <c r="A472">
        <v>1995</v>
      </c>
      <c r="B472" s="11">
        <v>7</v>
      </c>
      <c r="C472">
        <v>1995.5419999999999</v>
      </c>
      <c r="D472" s="1">
        <v>6.3780000000000001</v>
      </c>
    </row>
    <row r="473" spans="1:4" x14ac:dyDescent="0.2">
      <c r="A473">
        <v>1995</v>
      </c>
      <c r="B473" s="11">
        <v>8</v>
      </c>
      <c r="C473">
        <v>1995.625</v>
      </c>
      <c r="D473" s="1">
        <v>6.3940000000000001</v>
      </c>
    </row>
    <row r="474" spans="1:4" x14ac:dyDescent="0.2">
      <c r="A474">
        <v>1995</v>
      </c>
      <c r="B474" s="11">
        <v>9</v>
      </c>
      <c r="C474">
        <v>1995.7080000000001</v>
      </c>
      <c r="D474" s="1">
        <v>6.41</v>
      </c>
    </row>
    <row r="475" spans="1:4" x14ac:dyDescent="0.2">
      <c r="A475">
        <v>1995</v>
      </c>
      <c r="B475" s="11">
        <v>10</v>
      </c>
      <c r="C475">
        <v>1995.7919999999999</v>
      </c>
      <c r="D475" s="1">
        <v>6.4249999999999998</v>
      </c>
    </row>
    <row r="476" spans="1:4" x14ac:dyDescent="0.2">
      <c r="A476">
        <v>1995</v>
      </c>
      <c r="B476" s="11">
        <v>11</v>
      </c>
      <c r="C476">
        <v>1995.875</v>
      </c>
      <c r="D476" s="1">
        <v>6.4409999999999998</v>
      </c>
    </row>
    <row r="477" spans="1:4" x14ac:dyDescent="0.2">
      <c r="A477">
        <v>1995</v>
      </c>
      <c r="B477" s="11">
        <v>12</v>
      </c>
      <c r="C477">
        <v>1995.9580000000001</v>
      </c>
      <c r="D477" s="1">
        <v>6.4569999999999999</v>
      </c>
    </row>
    <row r="478" spans="1:4" x14ac:dyDescent="0.2">
      <c r="A478">
        <v>1996</v>
      </c>
      <c r="B478" s="11">
        <v>1</v>
      </c>
      <c r="C478">
        <v>1996.0419999999999</v>
      </c>
      <c r="D478" s="1">
        <v>6.4729999999999999</v>
      </c>
    </row>
    <row r="479" spans="1:4" x14ac:dyDescent="0.2">
      <c r="A479">
        <v>1996</v>
      </c>
      <c r="B479" s="11">
        <v>2</v>
      </c>
      <c r="C479">
        <v>1996.125</v>
      </c>
      <c r="D479" s="1">
        <v>6.4889999999999999</v>
      </c>
    </row>
    <row r="480" spans="1:4" x14ac:dyDescent="0.2">
      <c r="A480">
        <v>1996</v>
      </c>
      <c r="B480" s="11">
        <v>3</v>
      </c>
      <c r="C480">
        <v>1996.2080000000001</v>
      </c>
      <c r="D480" s="1">
        <v>6.5049999999999999</v>
      </c>
    </row>
    <row r="481" spans="1:4" x14ac:dyDescent="0.2">
      <c r="A481">
        <v>1996</v>
      </c>
      <c r="B481" s="11">
        <v>4</v>
      </c>
      <c r="C481">
        <v>1996.2919999999999</v>
      </c>
      <c r="D481" s="1">
        <v>6.52</v>
      </c>
    </row>
    <row r="482" spans="1:4" x14ac:dyDescent="0.2">
      <c r="A482">
        <v>1996</v>
      </c>
      <c r="B482" s="11">
        <v>5</v>
      </c>
      <c r="C482">
        <v>1996.375</v>
      </c>
      <c r="D482" s="1">
        <v>6.5359999999999996</v>
      </c>
    </row>
    <row r="483" spans="1:4" x14ac:dyDescent="0.2">
      <c r="A483">
        <v>1996</v>
      </c>
      <c r="B483" s="11">
        <v>6</v>
      </c>
      <c r="C483">
        <v>1996.4580000000001</v>
      </c>
      <c r="D483" s="1">
        <v>6.5519999999999996</v>
      </c>
    </row>
    <row r="484" spans="1:4" x14ac:dyDescent="0.2">
      <c r="A484">
        <v>1996</v>
      </c>
      <c r="B484" s="11">
        <v>7</v>
      </c>
      <c r="C484">
        <v>1996.5419999999999</v>
      </c>
      <c r="D484" s="1">
        <v>6.5620000000000003</v>
      </c>
    </row>
    <row r="485" spans="1:4" x14ac:dyDescent="0.2">
      <c r="A485">
        <v>1996</v>
      </c>
      <c r="B485" s="11">
        <v>8</v>
      </c>
      <c r="C485">
        <v>1996.625</v>
      </c>
      <c r="D485" s="1">
        <v>6.5650000000000004</v>
      </c>
    </row>
    <row r="486" spans="1:4" x14ac:dyDescent="0.2">
      <c r="A486">
        <v>1996</v>
      </c>
      <c r="B486" s="11">
        <v>9</v>
      </c>
      <c r="C486">
        <v>1996.7080000000001</v>
      </c>
      <c r="D486" s="1">
        <v>6.5679999999999996</v>
      </c>
    </row>
    <row r="487" spans="1:4" x14ac:dyDescent="0.2">
      <c r="A487">
        <v>1996</v>
      </c>
      <c r="B487" s="11">
        <v>10</v>
      </c>
      <c r="C487">
        <v>1996.7919999999999</v>
      </c>
      <c r="D487" s="1">
        <v>6.5720000000000001</v>
      </c>
    </row>
    <row r="488" spans="1:4" x14ac:dyDescent="0.2">
      <c r="A488">
        <v>1996</v>
      </c>
      <c r="B488" s="11">
        <v>11</v>
      </c>
      <c r="C488">
        <v>1996.875</v>
      </c>
      <c r="D488" s="1">
        <v>6.5750000000000002</v>
      </c>
    </row>
    <row r="489" spans="1:4" x14ac:dyDescent="0.2">
      <c r="A489">
        <v>1996</v>
      </c>
      <c r="B489" s="11">
        <v>12</v>
      </c>
      <c r="C489">
        <v>1996.9580000000001</v>
      </c>
      <c r="D489" s="1">
        <v>6.5780000000000003</v>
      </c>
    </row>
    <row r="490" spans="1:4" x14ac:dyDescent="0.2">
      <c r="A490">
        <v>1997</v>
      </c>
      <c r="B490" s="11">
        <v>1</v>
      </c>
      <c r="C490">
        <v>1997.0419999999999</v>
      </c>
      <c r="D490" s="1">
        <v>6.5819999999999999</v>
      </c>
    </row>
    <row r="491" spans="1:4" x14ac:dyDescent="0.2">
      <c r="A491">
        <v>1997</v>
      </c>
      <c r="B491" s="11">
        <v>2</v>
      </c>
      <c r="C491">
        <v>1997.125</v>
      </c>
      <c r="D491" s="1">
        <v>6.585</v>
      </c>
    </row>
    <row r="492" spans="1:4" x14ac:dyDescent="0.2">
      <c r="A492">
        <v>1997</v>
      </c>
      <c r="B492" s="11">
        <v>3</v>
      </c>
      <c r="C492">
        <v>1997.2080000000001</v>
      </c>
      <c r="D492" s="1">
        <v>6.5880000000000001</v>
      </c>
    </row>
    <row r="493" spans="1:4" x14ac:dyDescent="0.2">
      <c r="A493">
        <v>1997</v>
      </c>
      <c r="B493" s="11">
        <v>4</v>
      </c>
      <c r="C493">
        <v>1997.2919999999999</v>
      </c>
      <c r="D493" s="1">
        <v>6.5919999999999996</v>
      </c>
    </row>
    <row r="494" spans="1:4" x14ac:dyDescent="0.2">
      <c r="A494">
        <v>1997</v>
      </c>
      <c r="B494" s="11">
        <v>5</v>
      </c>
      <c r="C494">
        <v>1997.375</v>
      </c>
      <c r="D494" s="1">
        <v>6.5949999999999998</v>
      </c>
    </row>
    <row r="495" spans="1:4" x14ac:dyDescent="0.2">
      <c r="A495">
        <v>1997</v>
      </c>
      <c r="B495" s="11">
        <v>6</v>
      </c>
      <c r="C495">
        <v>1997.4580000000001</v>
      </c>
      <c r="D495" s="1">
        <v>6.5979999999999999</v>
      </c>
    </row>
    <row r="496" spans="1:4" x14ac:dyDescent="0.2">
      <c r="A496">
        <v>1997</v>
      </c>
      <c r="B496" s="11">
        <v>7</v>
      </c>
      <c r="C496">
        <v>1997.5419999999999</v>
      </c>
      <c r="D496" s="1">
        <v>6.5990000000000002</v>
      </c>
    </row>
    <row r="497" spans="1:4" x14ac:dyDescent="0.2">
      <c r="A497">
        <v>1997</v>
      </c>
      <c r="B497" s="11">
        <v>8</v>
      </c>
      <c r="C497">
        <v>1997.625</v>
      </c>
      <c r="D497" s="1">
        <v>6.5979999999999999</v>
      </c>
    </row>
    <row r="498" spans="1:4" x14ac:dyDescent="0.2">
      <c r="A498">
        <v>1997</v>
      </c>
      <c r="B498" s="11">
        <v>9</v>
      </c>
      <c r="C498">
        <v>1997.7080000000001</v>
      </c>
      <c r="D498" s="1">
        <v>6.5960000000000001</v>
      </c>
    </row>
    <row r="499" spans="1:4" x14ac:dyDescent="0.2">
      <c r="A499">
        <v>1997</v>
      </c>
      <c r="B499" s="11">
        <v>10</v>
      </c>
      <c r="C499">
        <v>1997.7919999999999</v>
      </c>
      <c r="D499" s="1">
        <v>6.5940000000000003</v>
      </c>
    </row>
    <row r="500" spans="1:4" x14ac:dyDescent="0.2">
      <c r="A500">
        <v>1997</v>
      </c>
      <c r="B500" s="11">
        <v>11</v>
      </c>
      <c r="C500">
        <v>1997.875</v>
      </c>
      <c r="D500" s="1">
        <v>6.593</v>
      </c>
    </row>
    <row r="501" spans="1:4" x14ac:dyDescent="0.2">
      <c r="A501">
        <v>1997</v>
      </c>
      <c r="B501" s="11">
        <v>12</v>
      </c>
      <c r="C501">
        <v>1997.9580000000001</v>
      </c>
      <c r="D501" s="1">
        <v>6.5910000000000002</v>
      </c>
    </row>
    <row r="502" spans="1:4" x14ac:dyDescent="0.2">
      <c r="A502">
        <v>1998</v>
      </c>
      <c r="B502" s="11">
        <v>1</v>
      </c>
      <c r="C502">
        <v>1998.0419999999999</v>
      </c>
      <c r="D502" s="1">
        <v>6.5890000000000004</v>
      </c>
    </row>
    <row r="503" spans="1:4" x14ac:dyDescent="0.2">
      <c r="A503">
        <v>1998</v>
      </c>
      <c r="B503" s="11">
        <v>2</v>
      </c>
      <c r="C503">
        <v>1998.125</v>
      </c>
      <c r="D503" s="1">
        <v>6.5880000000000001</v>
      </c>
    </row>
    <row r="504" spans="1:4" x14ac:dyDescent="0.2">
      <c r="A504">
        <v>1998</v>
      </c>
      <c r="B504" s="11">
        <v>3</v>
      </c>
      <c r="C504">
        <v>1998.2080000000001</v>
      </c>
      <c r="D504" s="1">
        <v>6.5860000000000003</v>
      </c>
    </row>
    <row r="505" spans="1:4" x14ac:dyDescent="0.2">
      <c r="A505">
        <v>1998</v>
      </c>
      <c r="B505" s="11">
        <v>4</v>
      </c>
      <c r="C505">
        <v>1998.2919999999999</v>
      </c>
      <c r="D505" s="1">
        <v>6.5839999999999996</v>
      </c>
    </row>
    <row r="506" spans="1:4" x14ac:dyDescent="0.2">
      <c r="A506">
        <v>1998</v>
      </c>
      <c r="B506" s="11">
        <v>5</v>
      </c>
      <c r="C506">
        <v>1998.375</v>
      </c>
      <c r="D506" s="1">
        <v>6.5830000000000002</v>
      </c>
    </row>
    <row r="507" spans="1:4" x14ac:dyDescent="0.2">
      <c r="A507">
        <v>1998</v>
      </c>
      <c r="B507" s="11">
        <v>6</v>
      </c>
      <c r="C507">
        <v>1998.4580000000001</v>
      </c>
      <c r="D507" s="1">
        <v>6.5810000000000004</v>
      </c>
    </row>
    <row r="508" spans="1:4" x14ac:dyDescent="0.2">
      <c r="A508">
        <v>1998</v>
      </c>
      <c r="B508" s="11">
        <v>7</v>
      </c>
      <c r="C508">
        <v>1998.5419999999999</v>
      </c>
      <c r="D508" s="1">
        <v>6.5839999999999996</v>
      </c>
    </row>
    <row r="509" spans="1:4" x14ac:dyDescent="0.2">
      <c r="A509">
        <v>1998</v>
      </c>
      <c r="B509" s="11">
        <v>8</v>
      </c>
      <c r="C509">
        <v>1998.625</v>
      </c>
      <c r="D509" s="1">
        <v>6.5910000000000002</v>
      </c>
    </row>
    <row r="510" spans="1:4" x14ac:dyDescent="0.2">
      <c r="A510">
        <v>1998</v>
      </c>
      <c r="B510" s="11">
        <v>9</v>
      </c>
      <c r="C510">
        <v>1998.7080000000001</v>
      </c>
      <c r="D510" s="1">
        <v>6.5990000000000002</v>
      </c>
    </row>
    <row r="511" spans="1:4" x14ac:dyDescent="0.2">
      <c r="A511">
        <v>1998</v>
      </c>
      <c r="B511" s="11">
        <v>10</v>
      </c>
      <c r="C511">
        <v>1998.7919999999999</v>
      </c>
      <c r="D511" s="1">
        <v>6.6059999999999999</v>
      </c>
    </row>
    <row r="512" spans="1:4" x14ac:dyDescent="0.2">
      <c r="A512">
        <v>1998</v>
      </c>
      <c r="B512" s="11">
        <v>11</v>
      </c>
      <c r="C512">
        <v>1998.875</v>
      </c>
      <c r="D512" s="1">
        <v>6.6139999999999999</v>
      </c>
    </row>
    <row r="513" spans="1:4" x14ac:dyDescent="0.2">
      <c r="A513">
        <v>1998</v>
      </c>
      <c r="B513" s="11">
        <v>12</v>
      </c>
      <c r="C513">
        <v>1998.9580000000001</v>
      </c>
      <c r="D513" s="1">
        <v>6.6210000000000004</v>
      </c>
    </row>
    <row r="514" spans="1:4" x14ac:dyDescent="0.2">
      <c r="A514">
        <v>1999</v>
      </c>
      <c r="B514" s="11">
        <v>1</v>
      </c>
      <c r="C514">
        <v>1999.0419999999999</v>
      </c>
      <c r="D514" s="1">
        <v>6.6289999999999996</v>
      </c>
    </row>
    <row r="515" spans="1:4" x14ac:dyDescent="0.2">
      <c r="A515">
        <v>1999</v>
      </c>
      <c r="B515" s="11">
        <v>2</v>
      </c>
      <c r="C515">
        <v>1999.125</v>
      </c>
      <c r="D515" s="1">
        <v>6.6360000000000001</v>
      </c>
    </row>
    <row r="516" spans="1:4" x14ac:dyDescent="0.2">
      <c r="A516">
        <v>1999</v>
      </c>
      <c r="B516" s="11">
        <v>3</v>
      </c>
      <c r="C516">
        <v>1999.2080000000001</v>
      </c>
      <c r="D516" s="1">
        <v>6.6440000000000001</v>
      </c>
    </row>
    <row r="517" spans="1:4" x14ac:dyDescent="0.2">
      <c r="A517">
        <v>1999</v>
      </c>
      <c r="B517" s="11">
        <v>4</v>
      </c>
      <c r="C517">
        <v>1999.2919999999999</v>
      </c>
      <c r="D517" s="1">
        <v>6.6509999999999998</v>
      </c>
    </row>
    <row r="518" spans="1:4" x14ac:dyDescent="0.2">
      <c r="A518">
        <v>1999</v>
      </c>
      <c r="B518" s="11">
        <v>5</v>
      </c>
      <c r="C518">
        <v>1999.375</v>
      </c>
      <c r="D518" s="1">
        <v>6.6589999999999998</v>
      </c>
    </row>
    <row r="519" spans="1:4" x14ac:dyDescent="0.2">
      <c r="A519">
        <v>1999</v>
      </c>
      <c r="B519" s="11">
        <v>6</v>
      </c>
      <c r="C519">
        <v>1999.4580000000001</v>
      </c>
      <c r="D519" s="1">
        <v>6.6660000000000004</v>
      </c>
    </row>
    <row r="520" spans="1:4" x14ac:dyDescent="0.2">
      <c r="A520">
        <v>1999</v>
      </c>
      <c r="B520" s="11">
        <v>7</v>
      </c>
      <c r="C520">
        <v>1999.5419999999999</v>
      </c>
      <c r="D520" s="1">
        <v>6.6779999999999999</v>
      </c>
    </row>
    <row r="521" spans="1:4" x14ac:dyDescent="0.2">
      <c r="A521">
        <v>1999</v>
      </c>
      <c r="B521" s="11">
        <v>8</v>
      </c>
      <c r="C521">
        <v>1999.625</v>
      </c>
      <c r="D521" s="1">
        <v>6.694</v>
      </c>
    </row>
    <row r="522" spans="1:4" x14ac:dyDescent="0.2">
      <c r="A522">
        <v>1999</v>
      </c>
      <c r="B522" s="11">
        <v>9</v>
      </c>
      <c r="C522">
        <v>1999.7080000000001</v>
      </c>
      <c r="D522" s="1">
        <v>6.71</v>
      </c>
    </row>
    <row r="523" spans="1:4" x14ac:dyDescent="0.2">
      <c r="A523">
        <v>1999</v>
      </c>
      <c r="B523" s="11">
        <v>10</v>
      </c>
      <c r="C523">
        <v>1999.7919999999999</v>
      </c>
      <c r="D523" s="1">
        <v>6.7249999999999996</v>
      </c>
    </row>
    <row r="524" spans="1:4" x14ac:dyDescent="0.2">
      <c r="A524">
        <v>1999</v>
      </c>
      <c r="B524" s="11">
        <v>11</v>
      </c>
      <c r="C524">
        <v>1999.875</v>
      </c>
      <c r="D524" s="1">
        <v>6.7409999999999997</v>
      </c>
    </row>
    <row r="525" spans="1:4" x14ac:dyDescent="0.2">
      <c r="A525">
        <v>1999</v>
      </c>
      <c r="B525" s="11">
        <v>12</v>
      </c>
      <c r="C525">
        <v>1999.9580000000001</v>
      </c>
      <c r="D525" s="1">
        <v>6.7569999999999997</v>
      </c>
    </row>
    <row r="526" spans="1:4" x14ac:dyDescent="0.2">
      <c r="A526">
        <v>2000</v>
      </c>
      <c r="B526" s="11">
        <v>1</v>
      </c>
      <c r="C526">
        <v>2000.0419999999999</v>
      </c>
      <c r="D526" s="1">
        <v>6.7729999999999997</v>
      </c>
    </row>
    <row r="527" spans="1:4" x14ac:dyDescent="0.2">
      <c r="A527">
        <v>2000</v>
      </c>
      <c r="B527" s="11">
        <v>2</v>
      </c>
      <c r="C527">
        <v>2000.125</v>
      </c>
      <c r="D527" s="1">
        <v>6.7889999999999997</v>
      </c>
    </row>
    <row r="528" spans="1:4" x14ac:dyDescent="0.2">
      <c r="A528">
        <v>2000</v>
      </c>
      <c r="B528" s="11">
        <v>3</v>
      </c>
      <c r="C528">
        <v>2000.2080000000001</v>
      </c>
      <c r="D528" s="1">
        <v>6.8049999999999997</v>
      </c>
    </row>
    <row r="529" spans="1:4" x14ac:dyDescent="0.2">
      <c r="A529">
        <v>2000</v>
      </c>
      <c r="B529" s="11">
        <v>4</v>
      </c>
      <c r="C529">
        <v>2000.2919999999999</v>
      </c>
      <c r="D529" s="1">
        <v>6.82</v>
      </c>
    </row>
    <row r="530" spans="1:4" x14ac:dyDescent="0.2">
      <c r="A530">
        <v>2000</v>
      </c>
      <c r="B530" s="11">
        <v>5</v>
      </c>
      <c r="C530">
        <v>2000.375</v>
      </c>
      <c r="D530" s="1">
        <v>6.8360000000000003</v>
      </c>
    </row>
    <row r="531" spans="1:4" x14ac:dyDescent="0.2">
      <c r="A531">
        <v>2000</v>
      </c>
      <c r="B531" s="11">
        <v>6</v>
      </c>
      <c r="C531">
        <v>2000.4580000000001</v>
      </c>
      <c r="D531" s="1">
        <v>6.8520000000000003</v>
      </c>
    </row>
    <row r="532" spans="1:4" x14ac:dyDescent="0.2">
      <c r="A532">
        <v>2000</v>
      </c>
      <c r="B532" s="11">
        <v>7</v>
      </c>
      <c r="C532">
        <v>2000.5419999999999</v>
      </c>
      <c r="D532" s="1">
        <v>6.8620000000000001</v>
      </c>
    </row>
    <row r="533" spans="1:4" x14ac:dyDescent="0.2">
      <c r="A533">
        <v>2000</v>
      </c>
      <c r="B533" s="11">
        <v>8</v>
      </c>
      <c r="C533">
        <v>2000.625</v>
      </c>
      <c r="D533" s="1">
        <v>6.8659999999999997</v>
      </c>
    </row>
    <row r="534" spans="1:4" x14ac:dyDescent="0.2">
      <c r="A534">
        <v>2000</v>
      </c>
      <c r="B534" s="11">
        <v>9</v>
      </c>
      <c r="C534">
        <v>2000.7080000000001</v>
      </c>
      <c r="D534" s="1">
        <v>6.87</v>
      </c>
    </row>
    <row r="535" spans="1:4" x14ac:dyDescent="0.2">
      <c r="A535">
        <v>2000</v>
      </c>
      <c r="B535" s="11">
        <v>10</v>
      </c>
      <c r="C535">
        <v>2000.7919999999999</v>
      </c>
      <c r="D535" s="1">
        <v>6.875</v>
      </c>
    </row>
    <row r="536" spans="1:4" x14ac:dyDescent="0.2">
      <c r="A536">
        <v>2000</v>
      </c>
      <c r="B536" s="11">
        <v>11</v>
      </c>
      <c r="C536">
        <v>2000.875</v>
      </c>
      <c r="D536" s="1">
        <v>6.8789999999999996</v>
      </c>
    </row>
    <row r="537" spans="1:4" x14ac:dyDescent="0.2">
      <c r="A537">
        <v>2000</v>
      </c>
      <c r="B537" s="11">
        <v>12</v>
      </c>
      <c r="C537">
        <v>2000.9580000000001</v>
      </c>
      <c r="D537" s="1">
        <v>6.883</v>
      </c>
    </row>
    <row r="538" spans="1:4" x14ac:dyDescent="0.2">
      <c r="A538">
        <v>2001</v>
      </c>
      <c r="B538" s="11">
        <v>1</v>
      </c>
      <c r="C538">
        <v>2001.0419999999999</v>
      </c>
      <c r="D538" s="1">
        <v>6.8869999999999996</v>
      </c>
    </row>
    <row r="539" spans="1:4" x14ac:dyDescent="0.2">
      <c r="A539">
        <v>2001</v>
      </c>
      <c r="B539" s="11">
        <v>2</v>
      </c>
      <c r="C539">
        <v>2001.125</v>
      </c>
      <c r="D539" s="1">
        <v>6.891</v>
      </c>
    </row>
    <row r="540" spans="1:4" x14ac:dyDescent="0.2">
      <c r="A540">
        <v>2001</v>
      </c>
      <c r="B540" s="11">
        <v>3</v>
      </c>
      <c r="C540">
        <v>2001.2080000000001</v>
      </c>
      <c r="D540" s="1">
        <v>6.8949999999999996</v>
      </c>
    </row>
    <row r="541" spans="1:4" x14ac:dyDescent="0.2">
      <c r="A541">
        <v>2001</v>
      </c>
      <c r="B541" s="11">
        <v>4</v>
      </c>
      <c r="C541">
        <v>2001.2919999999999</v>
      </c>
      <c r="D541" s="1">
        <v>6.9</v>
      </c>
    </row>
    <row r="542" spans="1:4" x14ac:dyDescent="0.2">
      <c r="A542">
        <v>2001</v>
      </c>
      <c r="B542" s="11">
        <v>5</v>
      </c>
      <c r="C542">
        <v>2001.375</v>
      </c>
      <c r="D542" s="1">
        <v>6.9039999999999999</v>
      </c>
    </row>
    <row r="543" spans="1:4" x14ac:dyDescent="0.2">
      <c r="A543">
        <v>2001</v>
      </c>
      <c r="B543" s="11">
        <v>6</v>
      </c>
      <c r="C543">
        <v>2001.4580000000001</v>
      </c>
      <c r="D543" s="1">
        <v>6.9080000000000004</v>
      </c>
    </row>
    <row r="544" spans="1:4" x14ac:dyDescent="0.2">
      <c r="A544">
        <v>2001</v>
      </c>
      <c r="B544" s="11">
        <v>7</v>
      </c>
      <c r="C544">
        <v>2001.5419999999999</v>
      </c>
      <c r="D544" s="1">
        <v>6.9169999999999998</v>
      </c>
    </row>
    <row r="545" spans="1:4" x14ac:dyDescent="0.2">
      <c r="A545">
        <v>2001</v>
      </c>
      <c r="B545" s="11">
        <v>8</v>
      </c>
      <c r="C545">
        <v>2001.625</v>
      </c>
      <c r="D545" s="1">
        <v>6.93</v>
      </c>
    </row>
    <row r="546" spans="1:4" x14ac:dyDescent="0.2">
      <c r="A546">
        <v>2001</v>
      </c>
      <c r="B546" s="11">
        <v>9</v>
      </c>
      <c r="C546">
        <v>2001.7080000000001</v>
      </c>
      <c r="D546" s="1">
        <v>6.9429999999999996</v>
      </c>
    </row>
    <row r="547" spans="1:4" x14ac:dyDescent="0.2">
      <c r="A547">
        <v>2001</v>
      </c>
      <c r="B547" s="11">
        <v>10</v>
      </c>
      <c r="C547">
        <v>2001.7919999999999</v>
      </c>
      <c r="D547" s="1">
        <v>6.9569999999999999</v>
      </c>
    </row>
    <row r="548" spans="1:4" x14ac:dyDescent="0.2">
      <c r="A548">
        <v>2001</v>
      </c>
      <c r="B548" s="11">
        <v>11</v>
      </c>
      <c r="C548">
        <v>2001.875</v>
      </c>
      <c r="D548" s="1">
        <v>6.97</v>
      </c>
    </row>
    <row r="549" spans="1:4" x14ac:dyDescent="0.2">
      <c r="A549">
        <v>2001</v>
      </c>
      <c r="B549" s="11">
        <v>12</v>
      </c>
      <c r="C549">
        <v>2001.9580000000001</v>
      </c>
      <c r="D549" s="1">
        <v>6.9829999999999997</v>
      </c>
    </row>
    <row r="550" spans="1:4" x14ac:dyDescent="0.2">
      <c r="A550">
        <v>2002</v>
      </c>
      <c r="B550" s="11">
        <v>1</v>
      </c>
      <c r="C550">
        <v>2002.0419999999999</v>
      </c>
      <c r="D550" s="1">
        <v>6.9969999999999999</v>
      </c>
    </row>
    <row r="551" spans="1:4" x14ac:dyDescent="0.2">
      <c r="A551">
        <v>2002</v>
      </c>
      <c r="B551" s="11">
        <v>2</v>
      </c>
      <c r="C551">
        <v>2002.125</v>
      </c>
      <c r="D551" s="1">
        <v>7.01</v>
      </c>
    </row>
    <row r="552" spans="1:4" x14ac:dyDescent="0.2">
      <c r="A552">
        <v>2002</v>
      </c>
      <c r="B552" s="11">
        <v>3</v>
      </c>
      <c r="C552">
        <v>2002.2080000000001</v>
      </c>
      <c r="D552" s="1">
        <v>7.0229999999999997</v>
      </c>
    </row>
    <row r="553" spans="1:4" x14ac:dyDescent="0.2">
      <c r="A553">
        <v>2002</v>
      </c>
      <c r="B553" s="11">
        <v>4</v>
      </c>
      <c r="C553">
        <v>2002.2919999999999</v>
      </c>
      <c r="D553" s="1">
        <v>7.0369999999999999</v>
      </c>
    </row>
    <row r="554" spans="1:4" x14ac:dyDescent="0.2">
      <c r="A554">
        <v>2002</v>
      </c>
      <c r="B554" s="11">
        <v>5</v>
      </c>
      <c r="C554">
        <v>2002.375</v>
      </c>
      <c r="D554" s="1">
        <v>7.05</v>
      </c>
    </row>
    <row r="555" spans="1:4" x14ac:dyDescent="0.2">
      <c r="A555">
        <v>2002</v>
      </c>
      <c r="B555" s="11">
        <v>6</v>
      </c>
      <c r="C555">
        <v>2002.4580000000001</v>
      </c>
      <c r="D555" s="1">
        <v>7.0629999999999997</v>
      </c>
    </row>
    <row r="556" spans="1:4" x14ac:dyDescent="0.2">
      <c r="A556">
        <v>2002</v>
      </c>
      <c r="B556" s="11">
        <v>7</v>
      </c>
      <c r="C556">
        <v>2002.5419999999999</v>
      </c>
      <c r="D556" s="1">
        <v>7.085</v>
      </c>
    </row>
    <row r="557" spans="1:4" x14ac:dyDescent="0.2">
      <c r="A557">
        <v>2002</v>
      </c>
      <c r="B557" s="11">
        <v>8</v>
      </c>
      <c r="C557">
        <v>2002.625</v>
      </c>
      <c r="D557" s="1">
        <v>7.1139999999999999</v>
      </c>
    </row>
    <row r="558" spans="1:4" x14ac:dyDescent="0.2">
      <c r="A558">
        <v>2002</v>
      </c>
      <c r="B558" s="11">
        <v>9</v>
      </c>
      <c r="C558">
        <v>2002.7080000000001</v>
      </c>
      <c r="D558" s="1">
        <v>7.1429999999999998</v>
      </c>
    </row>
    <row r="559" spans="1:4" x14ac:dyDescent="0.2">
      <c r="A559">
        <v>2002</v>
      </c>
      <c r="B559" s="11">
        <v>10</v>
      </c>
      <c r="C559">
        <v>2002.7919999999999</v>
      </c>
      <c r="D559" s="1">
        <v>7.1719999999999997</v>
      </c>
    </row>
    <row r="560" spans="1:4" x14ac:dyDescent="0.2">
      <c r="A560">
        <v>2002</v>
      </c>
      <c r="B560" s="11">
        <v>11</v>
      </c>
      <c r="C560">
        <v>2002.875</v>
      </c>
      <c r="D560" s="1">
        <v>7.2009999999999996</v>
      </c>
    </row>
    <row r="561" spans="1:4" x14ac:dyDescent="0.2">
      <c r="A561">
        <v>2002</v>
      </c>
      <c r="B561" s="11">
        <v>12</v>
      </c>
      <c r="C561">
        <v>2002.9580000000001</v>
      </c>
      <c r="D561" s="1">
        <v>7.23</v>
      </c>
    </row>
    <row r="562" spans="1:4" x14ac:dyDescent="0.2">
      <c r="A562">
        <v>2003</v>
      </c>
      <c r="B562" s="11">
        <v>1</v>
      </c>
      <c r="C562">
        <v>2003.0419999999999</v>
      </c>
      <c r="D562" s="1">
        <v>7.26</v>
      </c>
    </row>
    <row r="563" spans="1:4" x14ac:dyDescent="0.2">
      <c r="A563">
        <v>2003</v>
      </c>
      <c r="B563" s="11">
        <v>2</v>
      </c>
      <c r="C563">
        <v>2003.125</v>
      </c>
      <c r="D563" s="1">
        <v>7.2889999999999997</v>
      </c>
    </row>
    <row r="564" spans="1:4" x14ac:dyDescent="0.2">
      <c r="A564">
        <v>2003</v>
      </c>
      <c r="B564" s="11">
        <v>3</v>
      </c>
      <c r="C564">
        <v>2003.2080000000001</v>
      </c>
      <c r="D564" s="1">
        <v>7.3179999999999996</v>
      </c>
    </row>
    <row r="565" spans="1:4" x14ac:dyDescent="0.2">
      <c r="A565">
        <v>2003</v>
      </c>
      <c r="B565" s="11">
        <v>4</v>
      </c>
      <c r="C565">
        <v>2003.2919999999999</v>
      </c>
      <c r="D565" s="1">
        <v>7.3470000000000004</v>
      </c>
    </row>
    <row r="566" spans="1:4" x14ac:dyDescent="0.2">
      <c r="A566">
        <v>2003</v>
      </c>
      <c r="B566" s="11">
        <v>5</v>
      </c>
      <c r="C566">
        <v>2003.375</v>
      </c>
      <c r="D566" s="1">
        <v>7.3760000000000003</v>
      </c>
    </row>
    <row r="567" spans="1:4" x14ac:dyDescent="0.2">
      <c r="A567">
        <v>2003</v>
      </c>
      <c r="B567" s="11">
        <v>6</v>
      </c>
      <c r="C567">
        <v>2003.4580000000001</v>
      </c>
      <c r="D567" s="1">
        <v>7.4050000000000002</v>
      </c>
    </row>
    <row r="568" spans="1:4" x14ac:dyDescent="0.2">
      <c r="A568">
        <v>2003</v>
      </c>
      <c r="B568" s="11">
        <v>7</v>
      </c>
      <c r="C568">
        <v>2003.5419999999999</v>
      </c>
      <c r="D568" s="1">
        <v>7.4349999999999996</v>
      </c>
    </row>
    <row r="569" spans="1:4" x14ac:dyDescent="0.2">
      <c r="A569">
        <v>2003</v>
      </c>
      <c r="B569" s="11">
        <v>8</v>
      </c>
      <c r="C569">
        <v>2003.625</v>
      </c>
      <c r="D569" s="1">
        <v>7.4640000000000004</v>
      </c>
    </row>
    <row r="570" spans="1:4" x14ac:dyDescent="0.2">
      <c r="A570">
        <v>2003</v>
      </c>
      <c r="B570" s="11">
        <v>9</v>
      </c>
      <c r="C570">
        <v>2003.7080000000001</v>
      </c>
      <c r="D570" s="1">
        <v>7.4930000000000003</v>
      </c>
    </row>
    <row r="571" spans="1:4" x14ac:dyDescent="0.2">
      <c r="A571">
        <v>2003</v>
      </c>
      <c r="B571" s="11">
        <v>10</v>
      </c>
      <c r="C571">
        <v>2003.7919999999999</v>
      </c>
      <c r="D571" s="1">
        <v>7.5220000000000002</v>
      </c>
    </row>
    <row r="572" spans="1:4" x14ac:dyDescent="0.2">
      <c r="A572">
        <v>2003</v>
      </c>
      <c r="B572" s="11">
        <v>11</v>
      </c>
      <c r="C572">
        <v>2003.875</v>
      </c>
      <c r="D572" s="1">
        <v>7.5510000000000002</v>
      </c>
    </row>
    <row r="573" spans="1:4" x14ac:dyDescent="0.2">
      <c r="A573">
        <v>2003</v>
      </c>
      <c r="B573" s="11">
        <v>12</v>
      </c>
      <c r="C573">
        <v>2003.9580000000001</v>
      </c>
      <c r="D573" s="1">
        <v>7.58</v>
      </c>
    </row>
    <row r="574" spans="1:4" x14ac:dyDescent="0.2">
      <c r="A574">
        <v>2004</v>
      </c>
      <c r="B574" s="11">
        <v>1</v>
      </c>
      <c r="C574">
        <v>2004.0419999999999</v>
      </c>
      <c r="D574" s="1">
        <v>7.61</v>
      </c>
    </row>
    <row r="575" spans="1:4" x14ac:dyDescent="0.2">
      <c r="A575">
        <v>2004</v>
      </c>
      <c r="B575" s="11">
        <v>2</v>
      </c>
      <c r="C575">
        <v>2004.125</v>
      </c>
      <c r="D575" s="1">
        <v>7.6390000000000002</v>
      </c>
    </row>
    <row r="576" spans="1:4" x14ac:dyDescent="0.2">
      <c r="A576">
        <v>2004</v>
      </c>
      <c r="B576" s="11">
        <v>3</v>
      </c>
      <c r="C576">
        <v>2004.2080000000001</v>
      </c>
      <c r="D576" s="1">
        <v>7.6680000000000001</v>
      </c>
    </row>
    <row r="577" spans="1:4" x14ac:dyDescent="0.2">
      <c r="A577">
        <v>2004</v>
      </c>
      <c r="B577" s="11">
        <v>4</v>
      </c>
      <c r="C577">
        <v>2004.2919999999999</v>
      </c>
      <c r="D577" s="1">
        <v>7.6970000000000001</v>
      </c>
    </row>
    <row r="578" spans="1:4" x14ac:dyDescent="0.2">
      <c r="A578">
        <v>2004</v>
      </c>
      <c r="B578" s="11">
        <v>5</v>
      </c>
      <c r="C578">
        <v>2004.375</v>
      </c>
      <c r="D578" s="1">
        <v>7.726</v>
      </c>
    </row>
    <row r="579" spans="1:4" x14ac:dyDescent="0.2">
      <c r="A579">
        <v>2004</v>
      </c>
      <c r="B579" s="11">
        <v>6</v>
      </c>
      <c r="C579">
        <v>2004.4580000000001</v>
      </c>
      <c r="D579" s="1">
        <v>7.7549999999999999</v>
      </c>
    </row>
    <row r="580" spans="1:4" x14ac:dyDescent="0.2">
      <c r="A580">
        <v>2004</v>
      </c>
      <c r="B580" s="11">
        <v>7</v>
      </c>
      <c r="C580">
        <v>2004.5419999999999</v>
      </c>
      <c r="D580" s="1">
        <v>7.7809999999999997</v>
      </c>
    </row>
    <row r="581" spans="1:4" x14ac:dyDescent="0.2">
      <c r="A581">
        <v>2004</v>
      </c>
      <c r="B581" s="11">
        <v>8</v>
      </c>
      <c r="C581">
        <v>2004.625</v>
      </c>
      <c r="D581" s="1">
        <v>7.8019999999999996</v>
      </c>
    </row>
    <row r="582" spans="1:4" x14ac:dyDescent="0.2">
      <c r="A582">
        <v>2004</v>
      </c>
      <c r="B582" s="11">
        <v>9</v>
      </c>
      <c r="C582">
        <v>2004.7080000000001</v>
      </c>
      <c r="D582" s="1">
        <v>7.8239999999999998</v>
      </c>
    </row>
    <row r="583" spans="1:4" x14ac:dyDescent="0.2">
      <c r="A583">
        <v>2004</v>
      </c>
      <c r="B583" s="11">
        <v>10</v>
      </c>
      <c r="C583">
        <v>2004.7919999999999</v>
      </c>
      <c r="D583" s="1">
        <v>7.8460000000000001</v>
      </c>
    </row>
    <row r="584" spans="1:4" x14ac:dyDescent="0.2">
      <c r="A584">
        <v>2004</v>
      </c>
      <c r="B584" s="11">
        <v>11</v>
      </c>
      <c r="C584">
        <v>2004.875</v>
      </c>
      <c r="D584" s="1">
        <v>7.867</v>
      </c>
    </row>
    <row r="585" spans="1:4" x14ac:dyDescent="0.2">
      <c r="A585">
        <v>2004</v>
      </c>
      <c r="B585" s="11">
        <v>12</v>
      </c>
      <c r="C585">
        <v>2004.9580000000001</v>
      </c>
      <c r="D585" s="1">
        <v>7.8890000000000002</v>
      </c>
    </row>
    <row r="586" spans="1:4" x14ac:dyDescent="0.2">
      <c r="A586">
        <v>2005</v>
      </c>
      <c r="B586" s="11">
        <v>1</v>
      </c>
      <c r="C586">
        <v>2005.0419999999999</v>
      </c>
      <c r="D586" s="1">
        <v>7.9109999999999996</v>
      </c>
    </row>
    <row r="587" spans="1:4" x14ac:dyDescent="0.2">
      <c r="A587">
        <v>2005</v>
      </c>
      <c r="B587" s="11">
        <v>2</v>
      </c>
      <c r="C587">
        <v>2005.125</v>
      </c>
      <c r="D587" s="1">
        <v>7.9320000000000004</v>
      </c>
    </row>
    <row r="588" spans="1:4" x14ac:dyDescent="0.2">
      <c r="A588">
        <v>2005</v>
      </c>
      <c r="B588" s="11">
        <v>3</v>
      </c>
      <c r="C588">
        <v>2005.2080000000001</v>
      </c>
      <c r="D588" s="1">
        <v>7.9539999999999997</v>
      </c>
    </row>
    <row r="589" spans="1:4" x14ac:dyDescent="0.2">
      <c r="A589">
        <v>2005</v>
      </c>
      <c r="B589" s="11">
        <v>4</v>
      </c>
      <c r="C589">
        <v>2005.2919999999999</v>
      </c>
      <c r="D589" s="1">
        <v>7.976</v>
      </c>
    </row>
    <row r="590" spans="1:4" x14ac:dyDescent="0.2">
      <c r="A590">
        <v>2005</v>
      </c>
      <c r="B590" s="11">
        <v>5</v>
      </c>
      <c r="C590">
        <v>2005.375</v>
      </c>
      <c r="D590" s="1">
        <v>7.9969999999999999</v>
      </c>
    </row>
    <row r="591" spans="1:4" x14ac:dyDescent="0.2">
      <c r="A591">
        <v>2005</v>
      </c>
      <c r="B591" s="11">
        <v>6</v>
      </c>
      <c r="C591">
        <v>2005.4580000000001</v>
      </c>
      <c r="D591" s="1">
        <v>8.0190000000000001</v>
      </c>
    </row>
    <row r="592" spans="1:4" x14ac:dyDescent="0.2">
      <c r="A592">
        <v>2005</v>
      </c>
      <c r="B592" s="11">
        <v>7</v>
      </c>
      <c r="C592">
        <v>2005.5419999999999</v>
      </c>
      <c r="D592" s="1">
        <v>8.0410000000000004</v>
      </c>
    </row>
    <row r="593" spans="1:4" x14ac:dyDescent="0.2">
      <c r="A593">
        <v>2005</v>
      </c>
      <c r="B593" s="11">
        <v>8</v>
      </c>
      <c r="C593">
        <v>2005.625</v>
      </c>
      <c r="D593" s="1">
        <v>8.0619999999999994</v>
      </c>
    </row>
    <row r="594" spans="1:4" x14ac:dyDescent="0.2">
      <c r="A594">
        <v>2005</v>
      </c>
      <c r="B594" s="11">
        <v>9</v>
      </c>
      <c r="C594">
        <v>2005.7080000000001</v>
      </c>
      <c r="D594" s="1">
        <v>8.0839999999999996</v>
      </c>
    </row>
    <row r="595" spans="1:4" x14ac:dyDescent="0.2">
      <c r="A595">
        <v>2005</v>
      </c>
      <c r="B595" s="11">
        <v>10</v>
      </c>
      <c r="C595">
        <v>2005.7919999999999</v>
      </c>
      <c r="D595" s="1">
        <v>8.1059999999999999</v>
      </c>
    </row>
    <row r="596" spans="1:4" x14ac:dyDescent="0.2">
      <c r="A596">
        <v>2005</v>
      </c>
      <c r="B596" s="11">
        <v>11</v>
      </c>
      <c r="C596">
        <v>2005.875</v>
      </c>
      <c r="D596" s="1">
        <v>8.1270000000000007</v>
      </c>
    </row>
    <row r="597" spans="1:4" x14ac:dyDescent="0.2">
      <c r="A597">
        <v>2005</v>
      </c>
      <c r="B597" s="11">
        <v>12</v>
      </c>
      <c r="C597">
        <v>2005.9580000000001</v>
      </c>
      <c r="D597" s="1">
        <v>8.1489999999999991</v>
      </c>
    </row>
    <row r="598" spans="1:4" x14ac:dyDescent="0.2">
      <c r="A598">
        <v>2006</v>
      </c>
      <c r="B598" s="11">
        <v>1</v>
      </c>
      <c r="C598">
        <v>2006.0419999999999</v>
      </c>
      <c r="D598" s="1">
        <v>8.1709999999999994</v>
      </c>
    </row>
    <row r="599" spans="1:4" x14ac:dyDescent="0.2">
      <c r="A599">
        <v>2006</v>
      </c>
      <c r="B599" s="11">
        <v>2</v>
      </c>
      <c r="C599">
        <v>2006.125</v>
      </c>
      <c r="D599" s="1">
        <v>8.1920000000000002</v>
      </c>
    </row>
    <row r="600" spans="1:4" x14ac:dyDescent="0.2">
      <c r="A600">
        <v>2006</v>
      </c>
      <c r="B600" s="11">
        <v>3</v>
      </c>
      <c r="C600">
        <v>2006.2080000000001</v>
      </c>
      <c r="D600" s="1">
        <v>8.2140000000000004</v>
      </c>
    </row>
    <row r="601" spans="1:4" x14ac:dyDescent="0.2">
      <c r="A601">
        <v>2006</v>
      </c>
      <c r="B601" s="11">
        <v>4</v>
      </c>
      <c r="C601">
        <v>2006.2919999999999</v>
      </c>
      <c r="D601" s="1">
        <v>8.2360000000000007</v>
      </c>
    </row>
    <row r="602" spans="1:4" x14ac:dyDescent="0.2">
      <c r="A602">
        <v>2006</v>
      </c>
      <c r="B602" s="11">
        <v>5</v>
      </c>
      <c r="C602">
        <v>2006.375</v>
      </c>
      <c r="D602" s="1">
        <v>8.2569999999999997</v>
      </c>
    </row>
    <row r="603" spans="1:4" x14ac:dyDescent="0.2">
      <c r="A603">
        <v>2006</v>
      </c>
      <c r="B603" s="11">
        <v>6</v>
      </c>
      <c r="C603">
        <v>2006.4580000000001</v>
      </c>
      <c r="D603" s="1">
        <v>8.2789999999999999</v>
      </c>
    </row>
    <row r="604" spans="1:4" x14ac:dyDescent="0.2">
      <c r="A604">
        <v>2006</v>
      </c>
      <c r="B604" s="11">
        <v>7</v>
      </c>
      <c r="C604">
        <v>2006.5419999999999</v>
      </c>
      <c r="D604" s="1">
        <v>8.3000000000000007</v>
      </c>
    </row>
    <row r="605" spans="1:4" x14ac:dyDescent="0.2">
      <c r="A605">
        <v>2006</v>
      </c>
      <c r="B605" s="11">
        <v>8</v>
      </c>
      <c r="C605">
        <v>2006.625</v>
      </c>
      <c r="D605" s="1">
        <v>8.3209999999999997</v>
      </c>
    </row>
    <row r="606" spans="1:4" x14ac:dyDescent="0.2">
      <c r="A606">
        <v>2006</v>
      </c>
      <c r="B606" s="11">
        <v>9</v>
      </c>
      <c r="C606">
        <v>2006.7080000000001</v>
      </c>
      <c r="D606" s="1">
        <v>8.3420000000000005</v>
      </c>
    </row>
    <row r="607" spans="1:4" x14ac:dyDescent="0.2">
      <c r="A607">
        <v>2006</v>
      </c>
      <c r="B607" s="11">
        <v>10</v>
      </c>
      <c r="C607">
        <v>2006.7919999999999</v>
      </c>
      <c r="D607" s="1">
        <v>8.3629999999999995</v>
      </c>
    </row>
    <row r="608" spans="1:4" x14ac:dyDescent="0.2">
      <c r="A608">
        <v>2006</v>
      </c>
      <c r="B608" s="11">
        <v>11</v>
      </c>
      <c r="C608">
        <v>2006.875</v>
      </c>
      <c r="D608" s="1">
        <v>8.3840000000000003</v>
      </c>
    </row>
    <row r="609" spans="1:4" x14ac:dyDescent="0.2">
      <c r="A609">
        <v>2006</v>
      </c>
      <c r="B609" s="11">
        <v>12</v>
      </c>
      <c r="C609">
        <v>2006.9580000000001</v>
      </c>
      <c r="D609" s="1">
        <v>8.4049999999999994</v>
      </c>
    </row>
    <row r="610" spans="1:4" x14ac:dyDescent="0.2">
      <c r="A610">
        <v>2007</v>
      </c>
      <c r="B610" s="11">
        <v>1</v>
      </c>
      <c r="C610">
        <v>2007.0419999999999</v>
      </c>
      <c r="D610" s="1">
        <v>8.4250000000000007</v>
      </c>
    </row>
    <row r="611" spans="1:4" x14ac:dyDescent="0.2">
      <c r="A611">
        <v>2007</v>
      </c>
      <c r="B611" s="11">
        <v>2</v>
      </c>
      <c r="C611">
        <v>2007.125</v>
      </c>
      <c r="D611" s="1">
        <v>8.4459999999999997</v>
      </c>
    </row>
    <row r="612" spans="1:4" x14ac:dyDescent="0.2">
      <c r="A612">
        <v>2007</v>
      </c>
      <c r="B612" s="11">
        <v>3</v>
      </c>
      <c r="C612">
        <v>2007.2080000000001</v>
      </c>
      <c r="D612" s="1">
        <v>8.4670000000000005</v>
      </c>
    </row>
    <row r="613" spans="1:4" x14ac:dyDescent="0.2">
      <c r="A613">
        <v>2007</v>
      </c>
      <c r="B613" s="11">
        <v>4</v>
      </c>
      <c r="C613">
        <v>2007.2919999999999</v>
      </c>
      <c r="D613" s="1">
        <v>8.4879999999999995</v>
      </c>
    </row>
    <row r="614" spans="1:4" x14ac:dyDescent="0.2">
      <c r="A614">
        <v>2007</v>
      </c>
      <c r="B614" s="11">
        <v>5</v>
      </c>
      <c r="C614">
        <v>2007.375</v>
      </c>
      <c r="D614" s="1">
        <v>8.5090000000000003</v>
      </c>
    </row>
    <row r="615" spans="1:4" x14ac:dyDescent="0.2">
      <c r="A615">
        <v>2007</v>
      </c>
      <c r="B615" s="11">
        <v>6</v>
      </c>
      <c r="C615">
        <v>2007.4580000000001</v>
      </c>
      <c r="D615" s="1">
        <v>8.5299999999999994</v>
      </c>
    </row>
    <row r="616" spans="1:4" x14ac:dyDescent="0.2">
      <c r="A616">
        <v>2007</v>
      </c>
      <c r="B616" s="11">
        <v>7</v>
      </c>
      <c r="C616">
        <v>2007.5419999999999</v>
      </c>
      <c r="D616" s="1">
        <v>8.5470000000000006</v>
      </c>
    </row>
    <row r="617" spans="1:4" x14ac:dyDescent="0.2">
      <c r="A617">
        <v>2007</v>
      </c>
      <c r="B617" s="11">
        <v>8</v>
      </c>
      <c r="C617">
        <v>2007.625</v>
      </c>
      <c r="D617" s="1">
        <v>8.5619999999999994</v>
      </c>
    </row>
    <row r="618" spans="1:4" x14ac:dyDescent="0.2">
      <c r="A618">
        <v>2007</v>
      </c>
      <c r="B618" s="11">
        <v>9</v>
      </c>
      <c r="C618">
        <v>2007.7080000000001</v>
      </c>
      <c r="D618" s="1">
        <v>8.577</v>
      </c>
    </row>
    <row r="619" spans="1:4" x14ac:dyDescent="0.2">
      <c r="A619">
        <v>2007</v>
      </c>
      <c r="B619" s="11">
        <v>10</v>
      </c>
      <c r="C619">
        <v>2007.7919999999999</v>
      </c>
      <c r="D619" s="1">
        <v>8.5920000000000005</v>
      </c>
    </row>
    <row r="620" spans="1:4" x14ac:dyDescent="0.2">
      <c r="A620">
        <v>2007</v>
      </c>
      <c r="B620" s="11">
        <v>11</v>
      </c>
      <c r="C620">
        <v>2007.875</v>
      </c>
      <c r="D620" s="1">
        <v>8.6069999999999993</v>
      </c>
    </row>
    <row r="621" spans="1:4" x14ac:dyDescent="0.2">
      <c r="A621">
        <v>2007</v>
      </c>
      <c r="B621" s="11">
        <v>12</v>
      </c>
      <c r="C621">
        <v>2007.9580000000001</v>
      </c>
      <c r="D621" s="1">
        <v>8.6219999999999999</v>
      </c>
    </row>
    <row r="622" spans="1:4" x14ac:dyDescent="0.2">
      <c r="A622">
        <v>2008</v>
      </c>
      <c r="B622" s="11">
        <v>1</v>
      </c>
      <c r="C622">
        <v>2008.0419999999999</v>
      </c>
      <c r="D622" s="1">
        <v>8.6370000000000005</v>
      </c>
    </row>
    <row r="623" spans="1:4" x14ac:dyDescent="0.2">
      <c r="A623">
        <v>2008</v>
      </c>
      <c r="B623" s="11">
        <v>2</v>
      </c>
      <c r="C623">
        <v>2008.125</v>
      </c>
      <c r="D623" s="1">
        <v>8.6519999999999992</v>
      </c>
    </row>
    <row r="624" spans="1:4" x14ac:dyDescent="0.2">
      <c r="A624">
        <v>2008</v>
      </c>
      <c r="B624" s="11">
        <v>3</v>
      </c>
      <c r="C624">
        <v>2008.2080000000001</v>
      </c>
      <c r="D624" s="1">
        <v>8.6669999999999998</v>
      </c>
    </row>
    <row r="625" spans="1:4" x14ac:dyDescent="0.2">
      <c r="A625">
        <v>2008</v>
      </c>
      <c r="B625" s="11">
        <v>4</v>
      </c>
      <c r="C625">
        <v>2008.2919999999999</v>
      </c>
      <c r="D625" s="1">
        <v>8.6820000000000004</v>
      </c>
    </row>
    <row r="626" spans="1:4" x14ac:dyDescent="0.2">
      <c r="A626">
        <v>2008</v>
      </c>
      <c r="B626" s="11">
        <v>5</v>
      </c>
      <c r="C626">
        <v>2008.375</v>
      </c>
      <c r="D626" s="1">
        <v>8.6969999999999992</v>
      </c>
    </row>
    <row r="627" spans="1:4" x14ac:dyDescent="0.2">
      <c r="A627">
        <v>2008</v>
      </c>
      <c r="B627" s="11">
        <v>6</v>
      </c>
      <c r="C627">
        <v>2008.4580000000001</v>
      </c>
      <c r="D627" s="1">
        <v>8.7119999999999997</v>
      </c>
    </row>
    <row r="628" spans="1:4" x14ac:dyDescent="0.2">
      <c r="A628">
        <v>2008</v>
      </c>
      <c r="B628" s="11">
        <v>7</v>
      </c>
      <c r="C628">
        <v>2008.5419999999999</v>
      </c>
      <c r="D628" s="1">
        <v>8.7149999999999999</v>
      </c>
    </row>
    <row r="629" spans="1:4" x14ac:dyDescent="0.2">
      <c r="A629">
        <v>2008</v>
      </c>
      <c r="B629" s="11">
        <v>8</v>
      </c>
      <c r="C629">
        <v>2008.625</v>
      </c>
      <c r="D629" s="1">
        <v>8.7040000000000006</v>
      </c>
    </row>
    <row r="630" spans="1:4" x14ac:dyDescent="0.2">
      <c r="A630">
        <v>2008</v>
      </c>
      <c r="B630" s="11">
        <v>9</v>
      </c>
      <c r="C630">
        <v>2008.7080000000001</v>
      </c>
      <c r="D630" s="1">
        <v>8.6929999999999996</v>
      </c>
    </row>
    <row r="631" spans="1:4" x14ac:dyDescent="0.2">
      <c r="A631">
        <v>2008</v>
      </c>
      <c r="B631" s="11">
        <v>10</v>
      </c>
      <c r="C631">
        <v>2008.7919999999999</v>
      </c>
      <c r="D631" s="1">
        <v>8.6820000000000004</v>
      </c>
    </row>
    <row r="632" spans="1:4" x14ac:dyDescent="0.2">
      <c r="A632">
        <v>2008</v>
      </c>
      <c r="B632" s="11">
        <v>11</v>
      </c>
      <c r="C632">
        <v>2008.875</v>
      </c>
      <c r="D632" s="1">
        <v>8.6709999999999994</v>
      </c>
    </row>
    <row r="633" spans="1:4" x14ac:dyDescent="0.2">
      <c r="A633">
        <v>2008</v>
      </c>
      <c r="B633" s="11">
        <v>12</v>
      </c>
      <c r="C633">
        <v>2008.9580000000001</v>
      </c>
      <c r="D633" s="1">
        <v>8.66</v>
      </c>
    </row>
    <row r="634" spans="1:4" x14ac:dyDescent="0.2">
      <c r="A634">
        <v>2009</v>
      </c>
      <c r="B634" s="11">
        <v>1</v>
      </c>
      <c r="C634">
        <v>2009.0419999999999</v>
      </c>
      <c r="D634" s="1">
        <v>8.65</v>
      </c>
    </row>
    <row r="635" spans="1:4" x14ac:dyDescent="0.2">
      <c r="A635">
        <v>2009</v>
      </c>
      <c r="B635" s="11">
        <v>2</v>
      </c>
      <c r="C635">
        <v>2009.125</v>
      </c>
      <c r="D635" s="1">
        <v>8.6389999999999993</v>
      </c>
    </row>
    <row r="636" spans="1:4" x14ac:dyDescent="0.2">
      <c r="A636">
        <v>2009</v>
      </c>
      <c r="B636" s="11">
        <v>3</v>
      </c>
      <c r="C636">
        <v>2009.2080000000001</v>
      </c>
      <c r="D636" s="1">
        <v>8.6280000000000001</v>
      </c>
    </row>
    <row r="637" spans="1:4" x14ac:dyDescent="0.2">
      <c r="A637">
        <v>2009</v>
      </c>
      <c r="B637" s="11">
        <v>4</v>
      </c>
      <c r="C637">
        <v>2009.2919999999999</v>
      </c>
      <c r="D637" s="1">
        <v>8.6170000000000009</v>
      </c>
    </row>
    <row r="638" spans="1:4" x14ac:dyDescent="0.2">
      <c r="A638">
        <v>2009</v>
      </c>
      <c r="B638" s="11">
        <v>5</v>
      </c>
      <c r="C638">
        <v>2009.375</v>
      </c>
      <c r="D638" s="1">
        <v>8.6059999999999999</v>
      </c>
    </row>
    <row r="639" spans="1:4" x14ac:dyDescent="0.2">
      <c r="A639">
        <v>2009</v>
      </c>
      <c r="B639" s="11">
        <v>6</v>
      </c>
      <c r="C639">
        <v>2009.4580000000001</v>
      </c>
      <c r="D639" s="1">
        <v>8.5950000000000006</v>
      </c>
    </row>
    <row r="640" spans="1:4" x14ac:dyDescent="0.2">
      <c r="A640">
        <v>2009</v>
      </c>
      <c r="B640" s="11">
        <v>7</v>
      </c>
      <c r="C640">
        <v>2009.5419999999999</v>
      </c>
      <c r="D640" s="1">
        <v>8.609</v>
      </c>
    </row>
    <row r="641" spans="1:4" x14ac:dyDescent="0.2">
      <c r="A641">
        <v>2009</v>
      </c>
      <c r="B641" s="11">
        <v>8</v>
      </c>
      <c r="C641">
        <v>2009.625</v>
      </c>
      <c r="D641" s="1">
        <v>8.6460000000000008</v>
      </c>
    </row>
    <row r="642" spans="1:4" x14ac:dyDescent="0.2">
      <c r="A642">
        <v>2009</v>
      </c>
      <c r="B642" s="11">
        <v>9</v>
      </c>
      <c r="C642">
        <v>2009.7080000000001</v>
      </c>
      <c r="D642" s="1">
        <v>8.6839999999999993</v>
      </c>
    </row>
    <row r="643" spans="1:4" x14ac:dyDescent="0.2">
      <c r="A643">
        <v>2009</v>
      </c>
      <c r="B643" s="11">
        <v>10</v>
      </c>
      <c r="C643">
        <v>2009.7919999999999</v>
      </c>
      <c r="D643" s="1">
        <v>8.7210000000000001</v>
      </c>
    </row>
    <row r="644" spans="1:4" x14ac:dyDescent="0.2">
      <c r="A644">
        <v>2009</v>
      </c>
      <c r="B644" s="11">
        <v>11</v>
      </c>
      <c r="C644">
        <v>2009.875</v>
      </c>
      <c r="D644" s="1">
        <v>8.7590000000000003</v>
      </c>
    </row>
    <row r="645" spans="1:4" x14ac:dyDescent="0.2">
      <c r="A645">
        <v>2009</v>
      </c>
      <c r="B645" s="11">
        <v>12</v>
      </c>
      <c r="C645">
        <v>2009.9580000000001</v>
      </c>
      <c r="D645" s="1">
        <v>8.7959999999999994</v>
      </c>
    </row>
    <row r="646" spans="1:4" x14ac:dyDescent="0.2">
      <c r="A646">
        <v>2010</v>
      </c>
      <c r="B646" s="11">
        <v>1</v>
      </c>
      <c r="C646">
        <v>2010.0419999999999</v>
      </c>
      <c r="D646" s="1">
        <v>8.8339999999999996</v>
      </c>
    </row>
    <row r="647" spans="1:4" x14ac:dyDescent="0.2">
      <c r="A647">
        <v>2010</v>
      </c>
      <c r="B647" s="11">
        <v>2</v>
      </c>
      <c r="C647">
        <v>2010.125</v>
      </c>
      <c r="D647" s="1">
        <v>8.8710000000000004</v>
      </c>
    </row>
    <row r="648" spans="1:4" x14ac:dyDescent="0.2">
      <c r="A648">
        <v>2010</v>
      </c>
      <c r="B648" s="11">
        <v>3</v>
      </c>
      <c r="C648">
        <v>2010.2080000000001</v>
      </c>
      <c r="D648" s="1">
        <v>8.9090000000000007</v>
      </c>
    </row>
    <row r="649" spans="1:4" x14ac:dyDescent="0.2">
      <c r="A649">
        <v>2010</v>
      </c>
      <c r="B649" s="11">
        <v>4</v>
      </c>
      <c r="C649">
        <v>2010.2919999999999</v>
      </c>
      <c r="D649" s="1">
        <v>8.9459999999999997</v>
      </c>
    </row>
    <row r="650" spans="1:4" x14ac:dyDescent="0.2">
      <c r="A650">
        <v>2010</v>
      </c>
      <c r="B650" s="11">
        <v>5</v>
      </c>
      <c r="C650">
        <v>2010.375</v>
      </c>
      <c r="D650" s="1">
        <v>8.984</v>
      </c>
    </row>
    <row r="651" spans="1:4" x14ac:dyDescent="0.2">
      <c r="A651">
        <v>2010</v>
      </c>
      <c r="B651" s="11">
        <v>6</v>
      </c>
      <c r="C651">
        <v>2010.4580000000001</v>
      </c>
      <c r="D651" s="1">
        <v>9.0210000000000008</v>
      </c>
    </row>
    <row r="652" spans="1:4" x14ac:dyDescent="0.2">
      <c r="A652">
        <v>2010</v>
      </c>
      <c r="B652" s="11">
        <v>7</v>
      </c>
      <c r="C652">
        <v>2010.5419999999999</v>
      </c>
      <c r="D652" s="1">
        <v>9.0519999999999996</v>
      </c>
    </row>
    <row r="653" spans="1:4" x14ac:dyDescent="0.2">
      <c r="A653">
        <v>2010</v>
      </c>
      <c r="B653" s="11">
        <v>8</v>
      </c>
      <c r="C653">
        <v>2010.625</v>
      </c>
      <c r="D653" s="1">
        <v>9.077</v>
      </c>
    </row>
    <row r="654" spans="1:4" x14ac:dyDescent="0.2">
      <c r="A654">
        <v>2010</v>
      </c>
      <c r="B654" s="11">
        <v>9</v>
      </c>
      <c r="C654">
        <v>2010.7080000000001</v>
      </c>
      <c r="D654" s="1">
        <v>9.1020000000000003</v>
      </c>
    </row>
    <row r="655" spans="1:4" x14ac:dyDescent="0.2">
      <c r="A655">
        <v>2010</v>
      </c>
      <c r="B655" s="11">
        <v>10</v>
      </c>
      <c r="C655">
        <v>2010.7919999999999</v>
      </c>
      <c r="D655" s="1">
        <v>9.1270000000000007</v>
      </c>
    </row>
    <row r="656" spans="1:4" x14ac:dyDescent="0.2">
      <c r="A656">
        <v>2010</v>
      </c>
      <c r="B656" s="11">
        <v>11</v>
      </c>
      <c r="C656">
        <v>2010.875</v>
      </c>
      <c r="D656" s="1">
        <v>9.1519999999999992</v>
      </c>
    </row>
    <row r="657" spans="1:4" x14ac:dyDescent="0.2">
      <c r="A657">
        <v>2010</v>
      </c>
      <c r="B657" s="11">
        <v>12</v>
      </c>
      <c r="C657">
        <v>2010.9580000000001</v>
      </c>
      <c r="D657" s="1">
        <v>9.1769999999999996</v>
      </c>
    </row>
    <row r="658" spans="1:4" x14ac:dyDescent="0.2">
      <c r="A658">
        <v>2011</v>
      </c>
      <c r="B658" s="11">
        <v>1</v>
      </c>
      <c r="C658">
        <v>2011.0419999999999</v>
      </c>
      <c r="D658" s="1">
        <v>9.202</v>
      </c>
    </row>
    <row r="659" spans="1:4" x14ac:dyDescent="0.2">
      <c r="A659">
        <v>2011</v>
      </c>
      <c r="B659" s="11">
        <v>2</v>
      </c>
      <c r="C659">
        <v>2011.125</v>
      </c>
      <c r="D659" s="1">
        <v>9.2270000000000003</v>
      </c>
    </row>
    <row r="660" spans="1:4" x14ac:dyDescent="0.2">
      <c r="A660">
        <v>2011</v>
      </c>
      <c r="B660" s="11">
        <v>3</v>
      </c>
      <c r="C660">
        <v>2011.2080000000001</v>
      </c>
      <c r="D660" s="1">
        <v>9.2520000000000007</v>
      </c>
    </row>
    <row r="661" spans="1:4" x14ac:dyDescent="0.2">
      <c r="A661">
        <v>2011</v>
      </c>
      <c r="B661" s="11">
        <v>4</v>
      </c>
      <c r="C661">
        <v>2011.2919999999999</v>
      </c>
      <c r="D661" s="1">
        <v>9.2769999999999992</v>
      </c>
    </row>
    <row r="662" spans="1:4" x14ac:dyDescent="0.2">
      <c r="A662">
        <v>2011</v>
      </c>
      <c r="B662" s="11">
        <v>5</v>
      </c>
      <c r="C662">
        <v>2011.375</v>
      </c>
      <c r="D662" s="1">
        <v>9.3019999999999996</v>
      </c>
    </row>
    <row r="663" spans="1:4" x14ac:dyDescent="0.2">
      <c r="A663">
        <v>2011</v>
      </c>
      <c r="B663" s="11">
        <v>6</v>
      </c>
      <c r="C663">
        <v>2011.4580000000001</v>
      </c>
      <c r="D663" s="1">
        <v>9.327</v>
      </c>
    </row>
    <row r="664" spans="1:4" x14ac:dyDescent="0.2">
      <c r="A664">
        <v>2011</v>
      </c>
      <c r="B664" s="11">
        <v>7</v>
      </c>
      <c r="C664">
        <v>2011.5419999999999</v>
      </c>
      <c r="D664" s="1">
        <v>9.3460000000000001</v>
      </c>
    </row>
    <row r="665" spans="1:4" x14ac:dyDescent="0.2">
      <c r="A665">
        <v>2011</v>
      </c>
      <c r="B665" s="11">
        <v>8</v>
      </c>
      <c r="C665">
        <v>2011.625</v>
      </c>
      <c r="D665" s="1">
        <v>9.359</v>
      </c>
    </row>
    <row r="666" spans="1:4" x14ac:dyDescent="0.2">
      <c r="A666">
        <v>2011</v>
      </c>
      <c r="B666" s="11">
        <v>9</v>
      </c>
      <c r="C666">
        <v>2011.7080000000001</v>
      </c>
      <c r="D666" s="1">
        <v>9.3710000000000004</v>
      </c>
    </row>
    <row r="667" spans="1:4" x14ac:dyDescent="0.2">
      <c r="A667">
        <v>2011</v>
      </c>
      <c r="B667" s="11">
        <v>10</v>
      </c>
      <c r="C667">
        <v>2011.7919999999999</v>
      </c>
      <c r="D667" s="1">
        <v>9.3840000000000003</v>
      </c>
    </row>
    <row r="668" spans="1:4" x14ac:dyDescent="0.2">
      <c r="A668">
        <v>2011</v>
      </c>
      <c r="B668" s="11">
        <v>11</v>
      </c>
      <c r="C668">
        <v>2011.875</v>
      </c>
      <c r="D668" s="1">
        <v>9.3960000000000008</v>
      </c>
    </row>
    <row r="669" spans="1:4" x14ac:dyDescent="0.2">
      <c r="A669">
        <v>2011</v>
      </c>
      <c r="B669" s="11">
        <v>12</v>
      </c>
      <c r="C669">
        <v>2011.9580000000001</v>
      </c>
      <c r="D669" s="1">
        <v>9.4090000000000007</v>
      </c>
    </row>
    <row r="670" spans="1:4" x14ac:dyDescent="0.2">
      <c r="A670">
        <v>2012</v>
      </c>
      <c r="B670" s="11">
        <v>1</v>
      </c>
      <c r="C670">
        <v>2012.0419999999999</v>
      </c>
      <c r="D670" s="1">
        <v>9.4209999999999994</v>
      </c>
    </row>
    <row r="671" spans="1:4" x14ac:dyDescent="0.2">
      <c r="A671">
        <v>2012</v>
      </c>
      <c r="B671" s="11">
        <v>2</v>
      </c>
      <c r="C671">
        <v>2012.125</v>
      </c>
      <c r="D671" s="1">
        <v>9.4339999999999993</v>
      </c>
    </row>
    <row r="672" spans="1:4" x14ac:dyDescent="0.2">
      <c r="A672">
        <v>2012</v>
      </c>
      <c r="B672" s="11">
        <v>3</v>
      </c>
      <c r="C672">
        <v>2012.2080000000001</v>
      </c>
      <c r="D672" s="1">
        <v>9.4459999999999997</v>
      </c>
    </row>
    <row r="673" spans="1:4" x14ac:dyDescent="0.2">
      <c r="A673">
        <v>2012</v>
      </c>
      <c r="B673" s="11">
        <v>4</v>
      </c>
      <c r="C673">
        <v>2012.2919999999999</v>
      </c>
      <c r="D673" s="1">
        <v>9.4589999999999996</v>
      </c>
    </row>
    <row r="674" spans="1:4" x14ac:dyDescent="0.2">
      <c r="A674">
        <v>2012</v>
      </c>
      <c r="B674" s="11">
        <v>5</v>
      </c>
      <c r="C674">
        <v>2012.375</v>
      </c>
      <c r="D674" s="1">
        <v>9.4710000000000001</v>
      </c>
    </row>
    <row r="675" spans="1:4" x14ac:dyDescent="0.2">
      <c r="A675">
        <v>2012</v>
      </c>
      <c r="B675" s="11">
        <v>6</v>
      </c>
      <c r="C675">
        <v>2012.4580000000001</v>
      </c>
      <c r="D675" s="1">
        <v>9.484</v>
      </c>
    </row>
    <row r="676" spans="1:4" x14ac:dyDescent="0.2">
      <c r="A676">
        <v>2012</v>
      </c>
      <c r="B676" s="11">
        <v>7</v>
      </c>
      <c r="C676">
        <v>2012.5419999999999</v>
      </c>
      <c r="D676" s="1">
        <v>9.4920000000000009</v>
      </c>
    </row>
    <row r="677" spans="1:4" x14ac:dyDescent="0.2">
      <c r="A677">
        <v>2012</v>
      </c>
      <c r="B677" s="11">
        <v>8</v>
      </c>
      <c r="C677">
        <v>2012.625</v>
      </c>
      <c r="D677" s="1">
        <v>9.4969999999999999</v>
      </c>
    </row>
    <row r="678" spans="1:4" x14ac:dyDescent="0.2">
      <c r="A678">
        <v>2012</v>
      </c>
      <c r="B678" s="11">
        <v>9</v>
      </c>
      <c r="C678">
        <v>2012.7080000000001</v>
      </c>
      <c r="D678" s="1">
        <v>9.5020000000000007</v>
      </c>
    </row>
    <row r="679" spans="1:4" x14ac:dyDescent="0.2">
      <c r="A679">
        <v>2012</v>
      </c>
      <c r="B679" s="11">
        <v>10</v>
      </c>
      <c r="C679">
        <v>2012.7919999999999</v>
      </c>
      <c r="D679" s="1">
        <v>9.5069999999999997</v>
      </c>
    </row>
    <row r="680" spans="1:4" x14ac:dyDescent="0.2">
      <c r="A680">
        <v>2012</v>
      </c>
      <c r="B680" s="11">
        <v>11</v>
      </c>
      <c r="C680">
        <v>2012.875</v>
      </c>
      <c r="D680" s="1">
        <v>9.5120000000000005</v>
      </c>
    </row>
    <row r="681" spans="1:4" x14ac:dyDescent="0.2">
      <c r="A681">
        <v>2012</v>
      </c>
      <c r="B681" s="11">
        <v>12</v>
      </c>
      <c r="C681">
        <v>2012.9580000000001</v>
      </c>
      <c r="D681" s="1">
        <v>9.5169999999999995</v>
      </c>
    </row>
    <row r="682" spans="1:4" x14ac:dyDescent="0.2">
      <c r="A682">
        <v>2013</v>
      </c>
      <c r="B682" s="11">
        <v>1</v>
      </c>
      <c r="C682">
        <v>2013.0419999999999</v>
      </c>
      <c r="D682" s="1">
        <v>9.5220000000000002</v>
      </c>
    </row>
    <row r="683" spans="1:4" x14ac:dyDescent="0.2">
      <c r="A683">
        <v>2013</v>
      </c>
      <c r="B683" s="11">
        <v>2</v>
      </c>
      <c r="C683">
        <v>2013.125</v>
      </c>
      <c r="D683" s="1">
        <v>9.5269999999999992</v>
      </c>
    </row>
    <row r="684" spans="1:4" x14ac:dyDescent="0.2">
      <c r="A684">
        <v>2013</v>
      </c>
      <c r="B684" s="11">
        <v>3</v>
      </c>
      <c r="C684">
        <v>2013.2080000000001</v>
      </c>
      <c r="D684" s="1">
        <v>9.532</v>
      </c>
    </row>
    <row r="685" spans="1:4" x14ac:dyDescent="0.2">
      <c r="A685">
        <v>2013</v>
      </c>
      <c r="B685" s="11">
        <v>4</v>
      </c>
      <c r="C685">
        <v>2013.2919999999999</v>
      </c>
      <c r="D685" s="1">
        <v>9.5370000000000008</v>
      </c>
    </row>
    <row r="686" spans="1:4" x14ac:dyDescent="0.2">
      <c r="A686">
        <v>2013</v>
      </c>
      <c r="B686" s="11">
        <v>5</v>
      </c>
      <c r="C686">
        <v>2013.375</v>
      </c>
      <c r="D686" s="1">
        <v>9.5419999999999998</v>
      </c>
    </row>
    <row r="687" spans="1:4" x14ac:dyDescent="0.2">
      <c r="A687">
        <v>2013</v>
      </c>
      <c r="B687" s="11">
        <v>6</v>
      </c>
      <c r="C687">
        <v>2013.4580000000001</v>
      </c>
      <c r="D687" s="1">
        <v>9.5470000000000006</v>
      </c>
    </row>
    <row r="688" spans="1:4" x14ac:dyDescent="0.2">
      <c r="A688">
        <v>2013</v>
      </c>
      <c r="B688" s="11">
        <v>7</v>
      </c>
      <c r="C688">
        <v>2013.5419999999999</v>
      </c>
      <c r="D688" s="1">
        <v>9.5530000000000008</v>
      </c>
    </row>
    <row r="689" spans="1:4" x14ac:dyDescent="0.2">
      <c r="A689">
        <v>2013</v>
      </c>
      <c r="B689" s="11">
        <v>8</v>
      </c>
      <c r="C689">
        <v>2013.625</v>
      </c>
      <c r="D689" s="1">
        <v>9.5589999999999993</v>
      </c>
    </row>
    <row r="690" spans="1:4" x14ac:dyDescent="0.2">
      <c r="A690">
        <v>2013</v>
      </c>
      <c r="B690" s="11">
        <v>9</v>
      </c>
      <c r="C690">
        <v>2013.7080000000001</v>
      </c>
      <c r="D690" s="1">
        <v>9.5649999999999995</v>
      </c>
    </row>
    <row r="691" spans="1:4" x14ac:dyDescent="0.2">
      <c r="A691">
        <v>2013</v>
      </c>
      <c r="B691" s="11">
        <v>10</v>
      </c>
      <c r="C691">
        <v>2013.7919999999999</v>
      </c>
      <c r="D691" s="1">
        <v>9.57</v>
      </c>
    </row>
    <row r="692" spans="1:4" x14ac:dyDescent="0.2">
      <c r="A692">
        <v>2013</v>
      </c>
      <c r="B692" s="11">
        <v>11</v>
      </c>
      <c r="C692">
        <v>2013.875</v>
      </c>
      <c r="D692" s="1">
        <v>9.5760000000000005</v>
      </c>
    </row>
    <row r="693" spans="1:4" x14ac:dyDescent="0.2">
      <c r="A693">
        <v>2013</v>
      </c>
      <c r="B693" s="11">
        <v>12</v>
      </c>
      <c r="C693">
        <v>2013.9580000000001</v>
      </c>
      <c r="D693" s="1">
        <v>9.5820000000000007</v>
      </c>
    </row>
    <row r="694" spans="1:4" x14ac:dyDescent="0.2">
      <c r="A694">
        <v>2014</v>
      </c>
      <c r="B694" s="11">
        <v>1</v>
      </c>
      <c r="C694">
        <v>2014.0419999999999</v>
      </c>
      <c r="D694" s="1">
        <v>9.5879999999999992</v>
      </c>
    </row>
    <row r="695" spans="1:4" x14ac:dyDescent="0.2">
      <c r="A695">
        <v>2014</v>
      </c>
      <c r="B695" s="11">
        <v>2</v>
      </c>
      <c r="C695">
        <v>2014.125</v>
      </c>
      <c r="D695" s="1">
        <v>9.5939999999999994</v>
      </c>
    </row>
    <row r="696" spans="1:4" x14ac:dyDescent="0.2">
      <c r="A696">
        <v>2014</v>
      </c>
      <c r="B696" s="11">
        <v>3</v>
      </c>
      <c r="C696">
        <v>2014.2080000000001</v>
      </c>
      <c r="D696" s="1">
        <v>9.6</v>
      </c>
    </row>
    <row r="697" spans="1:4" x14ac:dyDescent="0.2">
      <c r="A697">
        <v>2014</v>
      </c>
      <c r="B697" s="11">
        <v>4</v>
      </c>
      <c r="C697">
        <v>2014.2919999999999</v>
      </c>
      <c r="D697" s="1">
        <v>9.6050000000000004</v>
      </c>
    </row>
    <row r="698" spans="1:4" x14ac:dyDescent="0.2">
      <c r="A698">
        <v>2014</v>
      </c>
      <c r="B698" s="11">
        <v>5</v>
      </c>
      <c r="C698">
        <v>2014.375</v>
      </c>
      <c r="D698" s="1">
        <v>9.6110000000000007</v>
      </c>
    </row>
    <row r="699" spans="1:4" x14ac:dyDescent="0.2">
      <c r="A699">
        <v>2014</v>
      </c>
      <c r="B699" s="11">
        <v>6</v>
      </c>
      <c r="C699">
        <v>2014.4580000000001</v>
      </c>
      <c r="D699" s="1">
        <v>9.6170000000000009</v>
      </c>
    </row>
    <row r="700" spans="1:4" x14ac:dyDescent="0.2">
      <c r="A700">
        <v>2014</v>
      </c>
      <c r="B700" s="11">
        <v>7</v>
      </c>
      <c r="C700">
        <v>2014.5419999999999</v>
      </c>
      <c r="D700" s="1">
        <v>9.6199999999999992</v>
      </c>
    </row>
    <row r="701" spans="1:4" x14ac:dyDescent="0.2">
      <c r="A701">
        <v>2014</v>
      </c>
      <c r="B701" s="11">
        <v>8</v>
      </c>
      <c r="C701">
        <v>2014.625</v>
      </c>
      <c r="D701" s="1">
        <v>9.6189999999999998</v>
      </c>
    </row>
    <row r="702" spans="1:4" x14ac:dyDescent="0.2">
      <c r="A702">
        <v>2014</v>
      </c>
      <c r="B702" s="11">
        <v>9</v>
      </c>
      <c r="C702">
        <v>2014.7080000000001</v>
      </c>
      <c r="D702" s="1">
        <v>9.6180000000000003</v>
      </c>
    </row>
    <row r="703" spans="1:4" x14ac:dyDescent="0.2">
      <c r="A703">
        <v>2014</v>
      </c>
      <c r="B703" s="11">
        <v>10</v>
      </c>
      <c r="C703">
        <v>2014.7919999999999</v>
      </c>
      <c r="D703" s="1">
        <v>9.6170000000000009</v>
      </c>
    </row>
    <row r="704" spans="1:4" x14ac:dyDescent="0.2">
      <c r="A704">
        <v>2014</v>
      </c>
      <c r="B704" s="11">
        <v>11</v>
      </c>
      <c r="C704">
        <v>2014.875</v>
      </c>
      <c r="D704" s="1">
        <v>9.6159999999999997</v>
      </c>
    </row>
    <row r="705" spans="1:4" x14ac:dyDescent="0.2">
      <c r="A705">
        <v>2014</v>
      </c>
      <c r="B705" s="11">
        <v>12</v>
      </c>
      <c r="C705">
        <v>2014.9580000000001</v>
      </c>
      <c r="D705" s="1">
        <v>9.6150000000000002</v>
      </c>
    </row>
    <row r="706" spans="1:4" x14ac:dyDescent="0.2">
      <c r="A706">
        <v>2015</v>
      </c>
      <c r="B706" s="11">
        <v>1</v>
      </c>
      <c r="C706">
        <v>2015.0419999999999</v>
      </c>
      <c r="D706" s="1">
        <v>9.6150000000000002</v>
      </c>
    </row>
    <row r="707" spans="1:4" x14ac:dyDescent="0.2">
      <c r="A707">
        <v>2015</v>
      </c>
      <c r="B707" s="11">
        <v>2</v>
      </c>
      <c r="C707">
        <v>2015.125</v>
      </c>
      <c r="D707" s="1">
        <v>9.6140000000000008</v>
      </c>
    </row>
    <row r="708" spans="1:4" x14ac:dyDescent="0.2">
      <c r="A708">
        <v>2015</v>
      </c>
      <c r="B708" s="11">
        <v>3</v>
      </c>
      <c r="C708">
        <v>2015.2080000000001</v>
      </c>
      <c r="D708" s="1">
        <v>9.6129999999999995</v>
      </c>
    </row>
    <row r="709" spans="1:4" x14ac:dyDescent="0.2">
      <c r="A709">
        <v>2015</v>
      </c>
      <c r="B709" s="11">
        <v>4</v>
      </c>
      <c r="C709">
        <v>2015.2919999999999</v>
      </c>
      <c r="D709" s="1">
        <v>9.6120000000000001</v>
      </c>
    </row>
    <row r="710" spans="1:4" x14ac:dyDescent="0.2">
      <c r="A710">
        <v>2015</v>
      </c>
      <c r="B710" s="11">
        <v>5</v>
      </c>
      <c r="C710">
        <v>2015.375</v>
      </c>
      <c r="D710" s="1">
        <v>9.6110000000000007</v>
      </c>
    </row>
    <row r="711" spans="1:4" x14ac:dyDescent="0.2">
      <c r="A711">
        <v>2015</v>
      </c>
      <c r="B711" s="11">
        <v>6</v>
      </c>
      <c r="C711">
        <v>2015.4580000000001</v>
      </c>
      <c r="D711" s="1">
        <v>9.61</v>
      </c>
    </row>
    <row r="712" spans="1:4" x14ac:dyDescent="0.2">
      <c r="A712">
        <v>2015</v>
      </c>
      <c r="B712" s="11">
        <v>7</v>
      </c>
      <c r="C712">
        <v>2015.5419999999999</v>
      </c>
      <c r="D712" s="1">
        <v>9.61</v>
      </c>
    </row>
    <row r="713" spans="1:4" x14ac:dyDescent="0.2">
      <c r="A713">
        <v>2015</v>
      </c>
      <c r="B713" s="11">
        <v>8</v>
      </c>
      <c r="C713">
        <v>2015.625</v>
      </c>
      <c r="D713" s="1">
        <v>9.61</v>
      </c>
    </row>
    <row r="714" spans="1:4" x14ac:dyDescent="0.2">
      <c r="A714">
        <v>2015</v>
      </c>
      <c r="B714" s="11">
        <v>9</v>
      </c>
      <c r="C714">
        <v>2015.7080000000001</v>
      </c>
      <c r="D714" s="1">
        <v>9.61</v>
      </c>
    </row>
    <row r="715" spans="1:4" x14ac:dyDescent="0.2">
      <c r="A715">
        <v>2015</v>
      </c>
      <c r="B715" s="11">
        <v>10</v>
      </c>
      <c r="C715">
        <v>2015.7919999999999</v>
      </c>
      <c r="D715" s="1">
        <v>9.61</v>
      </c>
    </row>
    <row r="716" spans="1:4" x14ac:dyDescent="0.2">
      <c r="A716">
        <v>2015</v>
      </c>
      <c r="B716" s="11">
        <v>11</v>
      </c>
      <c r="C716">
        <v>2015.875</v>
      </c>
      <c r="D716" s="1">
        <v>9.61</v>
      </c>
    </row>
    <row r="717" spans="1:4" x14ac:dyDescent="0.2">
      <c r="A717">
        <v>2015</v>
      </c>
      <c r="B717" s="11">
        <v>12</v>
      </c>
      <c r="C717">
        <v>2015.9580000000001</v>
      </c>
      <c r="D717" s="1">
        <v>9.61</v>
      </c>
    </row>
    <row r="718" spans="1:4" x14ac:dyDescent="0.2">
      <c r="A718">
        <v>2016</v>
      </c>
      <c r="B718" s="11">
        <v>1</v>
      </c>
      <c r="C718">
        <v>2016.0419999999999</v>
      </c>
      <c r="D718" s="1">
        <v>9.61</v>
      </c>
    </row>
    <row r="719" spans="1:4" x14ac:dyDescent="0.2">
      <c r="A719">
        <v>2016</v>
      </c>
      <c r="B719" s="11">
        <v>2</v>
      </c>
      <c r="C719">
        <v>2016.125</v>
      </c>
      <c r="D719" s="1">
        <v>9.61</v>
      </c>
    </row>
    <row r="720" spans="1:4" x14ac:dyDescent="0.2">
      <c r="A720">
        <v>2016</v>
      </c>
      <c r="B720" s="11">
        <v>3</v>
      </c>
      <c r="C720">
        <v>2016.2080000000001</v>
      </c>
      <c r="D720" s="1">
        <v>9.61</v>
      </c>
    </row>
    <row r="721" spans="1:4" x14ac:dyDescent="0.2">
      <c r="A721">
        <v>2016</v>
      </c>
      <c r="B721" s="11">
        <v>4</v>
      </c>
      <c r="C721">
        <v>2016.2919999999999</v>
      </c>
      <c r="D721" s="1">
        <v>9.61</v>
      </c>
    </row>
    <row r="722" spans="1:4" x14ac:dyDescent="0.2">
      <c r="A722">
        <v>2016</v>
      </c>
      <c r="B722" s="11">
        <v>5</v>
      </c>
      <c r="C722">
        <v>2016.375</v>
      </c>
      <c r="D722" s="1">
        <v>9.61</v>
      </c>
    </row>
    <row r="723" spans="1:4" x14ac:dyDescent="0.2">
      <c r="A723">
        <v>2016</v>
      </c>
      <c r="B723" s="11">
        <v>6</v>
      </c>
      <c r="C723">
        <v>2016.4580000000001</v>
      </c>
      <c r="D723" s="1">
        <v>9.61</v>
      </c>
    </row>
    <row r="724" spans="1:4" x14ac:dyDescent="0.2">
      <c r="A724">
        <v>2016</v>
      </c>
      <c r="B724" s="11">
        <v>7</v>
      </c>
      <c r="C724">
        <v>2016.5419999999999</v>
      </c>
      <c r="D724" s="1">
        <v>9.6150000000000002</v>
      </c>
    </row>
    <row r="725" spans="1:4" x14ac:dyDescent="0.2">
      <c r="A725">
        <v>2016</v>
      </c>
      <c r="B725" s="11">
        <v>8</v>
      </c>
      <c r="C725">
        <v>2016.625</v>
      </c>
      <c r="D725" s="1">
        <v>9.6259999999999994</v>
      </c>
    </row>
    <row r="726" spans="1:4" x14ac:dyDescent="0.2">
      <c r="A726">
        <v>2016</v>
      </c>
      <c r="B726" s="11">
        <v>9</v>
      </c>
      <c r="C726">
        <v>2016.7080000000001</v>
      </c>
      <c r="D726" s="1">
        <v>9.6370000000000005</v>
      </c>
    </row>
    <row r="727" spans="1:4" x14ac:dyDescent="0.2">
      <c r="A727">
        <v>2016</v>
      </c>
      <c r="B727" s="11">
        <v>10</v>
      </c>
      <c r="C727">
        <v>2016.7919999999999</v>
      </c>
      <c r="D727" s="1">
        <v>9.6479999999999997</v>
      </c>
    </row>
    <row r="728" spans="1:4" x14ac:dyDescent="0.2">
      <c r="A728">
        <v>2016</v>
      </c>
      <c r="B728" s="11">
        <v>11</v>
      </c>
      <c r="C728">
        <v>2016.875</v>
      </c>
      <c r="D728" s="1">
        <v>9.6590000000000007</v>
      </c>
    </row>
    <row r="729" spans="1:4" x14ac:dyDescent="0.2">
      <c r="A729">
        <v>2016</v>
      </c>
      <c r="B729" s="11">
        <v>12</v>
      </c>
      <c r="C729">
        <v>2016.9580000000001</v>
      </c>
      <c r="D729" s="1">
        <v>9.67</v>
      </c>
    </row>
    <row r="730" spans="1:4" x14ac:dyDescent="0.2">
      <c r="A730">
        <v>2017</v>
      </c>
      <c r="B730" s="11">
        <v>1</v>
      </c>
      <c r="C730">
        <v>2017.0419999999999</v>
      </c>
      <c r="D730" s="1">
        <v>9.68</v>
      </c>
    </row>
    <row r="731" spans="1:4" x14ac:dyDescent="0.2">
      <c r="A731">
        <v>2017</v>
      </c>
      <c r="B731" s="11">
        <v>2</v>
      </c>
      <c r="C731">
        <v>2017.125</v>
      </c>
      <c r="D731" s="1">
        <v>9.6910000000000007</v>
      </c>
    </row>
    <row r="732" spans="1:4" x14ac:dyDescent="0.2">
      <c r="A732">
        <v>2017</v>
      </c>
      <c r="B732" s="11">
        <v>3</v>
      </c>
      <c r="C732">
        <v>2017.2080000000001</v>
      </c>
      <c r="D732" s="1">
        <v>9.702</v>
      </c>
    </row>
    <row r="733" spans="1:4" x14ac:dyDescent="0.2">
      <c r="A733">
        <v>2017</v>
      </c>
      <c r="B733" s="11">
        <v>4</v>
      </c>
      <c r="C733">
        <v>2017.2919999999999</v>
      </c>
      <c r="D733" s="1">
        <v>9.7129999999999992</v>
      </c>
    </row>
    <row r="734" spans="1:4" x14ac:dyDescent="0.2">
      <c r="A734">
        <v>2017</v>
      </c>
      <c r="B734" s="11">
        <v>5</v>
      </c>
      <c r="C734">
        <v>2017.375</v>
      </c>
      <c r="D734" s="1">
        <v>9.7240000000000002</v>
      </c>
    </row>
    <row r="735" spans="1:4" x14ac:dyDescent="0.2">
      <c r="A735">
        <v>2017</v>
      </c>
      <c r="B735" s="11">
        <v>6</v>
      </c>
      <c r="C735">
        <v>2017.4580000000001</v>
      </c>
      <c r="D735" s="1">
        <v>9.7349999999999994</v>
      </c>
    </row>
    <row r="736" spans="1:4" x14ac:dyDescent="0.2">
      <c r="A736">
        <v>2017</v>
      </c>
      <c r="B736" s="11">
        <v>7</v>
      </c>
      <c r="C736">
        <v>2017.5419999999999</v>
      </c>
      <c r="D736" s="1">
        <v>9.7479999999999993</v>
      </c>
    </row>
    <row r="737" spans="1:4" x14ac:dyDescent="0.2">
      <c r="A737">
        <v>2017</v>
      </c>
      <c r="B737" s="11">
        <v>8</v>
      </c>
      <c r="C737">
        <v>2017.625</v>
      </c>
      <c r="D737" s="1">
        <v>9.7650000000000006</v>
      </c>
    </row>
    <row r="738" spans="1:4" x14ac:dyDescent="0.2">
      <c r="A738">
        <v>2017</v>
      </c>
      <c r="B738" s="11">
        <v>9</v>
      </c>
      <c r="C738">
        <v>2017.7080000000001</v>
      </c>
      <c r="D738" s="1">
        <v>9.782</v>
      </c>
    </row>
    <row r="739" spans="1:4" x14ac:dyDescent="0.2">
      <c r="A739">
        <v>2017</v>
      </c>
      <c r="B739" s="11">
        <v>10</v>
      </c>
      <c r="C739">
        <v>2017.7919999999999</v>
      </c>
      <c r="D739" s="1">
        <v>9.798</v>
      </c>
    </row>
    <row r="740" spans="1:4" x14ac:dyDescent="0.2">
      <c r="A740">
        <v>2017</v>
      </c>
      <c r="B740" s="11">
        <v>11</v>
      </c>
      <c r="C740">
        <v>2017.875</v>
      </c>
      <c r="D740" s="1">
        <v>9.8149999999999995</v>
      </c>
    </row>
    <row r="741" spans="1:4" x14ac:dyDescent="0.2">
      <c r="A741">
        <v>2017</v>
      </c>
      <c r="B741" s="11">
        <v>12</v>
      </c>
      <c r="C741">
        <v>2017.9580000000001</v>
      </c>
      <c r="D741" s="1">
        <v>9.8320000000000007</v>
      </c>
    </row>
    <row r="742" spans="1:4" x14ac:dyDescent="0.2">
      <c r="A742">
        <v>2018</v>
      </c>
      <c r="B742" s="11">
        <v>1</v>
      </c>
      <c r="C742">
        <v>2018.0419999999999</v>
      </c>
      <c r="D742" s="1">
        <v>9.8480000000000008</v>
      </c>
    </row>
    <row r="743" spans="1:4" x14ac:dyDescent="0.2">
      <c r="A743">
        <v>2018</v>
      </c>
      <c r="B743" s="11">
        <v>2</v>
      </c>
      <c r="C743">
        <v>2018.125</v>
      </c>
      <c r="D743" s="1">
        <v>9.8650000000000002</v>
      </c>
    </row>
    <row r="744" spans="1:4" x14ac:dyDescent="0.2">
      <c r="A744">
        <v>2018</v>
      </c>
      <c r="B744" s="11">
        <v>3</v>
      </c>
      <c r="C744">
        <v>2018.2080000000001</v>
      </c>
      <c r="D744" s="1">
        <v>9.8819999999999997</v>
      </c>
    </row>
    <row r="745" spans="1:4" x14ac:dyDescent="0.2">
      <c r="A745">
        <v>2018</v>
      </c>
      <c r="B745" s="11">
        <v>4</v>
      </c>
      <c r="C745">
        <v>2018.2919999999999</v>
      </c>
      <c r="D745" s="1">
        <v>9.8979999999999997</v>
      </c>
    </row>
    <row r="746" spans="1:4" x14ac:dyDescent="0.2">
      <c r="A746">
        <v>2018</v>
      </c>
      <c r="B746" s="11">
        <v>5</v>
      </c>
      <c r="C746">
        <v>2018.375</v>
      </c>
      <c r="D746" s="1">
        <v>9.9149999999999991</v>
      </c>
    </row>
    <row r="747" spans="1:4" x14ac:dyDescent="0.2">
      <c r="A747">
        <v>2018</v>
      </c>
      <c r="B747" s="11">
        <v>6</v>
      </c>
      <c r="C747">
        <v>2018.4580000000001</v>
      </c>
      <c r="D747" s="1">
        <v>9.9320000000000004</v>
      </c>
    </row>
    <row r="748" spans="1:4" x14ac:dyDescent="0.2">
      <c r="A748">
        <v>2018</v>
      </c>
      <c r="B748" s="11">
        <v>7</v>
      </c>
      <c r="C748">
        <v>2018.5419999999999</v>
      </c>
      <c r="D748" s="1">
        <v>9.94</v>
      </c>
    </row>
    <row r="749" spans="1:4" x14ac:dyDescent="0.2">
      <c r="A749">
        <v>2018</v>
      </c>
      <c r="B749" s="11">
        <v>8</v>
      </c>
      <c r="C749">
        <v>2018.625</v>
      </c>
      <c r="D749" s="1">
        <v>9.9410000000000007</v>
      </c>
    </row>
    <row r="750" spans="1:4" x14ac:dyDescent="0.2">
      <c r="A750">
        <v>2018</v>
      </c>
      <c r="B750" s="11">
        <v>9</v>
      </c>
      <c r="C750">
        <v>2018.7080000000001</v>
      </c>
      <c r="D750" s="1">
        <v>9.9420000000000002</v>
      </c>
    </row>
    <row r="751" spans="1:4" x14ac:dyDescent="0.2">
      <c r="A751">
        <v>2018</v>
      </c>
      <c r="B751" s="11">
        <v>10</v>
      </c>
      <c r="C751">
        <v>2018.7919999999999</v>
      </c>
      <c r="D751" s="1">
        <v>9.9429999999999996</v>
      </c>
    </row>
    <row r="752" spans="1:4" x14ac:dyDescent="0.2">
      <c r="A752">
        <v>2018</v>
      </c>
      <c r="B752" s="11">
        <v>11</v>
      </c>
      <c r="C752">
        <v>2018.875</v>
      </c>
      <c r="D752" s="1">
        <v>9.9440000000000008</v>
      </c>
    </row>
    <row r="753" spans="1:4" x14ac:dyDescent="0.2">
      <c r="A753">
        <v>2018</v>
      </c>
      <c r="B753" s="11">
        <v>12</v>
      </c>
      <c r="C753">
        <v>2018.9580000000001</v>
      </c>
      <c r="D753" s="1">
        <v>9.9450000000000003</v>
      </c>
    </row>
    <row r="754" spans="1:4" x14ac:dyDescent="0.2">
      <c r="A754">
        <v>2019</v>
      </c>
      <c r="B754" s="11">
        <v>1</v>
      </c>
      <c r="C754">
        <v>2019.0419999999999</v>
      </c>
      <c r="D754" s="1">
        <v>9.9450000000000003</v>
      </c>
    </row>
    <row r="755" spans="1:4" x14ac:dyDescent="0.2">
      <c r="A755">
        <v>2019</v>
      </c>
      <c r="B755" s="11">
        <v>2</v>
      </c>
      <c r="C755">
        <v>2019.125</v>
      </c>
      <c r="D755" s="1">
        <v>9.9459999999999997</v>
      </c>
    </row>
    <row r="756" spans="1:4" x14ac:dyDescent="0.2">
      <c r="A756">
        <v>2019</v>
      </c>
      <c r="B756" s="11">
        <v>3</v>
      </c>
      <c r="C756">
        <v>2019.2080000000001</v>
      </c>
      <c r="D756" s="1">
        <v>9.9469999999999992</v>
      </c>
    </row>
    <row r="757" spans="1:4" x14ac:dyDescent="0.2">
      <c r="A757">
        <v>2019</v>
      </c>
      <c r="B757" s="11">
        <v>4</v>
      </c>
      <c r="C757">
        <v>2019.2919999999999</v>
      </c>
      <c r="D757" s="1">
        <v>9.9480000000000004</v>
      </c>
    </row>
    <row r="758" spans="1:4" x14ac:dyDescent="0.2">
      <c r="A758">
        <v>2019</v>
      </c>
      <c r="B758" s="11">
        <v>5</v>
      </c>
      <c r="C758">
        <v>2019.375</v>
      </c>
      <c r="D758" s="1">
        <v>9.9489999999999998</v>
      </c>
    </row>
    <row r="759" spans="1:4" x14ac:dyDescent="0.2">
      <c r="A759">
        <v>2019</v>
      </c>
      <c r="B759" s="11">
        <v>6</v>
      </c>
      <c r="C759">
        <v>2019.4580000000001</v>
      </c>
      <c r="D759" s="1">
        <v>9.9499999999999993</v>
      </c>
    </row>
    <row r="760" spans="1:4" x14ac:dyDescent="0.2">
      <c r="A760">
        <v>2019</v>
      </c>
      <c r="B760" s="11">
        <v>7</v>
      </c>
      <c r="C760">
        <v>2019.5419999999999</v>
      </c>
      <c r="D760" s="1">
        <v>9.9220000000000006</v>
      </c>
    </row>
    <row r="761" spans="1:4" x14ac:dyDescent="0.2">
      <c r="A761">
        <v>2019</v>
      </c>
      <c r="B761" s="11">
        <v>8</v>
      </c>
      <c r="C761">
        <v>2019.625</v>
      </c>
      <c r="D761" s="1">
        <v>9.8659999999999997</v>
      </c>
    </row>
    <row r="762" spans="1:4" x14ac:dyDescent="0.2">
      <c r="A762">
        <v>2019</v>
      </c>
      <c r="B762" s="11">
        <v>9</v>
      </c>
      <c r="C762">
        <v>2019.7080000000001</v>
      </c>
      <c r="D762" s="1">
        <v>9.81</v>
      </c>
    </row>
    <row r="763" spans="1:4" x14ac:dyDescent="0.2">
      <c r="A763">
        <v>2019</v>
      </c>
      <c r="B763" s="11">
        <v>10</v>
      </c>
      <c r="C763">
        <v>2019.7919999999999</v>
      </c>
      <c r="D763" s="1">
        <v>9.7539999999999996</v>
      </c>
    </row>
    <row r="764" spans="1:4" x14ac:dyDescent="0.2">
      <c r="A764">
        <v>2019</v>
      </c>
      <c r="B764" s="11">
        <v>11</v>
      </c>
      <c r="C764">
        <v>2019.875</v>
      </c>
      <c r="D764" s="1">
        <v>9.6980000000000004</v>
      </c>
    </row>
    <row r="765" spans="1:4" x14ac:dyDescent="0.2">
      <c r="A765">
        <v>2019</v>
      </c>
      <c r="B765" s="11">
        <v>12</v>
      </c>
      <c r="C765">
        <v>2019.9580000000001</v>
      </c>
      <c r="D765" s="1">
        <v>9.6430000000000007</v>
      </c>
    </row>
    <row r="766" spans="1:4" x14ac:dyDescent="0.2">
      <c r="A766">
        <v>2020</v>
      </c>
      <c r="B766" s="11">
        <v>1</v>
      </c>
      <c r="C766">
        <v>2020.0419999999999</v>
      </c>
      <c r="D766" s="1">
        <v>9.5869999999999997</v>
      </c>
    </row>
    <row r="767" spans="1:4" x14ac:dyDescent="0.2">
      <c r="A767">
        <v>2020</v>
      </c>
      <c r="B767" s="11">
        <v>2</v>
      </c>
      <c r="C767">
        <v>2020.125</v>
      </c>
      <c r="D767" s="1">
        <v>9.5310000000000006</v>
      </c>
    </row>
    <row r="768" spans="1:4" x14ac:dyDescent="0.2">
      <c r="A768">
        <v>2020</v>
      </c>
      <c r="B768" s="11">
        <v>3</v>
      </c>
      <c r="C768">
        <v>2020.2080000000001</v>
      </c>
      <c r="D768" s="1">
        <v>9.4749999999999996</v>
      </c>
    </row>
    <row r="769" spans="1:5" x14ac:dyDescent="0.2">
      <c r="A769">
        <v>2020</v>
      </c>
      <c r="B769" s="11">
        <v>4</v>
      </c>
      <c r="C769">
        <v>2020.2919999999999</v>
      </c>
      <c r="D769" s="1">
        <v>9.4190000000000005</v>
      </c>
    </row>
    <row r="770" spans="1:5" x14ac:dyDescent="0.2">
      <c r="A770">
        <v>2020</v>
      </c>
      <c r="B770" s="11">
        <v>5</v>
      </c>
      <c r="C770">
        <v>2020.375</v>
      </c>
      <c r="D770" s="1">
        <v>9.3629999999999995</v>
      </c>
    </row>
    <row r="771" spans="1:5" x14ac:dyDescent="0.2">
      <c r="A771">
        <v>2020</v>
      </c>
      <c r="B771" s="11">
        <v>6</v>
      </c>
      <c r="C771">
        <v>2020.4580000000001</v>
      </c>
      <c r="D771" s="1">
        <v>9.3070000000000004</v>
      </c>
      <c r="E771" s="1"/>
    </row>
    <row r="772" spans="1:5" x14ac:dyDescent="0.2">
      <c r="A772">
        <v>2020</v>
      </c>
      <c r="B772" s="11">
        <v>7</v>
      </c>
      <c r="C772">
        <v>2020.5419999999999</v>
      </c>
      <c r="D772" s="1">
        <v>9.2510000000000012</v>
      </c>
    </row>
    <row r="773" spans="1:5" x14ac:dyDescent="0.2">
      <c r="A773">
        <v>2020</v>
      </c>
      <c r="B773" s="11">
        <v>8</v>
      </c>
      <c r="C773">
        <v>2020.625</v>
      </c>
      <c r="D773" s="1">
        <v>9.1950000000000021</v>
      </c>
    </row>
    <row r="774" spans="1:5" x14ac:dyDescent="0.2">
      <c r="A774">
        <v>2020</v>
      </c>
      <c r="B774" s="11">
        <v>9</v>
      </c>
      <c r="C774">
        <v>2020.7080000000001</v>
      </c>
      <c r="D774" s="1">
        <v>9.1390000000000029</v>
      </c>
    </row>
    <row r="775" spans="1:5" x14ac:dyDescent="0.2">
      <c r="A775">
        <v>2020</v>
      </c>
      <c r="B775" s="11">
        <v>10</v>
      </c>
      <c r="C775">
        <v>2020.7919999999999</v>
      </c>
      <c r="D775" s="1">
        <v>9.0830000000000037</v>
      </c>
    </row>
    <row r="776" spans="1:5" x14ac:dyDescent="0.2">
      <c r="A776">
        <v>2020</v>
      </c>
      <c r="B776" s="11">
        <v>11</v>
      </c>
      <c r="C776">
        <v>2020.875</v>
      </c>
      <c r="D776" s="1">
        <v>9.0270000000000046</v>
      </c>
    </row>
    <row r="777" spans="1:5" x14ac:dyDescent="0.2">
      <c r="A777">
        <v>2020</v>
      </c>
      <c r="B777" s="11">
        <v>12</v>
      </c>
      <c r="C777">
        <v>2020.9580000000001</v>
      </c>
      <c r="D777" s="1">
        <v>8.9710000000000054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A50C-184D-7B4E-98D5-F8823175A561}">
  <sheetPr>
    <tabColor theme="7"/>
  </sheetPr>
  <dimension ref="A1:Q184"/>
  <sheetViews>
    <sheetView workbookViewId="0">
      <selection activeCell="E13" sqref="E13"/>
    </sheetView>
  </sheetViews>
  <sheetFormatPr baseColWidth="10" defaultRowHeight="16" x14ac:dyDescent="0.2"/>
  <cols>
    <col min="1" max="1" width="10.83203125" style="11"/>
    <col min="5" max="5" width="10.83203125" style="12"/>
    <col min="6" max="7" width="10.83203125" style="1"/>
    <col min="8" max="9" width="10.83203125" style="15"/>
    <col min="10" max="10" width="21.5" customWidth="1"/>
    <col min="12" max="12" width="17.83203125" bestFit="1" customWidth="1"/>
  </cols>
  <sheetData>
    <row r="1" spans="1:17" x14ac:dyDescent="0.2">
      <c r="A1" s="21" t="s">
        <v>100</v>
      </c>
    </row>
    <row r="2" spans="1:17" x14ac:dyDescent="0.2">
      <c r="C2" s="9"/>
      <c r="D2" s="9">
        <f>SUM(D5:D184)</f>
        <v>510633490402777.75</v>
      </c>
      <c r="F2" s="1" t="s">
        <v>107</v>
      </c>
    </row>
    <row r="4" spans="1:17" ht="34" x14ac:dyDescent="0.2">
      <c r="A4" s="11" t="s">
        <v>101</v>
      </c>
      <c r="B4" t="s">
        <v>102</v>
      </c>
      <c r="C4" t="s">
        <v>103</v>
      </c>
      <c r="D4" t="s">
        <v>106</v>
      </c>
      <c r="E4" s="13" t="s">
        <v>108</v>
      </c>
      <c r="F4" s="14" t="s">
        <v>104</v>
      </c>
      <c r="G4" s="14" t="s">
        <v>105</v>
      </c>
      <c r="H4" s="15" t="s">
        <v>109</v>
      </c>
      <c r="I4" s="15" t="s">
        <v>110</v>
      </c>
      <c r="K4" s="18" t="s">
        <v>115</v>
      </c>
      <c r="L4" s="19" t="s">
        <v>113</v>
      </c>
      <c r="M4" s="15" t="s">
        <v>114</v>
      </c>
      <c r="O4" s="18" t="s">
        <v>118</v>
      </c>
      <c r="P4" s="11" t="s">
        <v>119</v>
      </c>
      <c r="Q4" s="11" t="s">
        <v>120</v>
      </c>
    </row>
    <row r="5" spans="1:17" x14ac:dyDescent="0.2">
      <c r="A5" s="11">
        <v>-89.5</v>
      </c>
      <c r="C5" s="9">
        <v>349300</v>
      </c>
      <c r="D5" s="9">
        <f>C5*40075000/360</f>
        <v>38883881944.444443</v>
      </c>
      <c r="E5" s="12">
        <v>1</v>
      </c>
      <c r="K5" s="18" t="s">
        <v>111</v>
      </c>
      <c r="L5" s="2">
        <f>SUM(H10:H94)/SUM($H10:$I94)</f>
        <v>0.83707033971917544</v>
      </c>
      <c r="M5" s="2">
        <f>SUM(I10:I94)/SUM($H10:$I94)</f>
        <v>0.16292966028082437</v>
      </c>
      <c r="O5" t="s">
        <v>121</v>
      </c>
      <c r="P5" s="2">
        <f>SUM(H10:H94)/SUM(H10:H184)</f>
        <v>0.59103585952738158</v>
      </c>
      <c r="Q5" s="2">
        <f>SUM(I10:I94)/SUM(I10:I184)</f>
        <v>0.27912141102749505</v>
      </c>
    </row>
    <row r="6" spans="1:17" x14ac:dyDescent="0.2">
      <c r="A6" s="11">
        <f>A5+1</f>
        <v>-88.5</v>
      </c>
      <c r="C6" s="9">
        <v>1048000</v>
      </c>
      <c r="D6" s="9">
        <f t="shared" ref="D6:D69" si="0">C6*40075000/360</f>
        <v>116662777777.77777</v>
      </c>
      <c r="E6" s="12">
        <v>1</v>
      </c>
      <c r="J6" s="10"/>
      <c r="K6" s="18" t="s">
        <v>112</v>
      </c>
      <c r="L6" s="2">
        <f>SUM(H95:H184)/SUM($H95:$I184)</f>
        <v>0.57920639920582651</v>
      </c>
      <c r="M6" s="2">
        <f>SUM(I95:I184)/SUM($H95:$I184)</f>
        <v>0.42079360079417333</v>
      </c>
      <c r="O6" t="s">
        <v>122</v>
      </c>
      <c r="P6" s="2">
        <f>SUM(H10:H64)/SUM(H10:H184)</f>
        <v>0.30051545627450749</v>
      </c>
      <c r="Q6" s="2">
        <f>SUM(I10:I64)/SUM(I10:I184)</f>
        <v>4.637578778334852E-2</v>
      </c>
    </row>
    <row r="7" spans="1:17" x14ac:dyDescent="0.2">
      <c r="A7" s="11">
        <f t="shared" ref="A7:A70" si="1">A6+1</f>
        <v>-87.5</v>
      </c>
      <c r="C7" s="9">
        <v>1746000</v>
      </c>
      <c r="D7" s="9">
        <f t="shared" si="0"/>
        <v>194363750000</v>
      </c>
      <c r="E7" s="12">
        <v>1</v>
      </c>
      <c r="J7" s="10"/>
      <c r="K7" s="18"/>
      <c r="O7" t="s">
        <v>123</v>
      </c>
      <c r="P7" s="2">
        <f>SUM(H125:H184)/SUM(H10:H184)</f>
        <v>0.14313145078565295</v>
      </c>
      <c r="Q7" s="2">
        <f>SUM(I125:I184)/SUM(I10:I184)</f>
        <v>0.42823363193061276</v>
      </c>
    </row>
    <row r="8" spans="1:17" x14ac:dyDescent="0.2">
      <c r="A8" s="11">
        <f t="shared" si="1"/>
        <v>-86.5</v>
      </c>
      <c r="C8" s="9">
        <v>2444000</v>
      </c>
      <c r="D8" s="9">
        <f t="shared" si="0"/>
        <v>272064722222.22223</v>
      </c>
      <c r="E8" s="12">
        <v>1</v>
      </c>
      <c r="J8" s="10"/>
      <c r="K8" s="18" t="s">
        <v>116</v>
      </c>
      <c r="L8" s="11"/>
      <c r="M8" s="11"/>
    </row>
    <row r="9" spans="1:17" x14ac:dyDescent="0.2">
      <c r="A9" s="11">
        <f t="shared" si="1"/>
        <v>-85.5</v>
      </c>
      <c r="C9" s="9">
        <v>3141000</v>
      </c>
      <c r="D9" s="9">
        <f t="shared" si="0"/>
        <v>349654375000</v>
      </c>
      <c r="E9" s="12">
        <v>1</v>
      </c>
      <c r="J9" s="10"/>
      <c r="K9" s="17" t="s">
        <v>111</v>
      </c>
      <c r="L9" s="2">
        <f>SUM(H10:H64)/SUM($H10:$I64)</f>
        <v>0.94019968581640279</v>
      </c>
      <c r="M9" s="2">
        <f>SUM(I10:I64)/SUM($H10:$I64)</f>
        <v>5.9800314183597075E-2</v>
      </c>
    </row>
    <row r="10" spans="1:17" x14ac:dyDescent="0.2">
      <c r="A10" s="11">
        <f t="shared" si="1"/>
        <v>-84.5</v>
      </c>
      <c r="B10" s="9">
        <v>95920</v>
      </c>
      <c r="C10" s="9">
        <v>3837000</v>
      </c>
      <c r="D10" s="9">
        <f t="shared" si="0"/>
        <v>427132708333.33331</v>
      </c>
      <c r="E10" s="12">
        <v>1</v>
      </c>
      <c r="F10" s="1">
        <f>B10/C10*(1-E10)</f>
        <v>0</v>
      </c>
      <c r="G10" s="1">
        <f>(C10-B10)/C10*(1-E10)</f>
        <v>0</v>
      </c>
      <c r="H10" s="16">
        <f>F10*$D10</f>
        <v>0</v>
      </c>
      <c r="I10" s="16">
        <f t="shared" ref="I10:I73" si="2">G10*$D10</f>
        <v>0</v>
      </c>
      <c r="J10" s="10"/>
      <c r="K10" s="18" t="s">
        <v>112</v>
      </c>
      <c r="L10" s="2">
        <f>SUM(H125:H184)/SUM($H125:$I184)</f>
        <v>0.44780440489620332</v>
      </c>
      <c r="M10" s="2">
        <f>SUM(I125:I184)/SUM($H125:$I184)</f>
        <v>0.55219559510379657</v>
      </c>
    </row>
    <row r="11" spans="1:17" x14ac:dyDescent="0.2">
      <c r="A11" s="11">
        <f t="shared" si="1"/>
        <v>-83.5</v>
      </c>
      <c r="B11" s="9">
        <v>302100</v>
      </c>
      <c r="C11" s="9">
        <v>4531000</v>
      </c>
      <c r="D11" s="9">
        <f t="shared" si="0"/>
        <v>504388402777.77777</v>
      </c>
      <c r="E11" s="12">
        <v>1</v>
      </c>
      <c r="F11" s="1">
        <f t="shared" ref="F11:F74" si="3">B11/C11*(1-E11)</f>
        <v>0</v>
      </c>
      <c r="G11" s="1">
        <f t="shared" ref="G11:G74" si="4">(C11-B11)/C11*(1-E11)</f>
        <v>0</v>
      </c>
      <c r="H11" s="16">
        <f t="shared" ref="H11:H74" si="5">F11*$D11</f>
        <v>0</v>
      </c>
      <c r="I11" s="16">
        <f t="shared" si="2"/>
        <v>0</v>
      </c>
      <c r="J11" s="10"/>
      <c r="K11" s="18"/>
    </row>
    <row r="12" spans="1:17" x14ac:dyDescent="0.2">
      <c r="A12" s="11">
        <f t="shared" si="1"/>
        <v>-82.5</v>
      </c>
      <c r="B12" s="9">
        <v>522500</v>
      </c>
      <c r="C12" s="9">
        <v>5225000</v>
      </c>
      <c r="D12" s="9">
        <f t="shared" si="0"/>
        <v>581644097222.22217</v>
      </c>
      <c r="E12" s="12">
        <v>1</v>
      </c>
      <c r="F12" s="1">
        <f t="shared" si="3"/>
        <v>0</v>
      </c>
      <c r="G12" s="1">
        <f t="shared" si="4"/>
        <v>0</v>
      </c>
      <c r="H12" s="16">
        <f t="shared" si="5"/>
        <v>0</v>
      </c>
      <c r="I12" s="16">
        <f t="shared" si="2"/>
        <v>0</v>
      </c>
      <c r="J12" s="10"/>
    </row>
    <row r="13" spans="1:17" x14ac:dyDescent="0.2">
      <c r="A13" s="11">
        <f t="shared" si="1"/>
        <v>-81.5</v>
      </c>
      <c r="B13" s="9">
        <v>706700</v>
      </c>
      <c r="C13" s="9">
        <v>5917000</v>
      </c>
      <c r="D13" s="9">
        <f t="shared" si="0"/>
        <v>658677152777.77783</v>
      </c>
      <c r="E13" s="12">
        <v>1</v>
      </c>
      <c r="F13" s="1">
        <f t="shared" si="3"/>
        <v>0</v>
      </c>
      <c r="G13" s="1">
        <f t="shared" si="4"/>
        <v>0</v>
      </c>
      <c r="H13" s="16">
        <f t="shared" si="5"/>
        <v>0</v>
      </c>
      <c r="I13" s="16">
        <f t="shared" si="2"/>
        <v>0</v>
      </c>
      <c r="J13" s="10"/>
      <c r="K13" s="18" t="s">
        <v>117</v>
      </c>
      <c r="L13" s="11"/>
      <c r="M13" s="11"/>
    </row>
    <row r="14" spans="1:17" x14ac:dyDescent="0.2">
      <c r="A14" s="11">
        <f t="shared" si="1"/>
        <v>-80.5</v>
      </c>
      <c r="B14" s="9">
        <v>936000</v>
      </c>
      <c r="C14" s="9">
        <v>6607000</v>
      </c>
      <c r="D14" s="9">
        <f t="shared" si="0"/>
        <v>735487569444.44446</v>
      </c>
      <c r="E14" s="12">
        <v>1</v>
      </c>
      <c r="F14" s="1">
        <f t="shared" si="3"/>
        <v>0</v>
      </c>
      <c r="G14" s="1">
        <f t="shared" si="4"/>
        <v>0</v>
      </c>
      <c r="H14" s="16">
        <f t="shared" si="5"/>
        <v>0</v>
      </c>
      <c r="I14" s="16">
        <f t="shared" si="2"/>
        <v>0</v>
      </c>
      <c r="J14" s="10"/>
      <c r="K14" s="17" t="s">
        <v>111</v>
      </c>
      <c r="L14" s="20">
        <f>SUM(H10:H64)*0.000000000001</f>
        <v>99.271340972222234</v>
      </c>
      <c r="M14" s="20">
        <f>SUM(I10:I64)*0.000000000001</f>
        <v>6.3140388888888896</v>
      </c>
    </row>
    <row r="15" spans="1:17" x14ac:dyDescent="0.2">
      <c r="A15" s="11">
        <f t="shared" si="1"/>
        <v>-79.5</v>
      </c>
      <c r="B15" s="9">
        <v>1175000</v>
      </c>
      <c r="C15" s="9">
        <v>7295000</v>
      </c>
      <c r="D15" s="9">
        <f t="shared" si="0"/>
        <v>812075347222.22217</v>
      </c>
      <c r="E15" s="12">
        <v>1</v>
      </c>
      <c r="F15" s="1">
        <f t="shared" si="3"/>
        <v>0</v>
      </c>
      <c r="G15" s="1">
        <f t="shared" si="4"/>
        <v>0</v>
      </c>
      <c r="H15" s="16">
        <f t="shared" si="5"/>
        <v>0</v>
      </c>
      <c r="I15" s="16">
        <f t="shared" si="2"/>
        <v>0</v>
      </c>
      <c r="J15" s="10"/>
      <c r="K15" s="18" t="s">
        <v>112</v>
      </c>
      <c r="L15" s="20">
        <f>SUM(H125:H184)*0.000000000001</f>
        <v>47.281598194444435</v>
      </c>
      <c r="M15" s="20">
        <f>SUM(I125:I184)*0.000000000001</f>
        <v>58.30378166666668</v>
      </c>
    </row>
    <row r="16" spans="1:17" x14ac:dyDescent="0.2">
      <c r="A16" s="11">
        <f t="shared" si="1"/>
        <v>-78.5</v>
      </c>
      <c r="B16" s="9">
        <v>1042000</v>
      </c>
      <c r="C16" s="9">
        <v>7981000</v>
      </c>
      <c r="D16" s="9">
        <f t="shared" si="0"/>
        <v>888440486111.11108</v>
      </c>
      <c r="E16" s="12">
        <v>1</v>
      </c>
      <c r="F16" s="1">
        <f t="shared" si="3"/>
        <v>0</v>
      </c>
      <c r="G16" s="1">
        <f t="shared" si="4"/>
        <v>0</v>
      </c>
      <c r="H16" s="16">
        <f t="shared" si="5"/>
        <v>0</v>
      </c>
      <c r="I16" s="16">
        <f t="shared" si="2"/>
        <v>0</v>
      </c>
      <c r="J16" s="10"/>
      <c r="K16" s="18" t="s">
        <v>154</v>
      </c>
      <c r="L16" s="20">
        <f>SUM(H65:H124)*0.000000000001</f>
        <v>183.78395</v>
      </c>
      <c r="M16" s="20">
        <f>SUM(I65:I124)*0.000000000001</f>
        <v>71.531648611111123</v>
      </c>
    </row>
    <row r="17" spans="1:13" x14ac:dyDescent="0.2">
      <c r="A17" s="11">
        <f t="shared" si="1"/>
        <v>-77.5</v>
      </c>
      <c r="B17" s="9">
        <v>1588000</v>
      </c>
      <c r="C17" s="9">
        <v>8664000</v>
      </c>
      <c r="D17" s="9">
        <f t="shared" si="0"/>
        <v>964471666666.66663</v>
      </c>
      <c r="E17" s="12">
        <v>1</v>
      </c>
      <c r="F17" s="1">
        <f t="shared" si="3"/>
        <v>0</v>
      </c>
      <c r="G17" s="1">
        <f t="shared" si="4"/>
        <v>0</v>
      </c>
      <c r="H17" s="16">
        <f t="shared" si="5"/>
        <v>0</v>
      </c>
      <c r="I17" s="16">
        <f t="shared" si="2"/>
        <v>0</v>
      </c>
      <c r="J17" s="10"/>
      <c r="K17" s="18" t="s">
        <v>103</v>
      </c>
      <c r="L17" s="2">
        <f>SUM(H10:H184)*0.000000000001</f>
        <v>330.33688916666659</v>
      </c>
      <c r="M17" s="2">
        <f>SUM(I10:I184)*0.000000000001</f>
        <v>136.14946916666673</v>
      </c>
    </row>
    <row r="18" spans="1:13" x14ac:dyDescent="0.2">
      <c r="A18" s="11">
        <f t="shared" si="1"/>
        <v>-76.5</v>
      </c>
      <c r="B18" s="9">
        <v>2129000</v>
      </c>
      <c r="C18" s="9">
        <v>9345000</v>
      </c>
      <c r="D18" s="9">
        <f t="shared" si="0"/>
        <v>1040280208333.3334</v>
      </c>
      <c r="E18" s="12">
        <v>1</v>
      </c>
      <c r="F18" s="1">
        <f t="shared" si="3"/>
        <v>0</v>
      </c>
      <c r="G18" s="1">
        <f t="shared" si="4"/>
        <v>0</v>
      </c>
      <c r="H18" s="16">
        <f t="shared" si="5"/>
        <v>0</v>
      </c>
      <c r="I18" s="16">
        <f t="shared" si="2"/>
        <v>0</v>
      </c>
      <c r="J18" s="10"/>
    </row>
    <row r="19" spans="1:13" x14ac:dyDescent="0.2">
      <c r="A19" s="11">
        <f t="shared" si="1"/>
        <v>-75.5</v>
      </c>
      <c r="B19" s="9">
        <v>2561000</v>
      </c>
      <c r="C19" s="9">
        <v>10020000</v>
      </c>
      <c r="D19" s="9">
        <f t="shared" si="0"/>
        <v>1115420833333.3333</v>
      </c>
      <c r="E19" s="12">
        <v>1</v>
      </c>
      <c r="F19" s="1">
        <f t="shared" si="3"/>
        <v>0</v>
      </c>
      <c r="G19" s="1">
        <f t="shared" si="4"/>
        <v>0</v>
      </c>
      <c r="H19" s="16">
        <f t="shared" si="5"/>
        <v>0</v>
      </c>
      <c r="I19" s="16">
        <f t="shared" si="2"/>
        <v>0</v>
      </c>
      <c r="J19" s="10"/>
    </row>
    <row r="20" spans="1:13" x14ac:dyDescent="0.2">
      <c r="A20" s="11">
        <f t="shared" si="1"/>
        <v>-74.5</v>
      </c>
      <c r="B20" s="9">
        <v>2942000</v>
      </c>
      <c r="C20" s="9">
        <v>10700000</v>
      </c>
      <c r="D20" s="9">
        <f t="shared" si="0"/>
        <v>1191118055555.5557</v>
      </c>
      <c r="E20" s="12">
        <v>1</v>
      </c>
      <c r="F20" s="1">
        <f t="shared" si="3"/>
        <v>0</v>
      </c>
      <c r="G20" s="1">
        <f t="shared" si="4"/>
        <v>0</v>
      </c>
      <c r="H20" s="16">
        <f t="shared" si="5"/>
        <v>0</v>
      </c>
      <c r="I20" s="16">
        <f t="shared" si="2"/>
        <v>0</v>
      </c>
      <c r="J20" s="10"/>
    </row>
    <row r="21" spans="1:13" x14ac:dyDescent="0.2">
      <c r="A21" s="11">
        <f t="shared" si="1"/>
        <v>-73.5</v>
      </c>
      <c r="B21" s="9">
        <v>3821000</v>
      </c>
      <c r="C21" s="9">
        <v>11370000</v>
      </c>
      <c r="D21" s="9">
        <f t="shared" si="0"/>
        <v>1265702083333.3333</v>
      </c>
      <c r="E21" s="12">
        <v>1</v>
      </c>
      <c r="F21" s="1">
        <f t="shared" si="3"/>
        <v>0</v>
      </c>
      <c r="G21" s="1">
        <f t="shared" si="4"/>
        <v>0</v>
      </c>
      <c r="H21" s="16">
        <f t="shared" si="5"/>
        <v>0</v>
      </c>
      <c r="I21" s="16">
        <f t="shared" si="2"/>
        <v>0</v>
      </c>
      <c r="J21" s="10"/>
    </row>
    <row r="22" spans="1:13" x14ac:dyDescent="0.2">
      <c r="A22" s="11">
        <f t="shared" si="1"/>
        <v>-72.5</v>
      </c>
      <c r="B22" s="9">
        <v>4915000</v>
      </c>
      <c r="C22" s="9">
        <v>12040000</v>
      </c>
      <c r="D22" s="9">
        <f t="shared" si="0"/>
        <v>1340286111111.1111</v>
      </c>
      <c r="E22" s="12">
        <v>1</v>
      </c>
      <c r="F22" s="1">
        <f t="shared" si="3"/>
        <v>0</v>
      </c>
      <c r="G22" s="1">
        <f t="shared" si="4"/>
        <v>0</v>
      </c>
      <c r="H22" s="16">
        <f t="shared" si="5"/>
        <v>0</v>
      </c>
      <c r="I22" s="16">
        <f t="shared" si="2"/>
        <v>0</v>
      </c>
      <c r="J22" s="10"/>
    </row>
    <row r="23" spans="1:13" x14ac:dyDescent="0.2">
      <c r="A23" s="11">
        <f t="shared" si="1"/>
        <v>-71.5</v>
      </c>
      <c r="B23" s="9">
        <v>5716000</v>
      </c>
      <c r="C23" s="9">
        <v>12700000</v>
      </c>
      <c r="D23" s="9">
        <f t="shared" si="0"/>
        <v>1413756944444.4443</v>
      </c>
      <c r="E23" s="12">
        <v>1</v>
      </c>
      <c r="F23" s="1">
        <f t="shared" si="3"/>
        <v>0</v>
      </c>
      <c r="G23" s="1">
        <f t="shared" si="4"/>
        <v>0</v>
      </c>
      <c r="H23" s="16">
        <f t="shared" si="5"/>
        <v>0</v>
      </c>
      <c r="I23" s="16">
        <f t="shared" si="2"/>
        <v>0</v>
      </c>
      <c r="J23" s="10"/>
    </row>
    <row r="24" spans="1:13" x14ac:dyDescent="0.2">
      <c r="A24" s="11">
        <f t="shared" si="1"/>
        <v>-70.5</v>
      </c>
      <c r="B24" s="9">
        <v>6644000</v>
      </c>
      <c r="C24" s="9">
        <v>13360000</v>
      </c>
      <c r="D24" s="9">
        <f t="shared" si="0"/>
        <v>1487227777777.7778</v>
      </c>
      <c r="E24" s="12">
        <v>1</v>
      </c>
      <c r="F24" s="1">
        <f t="shared" si="3"/>
        <v>0</v>
      </c>
      <c r="G24" s="1">
        <f t="shared" si="4"/>
        <v>0</v>
      </c>
      <c r="H24" s="16">
        <f t="shared" si="5"/>
        <v>0</v>
      </c>
      <c r="I24" s="16">
        <f t="shared" si="2"/>
        <v>0</v>
      </c>
      <c r="J24" s="10"/>
    </row>
    <row r="25" spans="1:13" x14ac:dyDescent="0.2">
      <c r="A25" s="11">
        <f t="shared" si="1"/>
        <v>-69.5</v>
      </c>
      <c r="B25" s="9">
        <v>8567000</v>
      </c>
      <c r="C25" s="9">
        <v>14020000</v>
      </c>
      <c r="D25" s="9">
        <f t="shared" si="0"/>
        <v>1560698611111.1111</v>
      </c>
      <c r="E25" s="12">
        <v>1</v>
      </c>
      <c r="F25" s="1">
        <f t="shared" si="3"/>
        <v>0</v>
      </c>
      <c r="G25" s="1">
        <f t="shared" si="4"/>
        <v>0</v>
      </c>
      <c r="H25" s="16">
        <f t="shared" si="5"/>
        <v>0</v>
      </c>
      <c r="I25" s="16">
        <f t="shared" si="2"/>
        <v>0</v>
      </c>
      <c r="J25" s="10"/>
    </row>
    <row r="26" spans="1:13" x14ac:dyDescent="0.2">
      <c r="A26" s="11">
        <f t="shared" si="1"/>
        <v>-68.5</v>
      </c>
      <c r="B26" s="9">
        <v>9944000</v>
      </c>
      <c r="C26" s="9">
        <v>14670000</v>
      </c>
      <c r="D26" s="9">
        <f t="shared" si="0"/>
        <v>1633056250000</v>
      </c>
      <c r="E26" s="12">
        <v>1</v>
      </c>
      <c r="F26" s="1">
        <f t="shared" si="3"/>
        <v>0</v>
      </c>
      <c r="G26" s="1">
        <f t="shared" si="4"/>
        <v>0</v>
      </c>
      <c r="H26" s="16">
        <f t="shared" si="5"/>
        <v>0</v>
      </c>
      <c r="I26" s="16">
        <f t="shared" si="2"/>
        <v>0</v>
      </c>
      <c r="J26" s="10"/>
    </row>
    <row r="27" spans="1:13" x14ac:dyDescent="0.2">
      <c r="A27" s="11">
        <f t="shared" si="1"/>
        <v>-67.5</v>
      </c>
      <c r="B27" s="9">
        <v>11230000</v>
      </c>
      <c r="C27" s="9">
        <v>15320000</v>
      </c>
      <c r="D27" s="9">
        <f t="shared" si="0"/>
        <v>1705413888888.8889</v>
      </c>
      <c r="E27" s="12">
        <v>1</v>
      </c>
      <c r="F27" s="1">
        <f t="shared" si="3"/>
        <v>0</v>
      </c>
      <c r="G27" s="1">
        <f t="shared" si="4"/>
        <v>0</v>
      </c>
      <c r="H27" s="16">
        <f t="shared" si="5"/>
        <v>0</v>
      </c>
      <c r="I27" s="16">
        <f t="shared" si="2"/>
        <v>0</v>
      </c>
      <c r="J27" s="10"/>
    </row>
    <row r="28" spans="1:13" x14ac:dyDescent="0.2">
      <c r="A28" s="11">
        <f t="shared" si="1"/>
        <v>-66.5</v>
      </c>
      <c r="B28" s="9">
        <v>12990000</v>
      </c>
      <c r="C28" s="9">
        <v>15960000</v>
      </c>
      <c r="D28" s="9">
        <f t="shared" si="0"/>
        <v>1776658333333.3333</v>
      </c>
      <c r="E28" s="12">
        <v>1</v>
      </c>
      <c r="F28" s="1">
        <f t="shared" si="3"/>
        <v>0</v>
      </c>
      <c r="G28" s="1">
        <f t="shared" si="4"/>
        <v>0</v>
      </c>
      <c r="H28" s="16">
        <f t="shared" si="5"/>
        <v>0</v>
      </c>
      <c r="I28" s="16">
        <f t="shared" si="2"/>
        <v>0</v>
      </c>
      <c r="J28" s="10"/>
    </row>
    <row r="29" spans="1:13" x14ac:dyDescent="0.2">
      <c r="A29" s="11">
        <f t="shared" si="1"/>
        <v>-65.5</v>
      </c>
      <c r="B29" s="9">
        <v>16230000</v>
      </c>
      <c r="C29" s="9">
        <v>16600000</v>
      </c>
      <c r="D29" s="9">
        <f t="shared" si="0"/>
        <v>1847902777777.7778</v>
      </c>
      <c r="E29" s="12">
        <v>0</v>
      </c>
      <c r="F29" s="1">
        <f t="shared" si="3"/>
        <v>0.97771084337349401</v>
      </c>
      <c r="G29" s="1">
        <f t="shared" si="4"/>
        <v>2.2289156626506025E-2</v>
      </c>
      <c r="H29" s="16">
        <f t="shared" si="5"/>
        <v>1806714583333.3335</v>
      </c>
      <c r="I29" s="16">
        <f t="shared" si="2"/>
        <v>41188194444.44445</v>
      </c>
      <c r="J29" s="10"/>
    </row>
    <row r="30" spans="1:13" x14ac:dyDescent="0.2">
      <c r="A30" s="11">
        <f t="shared" si="1"/>
        <v>-64.5</v>
      </c>
      <c r="B30" s="9">
        <v>16900000</v>
      </c>
      <c r="C30" s="9">
        <v>17230000</v>
      </c>
      <c r="D30" s="9">
        <f t="shared" si="0"/>
        <v>1918034027777.7778</v>
      </c>
      <c r="E30" s="12">
        <v>0</v>
      </c>
      <c r="F30" s="1">
        <f t="shared" si="3"/>
        <v>0.98084735925710964</v>
      </c>
      <c r="G30" s="1">
        <f t="shared" si="4"/>
        <v>1.9152640742890307E-2</v>
      </c>
      <c r="H30" s="16">
        <f t="shared" si="5"/>
        <v>1881298611111.1111</v>
      </c>
      <c r="I30" s="16">
        <f t="shared" si="2"/>
        <v>36735416666.666664</v>
      </c>
      <c r="J30" s="10"/>
    </row>
    <row r="31" spans="1:13" x14ac:dyDescent="0.2">
      <c r="A31" s="11">
        <f t="shared" si="1"/>
        <v>-63.5</v>
      </c>
      <c r="B31" s="9">
        <v>17610000</v>
      </c>
      <c r="C31" s="9">
        <v>17860000</v>
      </c>
      <c r="D31" s="9">
        <f t="shared" si="0"/>
        <v>1988165277777.7778</v>
      </c>
      <c r="E31" s="12">
        <v>0</v>
      </c>
      <c r="F31" s="1">
        <f t="shared" si="3"/>
        <v>0.98600223964165734</v>
      </c>
      <c r="G31" s="1">
        <f t="shared" si="4"/>
        <v>1.3997760358342666E-2</v>
      </c>
      <c r="H31" s="16">
        <f t="shared" si="5"/>
        <v>1960335416666.6667</v>
      </c>
      <c r="I31" s="16">
        <f t="shared" si="2"/>
        <v>27829861111.111115</v>
      </c>
      <c r="J31" s="10"/>
    </row>
    <row r="32" spans="1:13" x14ac:dyDescent="0.2">
      <c r="A32" s="11">
        <f t="shared" si="1"/>
        <v>-62.5</v>
      </c>
      <c r="B32" s="9">
        <v>18380000</v>
      </c>
      <c r="C32" s="9">
        <v>18480000</v>
      </c>
      <c r="D32" s="9">
        <f t="shared" si="0"/>
        <v>2057183333333.3333</v>
      </c>
      <c r="E32" s="12">
        <v>0</v>
      </c>
      <c r="F32" s="1">
        <f t="shared" si="3"/>
        <v>0.99458874458874458</v>
      </c>
      <c r="G32" s="1">
        <f t="shared" si="4"/>
        <v>5.411255411255411E-3</v>
      </c>
      <c r="H32" s="16">
        <f t="shared" si="5"/>
        <v>2046051388888.8887</v>
      </c>
      <c r="I32" s="16">
        <f t="shared" si="2"/>
        <v>11131944444.444443</v>
      </c>
      <c r="J32" s="10"/>
    </row>
    <row r="33" spans="1:10" x14ac:dyDescent="0.2">
      <c r="A33" s="11">
        <f t="shared" si="1"/>
        <v>-61.5</v>
      </c>
      <c r="B33" s="9">
        <v>19100000</v>
      </c>
      <c r="C33" s="9">
        <v>19100000</v>
      </c>
      <c r="D33" s="9">
        <f t="shared" si="0"/>
        <v>2126201388888.8889</v>
      </c>
      <c r="E33" s="12">
        <v>0</v>
      </c>
      <c r="F33" s="1">
        <f t="shared" si="3"/>
        <v>1</v>
      </c>
      <c r="G33" s="1">
        <f t="shared" si="4"/>
        <v>0</v>
      </c>
      <c r="H33" s="16">
        <f t="shared" si="5"/>
        <v>2126201388888.8889</v>
      </c>
      <c r="I33" s="16">
        <f t="shared" si="2"/>
        <v>0</v>
      </c>
      <c r="J33" s="10"/>
    </row>
    <row r="34" spans="1:10" x14ac:dyDescent="0.2">
      <c r="A34" s="11">
        <f t="shared" si="1"/>
        <v>-60.5</v>
      </c>
      <c r="B34" s="9">
        <v>19660000</v>
      </c>
      <c r="C34" s="9">
        <v>19710000</v>
      </c>
      <c r="D34" s="9">
        <f t="shared" si="0"/>
        <v>2194106250000</v>
      </c>
      <c r="E34" s="12">
        <v>0</v>
      </c>
      <c r="F34" s="1">
        <f t="shared" si="3"/>
        <v>0.99746321664129878</v>
      </c>
      <c r="G34" s="1">
        <f t="shared" si="4"/>
        <v>2.5367833587011668E-3</v>
      </c>
      <c r="H34" s="16">
        <f t="shared" si="5"/>
        <v>2188540277777.7776</v>
      </c>
      <c r="I34" s="16">
        <f t="shared" si="2"/>
        <v>5565972222.2222223</v>
      </c>
      <c r="J34" s="10"/>
    </row>
    <row r="35" spans="1:10" x14ac:dyDescent="0.2">
      <c r="A35" s="11">
        <f t="shared" si="1"/>
        <v>-59.5</v>
      </c>
      <c r="B35" s="9">
        <v>20320000</v>
      </c>
      <c r="C35" s="9">
        <v>20320000</v>
      </c>
      <c r="D35" s="9">
        <f t="shared" si="0"/>
        <v>2262011111111.1113</v>
      </c>
      <c r="E35" s="12">
        <v>0</v>
      </c>
      <c r="F35" s="1">
        <f t="shared" si="3"/>
        <v>1</v>
      </c>
      <c r="G35" s="1">
        <f t="shared" si="4"/>
        <v>0</v>
      </c>
      <c r="H35" s="16">
        <f t="shared" si="5"/>
        <v>2262011111111.1113</v>
      </c>
      <c r="I35" s="16">
        <f t="shared" si="2"/>
        <v>0</v>
      </c>
      <c r="J35" s="10"/>
    </row>
    <row r="36" spans="1:10" x14ac:dyDescent="0.2">
      <c r="A36" s="11">
        <f t="shared" si="1"/>
        <v>-58.5</v>
      </c>
      <c r="B36" s="9">
        <v>20920000</v>
      </c>
      <c r="C36" s="9">
        <v>20920000</v>
      </c>
      <c r="D36" s="9">
        <f t="shared" si="0"/>
        <v>2328802777777.7778</v>
      </c>
      <c r="E36" s="12">
        <v>0</v>
      </c>
      <c r="F36" s="1">
        <f t="shared" si="3"/>
        <v>1</v>
      </c>
      <c r="G36" s="1">
        <f t="shared" si="4"/>
        <v>0</v>
      </c>
      <c r="H36" s="16">
        <f t="shared" si="5"/>
        <v>2328802777777.7778</v>
      </c>
      <c r="I36" s="16">
        <f t="shared" si="2"/>
        <v>0</v>
      </c>
      <c r="J36" s="10"/>
    </row>
    <row r="37" spans="1:10" x14ac:dyDescent="0.2">
      <c r="A37" s="11">
        <f t="shared" si="1"/>
        <v>-57.5</v>
      </c>
      <c r="B37" s="9">
        <v>21510000</v>
      </c>
      <c r="C37" s="9">
        <v>21510000</v>
      </c>
      <c r="D37" s="9">
        <f t="shared" si="0"/>
        <v>2394481250000</v>
      </c>
      <c r="E37" s="12">
        <v>0</v>
      </c>
      <c r="F37" s="1">
        <f t="shared" si="3"/>
        <v>1</v>
      </c>
      <c r="G37" s="1">
        <f t="shared" si="4"/>
        <v>0</v>
      </c>
      <c r="H37" s="16">
        <f t="shared" si="5"/>
        <v>2394481250000</v>
      </c>
      <c r="I37" s="16">
        <f t="shared" si="2"/>
        <v>0</v>
      </c>
      <c r="J37" s="10"/>
    </row>
    <row r="38" spans="1:10" x14ac:dyDescent="0.2">
      <c r="A38" s="11">
        <f t="shared" si="1"/>
        <v>-56.5</v>
      </c>
      <c r="B38" s="9">
        <v>22090000</v>
      </c>
      <c r="C38" s="9">
        <v>22090000</v>
      </c>
      <c r="D38" s="9">
        <f t="shared" si="0"/>
        <v>2459046527777.7778</v>
      </c>
      <c r="E38" s="12">
        <v>0</v>
      </c>
      <c r="F38" s="1">
        <f t="shared" si="3"/>
        <v>1</v>
      </c>
      <c r="G38" s="1">
        <f t="shared" si="4"/>
        <v>0</v>
      </c>
      <c r="H38" s="16">
        <f t="shared" si="5"/>
        <v>2459046527777.7778</v>
      </c>
      <c r="I38" s="16">
        <f t="shared" si="2"/>
        <v>0</v>
      </c>
      <c r="J38" s="10"/>
    </row>
    <row r="39" spans="1:10" x14ac:dyDescent="0.2">
      <c r="A39" s="11">
        <f t="shared" si="1"/>
        <v>-55.5</v>
      </c>
      <c r="B39" s="9">
        <v>22480000</v>
      </c>
      <c r="C39" s="9">
        <v>22670000</v>
      </c>
      <c r="D39" s="9">
        <f t="shared" si="0"/>
        <v>2523611805555.5557</v>
      </c>
      <c r="E39" s="12">
        <v>0</v>
      </c>
      <c r="F39" s="1">
        <f t="shared" si="3"/>
        <v>0.99161887957653283</v>
      </c>
      <c r="G39" s="1">
        <f t="shared" si="4"/>
        <v>8.3811204234671369E-3</v>
      </c>
      <c r="H39" s="16">
        <f t="shared" si="5"/>
        <v>2502461111111.1113</v>
      </c>
      <c r="I39" s="16">
        <f t="shared" si="2"/>
        <v>21150694444.444447</v>
      </c>
      <c r="J39" s="10"/>
    </row>
    <row r="40" spans="1:10" x14ac:dyDescent="0.2">
      <c r="A40" s="11">
        <f t="shared" si="1"/>
        <v>-54.5</v>
      </c>
      <c r="B40" s="9">
        <v>22540000</v>
      </c>
      <c r="C40" s="9">
        <v>23250000</v>
      </c>
      <c r="D40" s="9">
        <f t="shared" si="0"/>
        <v>2588177083333.3335</v>
      </c>
      <c r="E40" s="12">
        <v>0</v>
      </c>
      <c r="F40" s="1">
        <f t="shared" si="3"/>
        <v>0.96946236559139787</v>
      </c>
      <c r="G40" s="1">
        <f t="shared" si="4"/>
        <v>3.053763440860215E-2</v>
      </c>
      <c r="H40" s="16">
        <f t="shared" si="5"/>
        <v>2509140277777.7778</v>
      </c>
      <c r="I40" s="16">
        <f t="shared" si="2"/>
        <v>79036805555.555557</v>
      </c>
      <c r="J40" s="10"/>
    </row>
    <row r="41" spans="1:10" x14ac:dyDescent="0.2">
      <c r="A41" s="11">
        <f t="shared" si="1"/>
        <v>-53.5</v>
      </c>
      <c r="B41" s="9">
        <v>23410000</v>
      </c>
      <c r="C41" s="9">
        <v>23810000</v>
      </c>
      <c r="D41" s="9">
        <f t="shared" si="0"/>
        <v>2650515972222.2222</v>
      </c>
      <c r="E41" s="12">
        <v>0</v>
      </c>
      <c r="F41" s="1">
        <f t="shared" si="3"/>
        <v>0.98320033599328016</v>
      </c>
      <c r="G41" s="1">
        <f t="shared" si="4"/>
        <v>1.6799664006719867E-2</v>
      </c>
      <c r="H41" s="16">
        <f t="shared" si="5"/>
        <v>2605988194444.4443</v>
      </c>
      <c r="I41" s="16">
        <f t="shared" si="2"/>
        <v>44527777777.777779</v>
      </c>
      <c r="J41" s="10"/>
    </row>
    <row r="42" spans="1:10" x14ac:dyDescent="0.2">
      <c r="A42" s="11">
        <f t="shared" si="1"/>
        <v>-52.5</v>
      </c>
      <c r="B42" s="9">
        <v>23830000</v>
      </c>
      <c r="C42" s="9">
        <v>24370000</v>
      </c>
      <c r="D42" s="9">
        <f t="shared" si="0"/>
        <v>2712854861111.1113</v>
      </c>
      <c r="E42" s="12">
        <v>0</v>
      </c>
      <c r="F42" s="1">
        <f t="shared" si="3"/>
        <v>0.97784160853508417</v>
      </c>
      <c r="G42" s="1">
        <f t="shared" si="4"/>
        <v>2.215839146491588E-2</v>
      </c>
      <c r="H42" s="16">
        <f t="shared" si="5"/>
        <v>2652742361111.1113</v>
      </c>
      <c r="I42" s="16">
        <f t="shared" si="2"/>
        <v>60112500000</v>
      </c>
      <c r="J42" s="10"/>
    </row>
    <row r="43" spans="1:10" x14ac:dyDescent="0.2">
      <c r="A43" s="11">
        <f t="shared" si="1"/>
        <v>-51.5</v>
      </c>
      <c r="B43" s="9">
        <v>24300000</v>
      </c>
      <c r="C43" s="9">
        <v>24920000</v>
      </c>
      <c r="D43" s="9">
        <f t="shared" si="0"/>
        <v>2774080555555.5557</v>
      </c>
      <c r="E43" s="12">
        <v>0</v>
      </c>
      <c r="F43" s="1">
        <f t="shared" si="3"/>
        <v>0.9751203852327448</v>
      </c>
      <c r="G43" s="1">
        <f t="shared" si="4"/>
        <v>2.4879614767255216E-2</v>
      </c>
      <c r="H43" s="16">
        <f t="shared" si="5"/>
        <v>2705062500000</v>
      </c>
      <c r="I43" s="16">
        <f t="shared" si="2"/>
        <v>69018055555.555557</v>
      </c>
      <c r="J43" s="10"/>
    </row>
    <row r="44" spans="1:10" x14ac:dyDescent="0.2">
      <c r="A44" s="11">
        <f t="shared" si="1"/>
        <v>-50.5</v>
      </c>
      <c r="B44" s="9">
        <v>24970000</v>
      </c>
      <c r="C44" s="9">
        <v>25460000</v>
      </c>
      <c r="D44" s="9">
        <f t="shared" si="0"/>
        <v>2834193055555.5557</v>
      </c>
      <c r="E44" s="12">
        <v>0</v>
      </c>
      <c r="F44" s="1">
        <f t="shared" si="3"/>
        <v>0.98075412411626084</v>
      </c>
      <c r="G44" s="1">
        <f t="shared" si="4"/>
        <v>1.9245875883739199E-2</v>
      </c>
      <c r="H44" s="16">
        <f t="shared" si="5"/>
        <v>2779646527777.7778</v>
      </c>
      <c r="I44" s="16">
        <f t="shared" si="2"/>
        <v>54546527777.777779</v>
      </c>
      <c r="J44" s="10"/>
    </row>
    <row r="45" spans="1:10" x14ac:dyDescent="0.2">
      <c r="A45" s="11">
        <f t="shared" si="1"/>
        <v>-49.5</v>
      </c>
      <c r="B45" s="9">
        <v>25130000</v>
      </c>
      <c r="C45" s="9">
        <v>26000000</v>
      </c>
      <c r="D45" s="9">
        <f t="shared" si="0"/>
        <v>2894305555555.5557</v>
      </c>
      <c r="E45" s="12">
        <v>0</v>
      </c>
      <c r="F45" s="1">
        <f t="shared" si="3"/>
        <v>0.96653846153846157</v>
      </c>
      <c r="G45" s="1">
        <f t="shared" si="4"/>
        <v>3.3461538461538459E-2</v>
      </c>
      <c r="H45" s="16">
        <f t="shared" si="5"/>
        <v>2797457638888.8892</v>
      </c>
      <c r="I45" s="16">
        <f t="shared" si="2"/>
        <v>96847916666.666656</v>
      </c>
      <c r="J45" s="10"/>
    </row>
    <row r="46" spans="1:10" x14ac:dyDescent="0.2">
      <c r="A46" s="11">
        <f t="shared" si="1"/>
        <v>-48.5</v>
      </c>
      <c r="B46" s="9">
        <v>25790000</v>
      </c>
      <c r="C46" s="9">
        <v>26520000</v>
      </c>
      <c r="D46" s="9">
        <f t="shared" si="0"/>
        <v>2952191666666.6665</v>
      </c>
      <c r="E46" s="12">
        <v>0</v>
      </c>
      <c r="F46" s="1">
        <f t="shared" si="3"/>
        <v>0.97247360482654599</v>
      </c>
      <c r="G46" s="1">
        <f t="shared" si="4"/>
        <v>2.7526395173453996E-2</v>
      </c>
      <c r="H46" s="16">
        <f t="shared" si="5"/>
        <v>2870928472222.2222</v>
      </c>
      <c r="I46" s="16">
        <f t="shared" si="2"/>
        <v>81263194444.444443</v>
      </c>
      <c r="J46" s="10"/>
    </row>
    <row r="47" spans="1:10" x14ac:dyDescent="0.2">
      <c r="A47" s="11">
        <f t="shared" si="1"/>
        <v>-47.5</v>
      </c>
      <c r="B47" s="9">
        <v>26290000</v>
      </c>
      <c r="C47" s="9">
        <v>27040000</v>
      </c>
      <c r="D47" s="9">
        <f t="shared" si="0"/>
        <v>3010077777777.7778</v>
      </c>
      <c r="E47" s="12">
        <v>0</v>
      </c>
      <c r="F47" s="1">
        <f t="shared" si="3"/>
        <v>0.97226331360946749</v>
      </c>
      <c r="G47" s="1">
        <f t="shared" si="4"/>
        <v>2.7736686390532544E-2</v>
      </c>
      <c r="H47" s="16">
        <f t="shared" si="5"/>
        <v>2926588194444.4448</v>
      </c>
      <c r="I47" s="16">
        <f t="shared" si="2"/>
        <v>83489583333.333328</v>
      </c>
      <c r="J47" s="10"/>
    </row>
    <row r="48" spans="1:10" x14ac:dyDescent="0.2">
      <c r="A48" s="11">
        <f t="shared" si="1"/>
        <v>-46.5</v>
      </c>
      <c r="B48" s="9">
        <v>26640000</v>
      </c>
      <c r="C48" s="9">
        <v>27550000</v>
      </c>
      <c r="D48" s="9">
        <f t="shared" si="0"/>
        <v>3066850694444.4443</v>
      </c>
      <c r="E48" s="12">
        <v>0</v>
      </c>
      <c r="F48" s="1">
        <f t="shared" si="3"/>
        <v>0.96696914700544467</v>
      </c>
      <c r="G48" s="1">
        <f t="shared" si="4"/>
        <v>3.3030852994555354E-2</v>
      </c>
      <c r="H48" s="16">
        <f t="shared" si="5"/>
        <v>2965550000000</v>
      </c>
      <c r="I48" s="16">
        <f t="shared" si="2"/>
        <v>101300694444.44444</v>
      </c>
      <c r="J48" s="10"/>
    </row>
    <row r="49" spans="1:10" x14ac:dyDescent="0.2">
      <c r="A49" s="11">
        <f t="shared" si="1"/>
        <v>-45.5</v>
      </c>
      <c r="B49" s="9">
        <v>26970000</v>
      </c>
      <c r="C49" s="9">
        <v>28060000</v>
      </c>
      <c r="D49" s="9">
        <f t="shared" si="0"/>
        <v>3123623611111.1113</v>
      </c>
      <c r="E49" s="12">
        <v>0</v>
      </c>
      <c r="F49" s="1">
        <f t="shared" si="3"/>
        <v>0.96115466856735565</v>
      </c>
      <c r="G49" s="1">
        <f t="shared" si="4"/>
        <v>3.8845331432644334E-2</v>
      </c>
      <c r="H49" s="16">
        <f t="shared" si="5"/>
        <v>3002285416666.667</v>
      </c>
      <c r="I49" s="16">
        <f t="shared" si="2"/>
        <v>121338194444.44446</v>
      </c>
      <c r="J49" s="10"/>
    </row>
    <row r="50" spans="1:10" x14ac:dyDescent="0.2">
      <c r="A50" s="11">
        <f t="shared" si="1"/>
        <v>-44.5</v>
      </c>
      <c r="B50" s="9">
        <v>27360000</v>
      </c>
      <c r="C50" s="9">
        <v>28550000</v>
      </c>
      <c r="D50" s="9">
        <f t="shared" si="0"/>
        <v>3178170138888.8887</v>
      </c>
      <c r="E50" s="12">
        <v>0</v>
      </c>
      <c r="F50" s="1">
        <f t="shared" si="3"/>
        <v>0.95831873905429077</v>
      </c>
      <c r="G50" s="1">
        <f t="shared" si="4"/>
        <v>4.1681260945709279E-2</v>
      </c>
      <c r="H50" s="16">
        <f t="shared" si="5"/>
        <v>3045700000000</v>
      </c>
      <c r="I50" s="16">
        <f t="shared" si="2"/>
        <v>132470138888.88887</v>
      </c>
      <c r="J50" s="10"/>
    </row>
    <row r="51" spans="1:10" x14ac:dyDescent="0.2">
      <c r="A51" s="11">
        <f t="shared" si="1"/>
        <v>-43.5</v>
      </c>
      <c r="B51" s="9">
        <v>27750000</v>
      </c>
      <c r="C51" s="9">
        <v>29040000</v>
      </c>
      <c r="D51" s="9">
        <f t="shared" si="0"/>
        <v>3232716666666.6665</v>
      </c>
      <c r="E51" s="12">
        <v>0</v>
      </c>
      <c r="F51" s="1">
        <f t="shared" si="3"/>
        <v>0.95557851239669422</v>
      </c>
      <c r="G51" s="1">
        <f t="shared" si="4"/>
        <v>4.4421487603305783E-2</v>
      </c>
      <c r="H51" s="16">
        <f t="shared" si="5"/>
        <v>3089114583333.333</v>
      </c>
      <c r="I51" s="16">
        <f t="shared" si="2"/>
        <v>143602083333.33331</v>
      </c>
      <c r="J51" s="10"/>
    </row>
    <row r="52" spans="1:10" x14ac:dyDescent="0.2">
      <c r="A52" s="11">
        <f t="shared" si="1"/>
        <v>-42.5</v>
      </c>
      <c r="B52" s="9">
        <v>28040000</v>
      </c>
      <c r="C52" s="9">
        <v>29510000</v>
      </c>
      <c r="D52" s="9">
        <f t="shared" si="0"/>
        <v>3285036805555.5557</v>
      </c>
      <c r="E52" s="12">
        <v>0</v>
      </c>
      <c r="F52" s="1">
        <f t="shared" si="3"/>
        <v>0.9501863774991528</v>
      </c>
      <c r="G52" s="1">
        <f t="shared" si="4"/>
        <v>4.9813622500847171E-2</v>
      </c>
      <c r="H52" s="16">
        <f t="shared" si="5"/>
        <v>3121397222222.2222</v>
      </c>
      <c r="I52" s="16">
        <f t="shared" si="2"/>
        <v>163639583333.33334</v>
      </c>
      <c r="J52" s="10"/>
    </row>
    <row r="53" spans="1:10" x14ac:dyDescent="0.2">
      <c r="A53" s="11">
        <f t="shared" si="1"/>
        <v>-41.5</v>
      </c>
      <c r="B53" s="9">
        <v>28400000</v>
      </c>
      <c r="C53" s="9">
        <v>29980000</v>
      </c>
      <c r="D53" s="9">
        <f t="shared" si="0"/>
        <v>3337356944444.4443</v>
      </c>
      <c r="E53" s="12">
        <v>0</v>
      </c>
      <c r="F53" s="1">
        <f t="shared" si="3"/>
        <v>0.94729819879919952</v>
      </c>
      <c r="G53" s="1">
        <f t="shared" si="4"/>
        <v>5.2701801200800535E-2</v>
      </c>
      <c r="H53" s="16">
        <f t="shared" si="5"/>
        <v>3161472222222.2222</v>
      </c>
      <c r="I53" s="16">
        <f t="shared" si="2"/>
        <v>175884722222.22223</v>
      </c>
      <c r="J53" s="10"/>
    </row>
    <row r="54" spans="1:10" x14ac:dyDescent="0.2">
      <c r="A54" s="11">
        <f t="shared" si="1"/>
        <v>-40.5</v>
      </c>
      <c r="B54" s="9">
        <v>29090000</v>
      </c>
      <c r="C54" s="9">
        <v>30440000</v>
      </c>
      <c r="D54" s="9">
        <f t="shared" si="0"/>
        <v>3388563888888.8887</v>
      </c>
      <c r="E54" s="12">
        <v>0</v>
      </c>
      <c r="F54" s="1">
        <f t="shared" si="3"/>
        <v>0.95565045992115638</v>
      </c>
      <c r="G54" s="1">
        <f t="shared" si="4"/>
        <v>4.4349540078843626E-2</v>
      </c>
      <c r="H54" s="16">
        <f t="shared" si="5"/>
        <v>3238282638888.8887</v>
      </c>
      <c r="I54" s="16">
        <f t="shared" si="2"/>
        <v>150281250000</v>
      </c>
      <c r="J54" s="10"/>
    </row>
    <row r="55" spans="1:10" x14ac:dyDescent="0.2">
      <c r="A55" s="11">
        <f t="shared" si="1"/>
        <v>-39.5</v>
      </c>
      <c r="B55" s="9">
        <v>29520000</v>
      </c>
      <c r="C55" s="9">
        <v>30890000</v>
      </c>
      <c r="D55" s="9">
        <f t="shared" si="0"/>
        <v>3438657638888.8887</v>
      </c>
      <c r="E55" s="12">
        <v>0</v>
      </c>
      <c r="F55" s="1">
        <f t="shared" si="3"/>
        <v>0.95564907737131755</v>
      </c>
      <c r="G55" s="1">
        <f t="shared" si="4"/>
        <v>4.435092262868242E-2</v>
      </c>
      <c r="H55" s="16">
        <f t="shared" si="5"/>
        <v>3286149999999.9995</v>
      </c>
      <c r="I55" s="16">
        <f t="shared" si="2"/>
        <v>152507638888.88889</v>
      </c>
      <c r="J55" s="10"/>
    </row>
    <row r="56" spans="1:10" x14ac:dyDescent="0.2">
      <c r="A56" s="11">
        <f t="shared" si="1"/>
        <v>-38.5</v>
      </c>
      <c r="B56" s="9">
        <v>28890000</v>
      </c>
      <c r="C56" s="9">
        <v>31330000</v>
      </c>
      <c r="D56" s="9">
        <f t="shared" si="0"/>
        <v>3487638194444.4443</v>
      </c>
      <c r="E56" s="12">
        <v>0</v>
      </c>
      <c r="F56" s="1">
        <f t="shared" si="3"/>
        <v>0.92211937440153213</v>
      </c>
      <c r="G56" s="1">
        <f t="shared" si="4"/>
        <v>7.7880625598467923E-2</v>
      </c>
      <c r="H56" s="16">
        <f t="shared" si="5"/>
        <v>3216018750000</v>
      </c>
      <c r="I56" s="16">
        <f t="shared" si="2"/>
        <v>271619444444.44443</v>
      </c>
      <c r="J56" s="10"/>
    </row>
    <row r="57" spans="1:10" x14ac:dyDescent="0.2">
      <c r="A57" s="11">
        <f t="shared" si="1"/>
        <v>-37.5</v>
      </c>
      <c r="B57" s="9">
        <v>28850000</v>
      </c>
      <c r="C57" s="9">
        <v>31760000</v>
      </c>
      <c r="D57" s="9">
        <f t="shared" si="0"/>
        <v>3535505555555.5557</v>
      </c>
      <c r="E57" s="12">
        <v>0</v>
      </c>
      <c r="F57" s="1">
        <f t="shared" si="3"/>
        <v>0.90837531486146095</v>
      </c>
      <c r="G57" s="1">
        <f t="shared" si="4"/>
        <v>9.1624685138539039E-2</v>
      </c>
      <c r="H57" s="16">
        <f t="shared" si="5"/>
        <v>3211565972222.2222</v>
      </c>
      <c r="I57" s="16">
        <f t="shared" si="2"/>
        <v>323939583333.33331</v>
      </c>
      <c r="J57" s="10"/>
    </row>
    <row r="58" spans="1:10" x14ac:dyDescent="0.2">
      <c r="A58" s="11">
        <f t="shared" si="1"/>
        <v>-36.5</v>
      </c>
      <c r="B58" s="9">
        <v>29680000</v>
      </c>
      <c r="C58" s="9">
        <v>32180000</v>
      </c>
      <c r="D58" s="9">
        <f t="shared" si="0"/>
        <v>3582259722222.2222</v>
      </c>
      <c r="E58" s="12">
        <v>0</v>
      </c>
      <c r="F58" s="1">
        <f t="shared" si="3"/>
        <v>0.92231199502796768</v>
      </c>
      <c r="G58" s="1">
        <f t="shared" si="4"/>
        <v>7.7688004972032321E-2</v>
      </c>
      <c r="H58" s="16">
        <f t="shared" si="5"/>
        <v>3303961111111.1108</v>
      </c>
      <c r="I58" s="16">
        <f t="shared" si="2"/>
        <v>278298611111.11115</v>
      </c>
      <c r="J58" s="10"/>
    </row>
    <row r="59" spans="1:10" x14ac:dyDescent="0.2">
      <c r="A59" s="11">
        <f t="shared" si="1"/>
        <v>-35.5</v>
      </c>
      <c r="B59" s="9">
        <v>29420000</v>
      </c>
      <c r="C59" s="9">
        <v>32590000</v>
      </c>
      <c r="D59" s="9">
        <f t="shared" si="0"/>
        <v>3627900694444.4443</v>
      </c>
      <c r="E59" s="12">
        <v>0</v>
      </c>
      <c r="F59" s="1">
        <f t="shared" si="3"/>
        <v>0.902730899048788</v>
      </c>
      <c r="G59" s="1">
        <f t="shared" si="4"/>
        <v>9.7269100951212023E-2</v>
      </c>
      <c r="H59" s="16">
        <f t="shared" si="5"/>
        <v>3275018055555.5557</v>
      </c>
      <c r="I59" s="16">
        <f t="shared" si="2"/>
        <v>352882638888.88885</v>
      </c>
      <c r="J59" s="10"/>
    </row>
    <row r="60" spans="1:10" x14ac:dyDescent="0.2">
      <c r="A60" s="11">
        <f t="shared" si="1"/>
        <v>-34.5</v>
      </c>
      <c r="B60" s="9">
        <v>28770000</v>
      </c>
      <c r="C60" s="9">
        <v>32990000</v>
      </c>
      <c r="D60" s="9">
        <f t="shared" si="0"/>
        <v>3672428472222.2222</v>
      </c>
      <c r="E60" s="12">
        <v>0</v>
      </c>
      <c r="F60" s="1">
        <f t="shared" si="3"/>
        <v>0.87208244922703848</v>
      </c>
      <c r="G60" s="1">
        <f t="shared" si="4"/>
        <v>0.12791755077296149</v>
      </c>
      <c r="H60" s="16">
        <f t="shared" si="5"/>
        <v>3202660416666.6665</v>
      </c>
      <c r="I60" s="16">
        <f t="shared" si="2"/>
        <v>469768055555.55548</v>
      </c>
      <c r="J60" s="10"/>
    </row>
    <row r="61" spans="1:10" x14ac:dyDescent="0.2">
      <c r="A61" s="11">
        <f t="shared" si="1"/>
        <v>-33.5</v>
      </c>
      <c r="B61" s="9">
        <v>28190000</v>
      </c>
      <c r="C61" s="9">
        <v>33380000</v>
      </c>
      <c r="D61" s="9">
        <f t="shared" si="0"/>
        <v>3715843055555.5557</v>
      </c>
      <c r="E61" s="12">
        <v>0</v>
      </c>
      <c r="F61" s="1">
        <f t="shared" si="3"/>
        <v>0.8445176752546435</v>
      </c>
      <c r="G61" s="1">
        <f t="shared" si="4"/>
        <v>0.1554823247453565</v>
      </c>
      <c r="H61" s="16">
        <f t="shared" si="5"/>
        <v>3138095138888.8892</v>
      </c>
      <c r="I61" s="16">
        <f t="shared" si="2"/>
        <v>577747916666.66675</v>
      </c>
      <c r="J61" s="10"/>
    </row>
    <row r="62" spans="1:10" x14ac:dyDescent="0.2">
      <c r="A62" s="11">
        <f t="shared" si="1"/>
        <v>-32.5</v>
      </c>
      <c r="B62" s="9">
        <v>27850000</v>
      </c>
      <c r="C62" s="9">
        <v>33760000</v>
      </c>
      <c r="D62" s="9">
        <f t="shared" si="0"/>
        <v>3758144444444.4443</v>
      </c>
      <c r="E62" s="12">
        <v>0</v>
      </c>
      <c r="F62" s="1">
        <f t="shared" si="3"/>
        <v>0.82494075829383884</v>
      </c>
      <c r="G62" s="1">
        <f t="shared" si="4"/>
        <v>0.17505924170616113</v>
      </c>
      <c r="H62" s="16">
        <f t="shared" si="5"/>
        <v>3100246527777.7778</v>
      </c>
      <c r="I62" s="16">
        <f t="shared" si="2"/>
        <v>657897916666.66663</v>
      </c>
      <c r="J62" s="10"/>
    </row>
    <row r="63" spans="1:10" x14ac:dyDescent="0.2">
      <c r="A63" s="11">
        <f t="shared" si="1"/>
        <v>-31.5</v>
      </c>
      <c r="B63" s="9">
        <v>27490000</v>
      </c>
      <c r="C63" s="9">
        <v>34130000</v>
      </c>
      <c r="D63" s="9">
        <f t="shared" si="0"/>
        <v>3799332638888.8887</v>
      </c>
      <c r="E63" s="12">
        <v>0</v>
      </c>
      <c r="F63" s="1">
        <f t="shared" si="3"/>
        <v>0.80544975095224147</v>
      </c>
      <c r="G63" s="1">
        <f t="shared" si="4"/>
        <v>0.19455024904775858</v>
      </c>
      <c r="H63" s="16">
        <f t="shared" si="5"/>
        <v>3060171527777.7778</v>
      </c>
      <c r="I63" s="16">
        <f t="shared" si="2"/>
        <v>739161111111.11108</v>
      </c>
      <c r="J63" s="10"/>
    </row>
    <row r="64" spans="1:10" x14ac:dyDescent="0.2">
      <c r="A64" s="11">
        <f t="shared" si="1"/>
        <v>-30.5</v>
      </c>
      <c r="B64" s="9">
        <v>27400000</v>
      </c>
      <c r="C64" s="9">
        <v>34490000</v>
      </c>
      <c r="D64" s="9">
        <f t="shared" si="0"/>
        <v>3839407638888.8887</v>
      </c>
      <c r="E64" s="12">
        <v>0</v>
      </c>
      <c r="F64" s="1">
        <f t="shared" si="3"/>
        <v>0.79443316903450278</v>
      </c>
      <c r="G64" s="1">
        <f t="shared" si="4"/>
        <v>0.20556683096549724</v>
      </c>
      <c r="H64" s="16">
        <f t="shared" si="5"/>
        <v>3050152777777.7778</v>
      </c>
      <c r="I64" s="16">
        <f t="shared" si="2"/>
        <v>789254861111.11108</v>
      </c>
      <c r="J64" s="10"/>
    </row>
    <row r="65" spans="1:10" x14ac:dyDescent="0.2">
      <c r="A65" s="11">
        <f t="shared" si="1"/>
        <v>-29.5</v>
      </c>
      <c r="B65" s="9">
        <v>27390000</v>
      </c>
      <c r="C65" s="9">
        <v>34840000</v>
      </c>
      <c r="D65" s="9">
        <f t="shared" si="0"/>
        <v>3878369444444.4443</v>
      </c>
      <c r="E65" s="12">
        <v>0</v>
      </c>
      <c r="F65" s="1">
        <f t="shared" si="3"/>
        <v>0.78616532721010335</v>
      </c>
      <c r="G65" s="1">
        <f t="shared" si="4"/>
        <v>0.21383467278989668</v>
      </c>
      <c r="H65" s="16">
        <f t="shared" si="5"/>
        <v>3049039583333.3335</v>
      </c>
      <c r="I65" s="16">
        <f t="shared" si="2"/>
        <v>829329861111.11108</v>
      </c>
      <c r="J65" s="10"/>
    </row>
    <row r="66" spans="1:10" x14ac:dyDescent="0.2">
      <c r="A66" s="11">
        <f t="shared" si="1"/>
        <v>-28.5</v>
      </c>
      <c r="B66" s="9">
        <v>27260000</v>
      </c>
      <c r="C66" s="9">
        <v>35180000</v>
      </c>
      <c r="D66" s="9">
        <f t="shared" si="0"/>
        <v>3916218055555.5557</v>
      </c>
      <c r="E66" s="12">
        <v>0</v>
      </c>
      <c r="F66" s="1">
        <f t="shared" si="3"/>
        <v>0.77487208641273453</v>
      </c>
      <c r="G66" s="1">
        <f t="shared" si="4"/>
        <v>0.2251279135872655</v>
      </c>
      <c r="H66" s="16">
        <f t="shared" si="5"/>
        <v>3034568055555.5557</v>
      </c>
      <c r="I66" s="16">
        <f t="shared" si="2"/>
        <v>881650000000</v>
      </c>
      <c r="J66" s="10"/>
    </row>
    <row r="67" spans="1:10" x14ac:dyDescent="0.2">
      <c r="A67" s="11">
        <f t="shared" si="1"/>
        <v>-27.5</v>
      </c>
      <c r="B67" s="9">
        <v>27520000</v>
      </c>
      <c r="C67" s="9">
        <v>35510000</v>
      </c>
      <c r="D67" s="9">
        <f t="shared" si="0"/>
        <v>3952953472222.2222</v>
      </c>
      <c r="E67" s="12">
        <v>0</v>
      </c>
      <c r="F67" s="1">
        <f t="shared" si="3"/>
        <v>0.77499295972965365</v>
      </c>
      <c r="G67" s="1">
        <f t="shared" si="4"/>
        <v>0.22500704027034638</v>
      </c>
      <c r="H67" s="16">
        <f t="shared" si="5"/>
        <v>3063511111111.1113</v>
      </c>
      <c r="I67" s="16">
        <f t="shared" si="2"/>
        <v>889442361111.11108</v>
      </c>
      <c r="J67" s="10"/>
    </row>
    <row r="68" spans="1:10" x14ac:dyDescent="0.2">
      <c r="A68" s="11">
        <f t="shared" si="1"/>
        <v>-26.5</v>
      </c>
      <c r="B68" s="9">
        <v>27760000</v>
      </c>
      <c r="C68" s="9">
        <v>35820000</v>
      </c>
      <c r="D68" s="9">
        <f t="shared" si="0"/>
        <v>3987462500000</v>
      </c>
      <c r="E68" s="12">
        <v>0</v>
      </c>
      <c r="F68" s="1">
        <f t="shared" si="3"/>
        <v>0.77498604131769966</v>
      </c>
      <c r="G68" s="1">
        <f t="shared" si="4"/>
        <v>0.2250139586823004</v>
      </c>
      <c r="H68" s="16">
        <f t="shared" si="5"/>
        <v>3090227777777.7778</v>
      </c>
      <c r="I68" s="16">
        <f t="shared" si="2"/>
        <v>897234722222.22229</v>
      </c>
      <c r="J68" s="10"/>
    </row>
    <row r="69" spans="1:10" x14ac:dyDescent="0.2">
      <c r="A69" s="11">
        <f t="shared" si="1"/>
        <v>-25.5</v>
      </c>
      <c r="B69" s="9">
        <v>27500000</v>
      </c>
      <c r="C69" s="9">
        <v>36130000</v>
      </c>
      <c r="D69" s="9">
        <f t="shared" si="0"/>
        <v>4021971527777.7778</v>
      </c>
      <c r="E69" s="12">
        <v>0</v>
      </c>
      <c r="F69" s="1">
        <f t="shared" si="3"/>
        <v>0.7611403265983947</v>
      </c>
      <c r="G69" s="1">
        <f t="shared" si="4"/>
        <v>0.23885967340160533</v>
      </c>
      <c r="H69" s="16">
        <f t="shared" si="5"/>
        <v>3061284722222.2222</v>
      </c>
      <c r="I69" s="16">
        <f t="shared" si="2"/>
        <v>960686805555.55566</v>
      </c>
      <c r="J69" s="10"/>
    </row>
    <row r="70" spans="1:10" x14ac:dyDescent="0.2">
      <c r="A70" s="11">
        <f t="shared" si="1"/>
        <v>-24.5</v>
      </c>
      <c r="B70" s="9">
        <v>27120000</v>
      </c>
      <c r="C70" s="9">
        <v>36430000</v>
      </c>
      <c r="D70" s="9">
        <f t="shared" ref="D70:D133" si="6">C70*40075000/360</f>
        <v>4055367361111.1113</v>
      </c>
      <c r="E70" s="12">
        <v>0</v>
      </c>
      <c r="F70" s="1">
        <f t="shared" si="3"/>
        <v>0.74444139445511937</v>
      </c>
      <c r="G70" s="1">
        <f t="shared" si="4"/>
        <v>0.25555860554488058</v>
      </c>
      <c r="H70" s="16">
        <f t="shared" si="5"/>
        <v>3018983333333.3335</v>
      </c>
      <c r="I70" s="16">
        <f t="shared" si="2"/>
        <v>1036384027777.7778</v>
      </c>
      <c r="J70" s="10"/>
    </row>
    <row r="71" spans="1:10" x14ac:dyDescent="0.2">
      <c r="A71" s="11">
        <f t="shared" ref="A71:A134" si="7">A70+1</f>
        <v>-23.5</v>
      </c>
      <c r="B71" s="9">
        <v>27330000</v>
      </c>
      <c r="C71" s="9">
        <v>36710000</v>
      </c>
      <c r="D71" s="9">
        <f t="shared" si="6"/>
        <v>4086536805555.5557</v>
      </c>
      <c r="E71" s="12">
        <v>0</v>
      </c>
      <c r="F71" s="1">
        <f t="shared" si="3"/>
        <v>0.74448379188232094</v>
      </c>
      <c r="G71" s="1">
        <f t="shared" si="4"/>
        <v>0.25551620811767911</v>
      </c>
      <c r="H71" s="16">
        <f t="shared" si="5"/>
        <v>3042360416666.667</v>
      </c>
      <c r="I71" s="16">
        <f t="shared" si="2"/>
        <v>1044176388888.8889</v>
      </c>
      <c r="J71" s="10"/>
    </row>
    <row r="72" spans="1:10" x14ac:dyDescent="0.2">
      <c r="A72" s="11">
        <f t="shared" si="7"/>
        <v>-22.5</v>
      </c>
      <c r="B72" s="9">
        <v>27120000</v>
      </c>
      <c r="C72" s="9">
        <v>36980000</v>
      </c>
      <c r="D72" s="9">
        <f t="shared" si="6"/>
        <v>4116593055555.5557</v>
      </c>
      <c r="E72" s="12">
        <v>0</v>
      </c>
      <c r="F72" s="1">
        <f t="shared" si="3"/>
        <v>0.73336938885884262</v>
      </c>
      <c r="G72" s="1">
        <f t="shared" si="4"/>
        <v>0.26663061114115738</v>
      </c>
      <c r="H72" s="16">
        <f t="shared" si="5"/>
        <v>3018983333333.3335</v>
      </c>
      <c r="I72" s="16">
        <f t="shared" si="2"/>
        <v>1097609722222.2223</v>
      </c>
      <c r="J72" s="10"/>
    </row>
    <row r="73" spans="1:10" x14ac:dyDescent="0.2">
      <c r="A73" s="11">
        <f t="shared" si="7"/>
        <v>-21.5</v>
      </c>
      <c r="B73" s="9">
        <v>27110000</v>
      </c>
      <c r="C73" s="9">
        <v>37240000</v>
      </c>
      <c r="D73" s="9">
        <f t="shared" si="6"/>
        <v>4145536111111.1113</v>
      </c>
      <c r="E73" s="12">
        <v>0</v>
      </c>
      <c r="F73" s="1">
        <f t="shared" si="3"/>
        <v>0.72798066595059074</v>
      </c>
      <c r="G73" s="1">
        <f t="shared" si="4"/>
        <v>0.27201933404940926</v>
      </c>
      <c r="H73" s="16">
        <f t="shared" si="5"/>
        <v>3017870138888.8892</v>
      </c>
      <c r="I73" s="16">
        <f t="shared" si="2"/>
        <v>1127665972222.2224</v>
      </c>
      <c r="J73" s="10"/>
    </row>
    <row r="74" spans="1:10" x14ac:dyDescent="0.2">
      <c r="A74" s="11">
        <f t="shared" si="7"/>
        <v>-20.5</v>
      </c>
      <c r="B74" s="9">
        <v>27810000</v>
      </c>
      <c r="C74" s="9">
        <v>37490000</v>
      </c>
      <c r="D74" s="9">
        <f t="shared" si="6"/>
        <v>4173365972222.2222</v>
      </c>
      <c r="E74" s="12">
        <v>0</v>
      </c>
      <c r="F74" s="1">
        <f t="shared" si="3"/>
        <v>0.74179781275006673</v>
      </c>
      <c r="G74" s="1">
        <f t="shared" si="4"/>
        <v>0.25820218724993332</v>
      </c>
      <c r="H74" s="16">
        <f t="shared" si="5"/>
        <v>3095793750000</v>
      </c>
      <c r="I74" s="16">
        <f t="shared" ref="I74:I137" si="8">G74*$D74</f>
        <v>1077572222222.2223</v>
      </c>
      <c r="J74" s="10"/>
    </row>
    <row r="75" spans="1:10" x14ac:dyDescent="0.2">
      <c r="A75" s="11">
        <f t="shared" si="7"/>
        <v>-19.5</v>
      </c>
      <c r="B75" s="9">
        <v>28510000</v>
      </c>
      <c r="C75" s="9">
        <v>37730000</v>
      </c>
      <c r="D75" s="9">
        <f t="shared" si="6"/>
        <v>4200082638888.8887</v>
      </c>
      <c r="E75" s="12">
        <v>0</v>
      </c>
      <c r="F75" s="1">
        <f t="shared" ref="F75:F138" si="9">B75/C75*(1-E75)</f>
        <v>0.75563212297906179</v>
      </c>
      <c r="G75" s="1">
        <f t="shared" ref="G75:G138" si="10">(C75-B75)/C75*(1-E75)</f>
        <v>0.24436787702093823</v>
      </c>
      <c r="H75" s="16">
        <f t="shared" ref="H75:H138" si="11">F75*$D75</f>
        <v>3173717361111.1113</v>
      </c>
      <c r="I75" s="16">
        <f t="shared" si="8"/>
        <v>1026365277777.7777</v>
      </c>
      <c r="J75" s="10"/>
    </row>
    <row r="76" spans="1:10" x14ac:dyDescent="0.2">
      <c r="A76" s="11">
        <f t="shared" si="7"/>
        <v>-18.5</v>
      </c>
      <c r="B76" s="9">
        <v>28470000</v>
      </c>
      <c r="C76" s="9">
        <v>37960000</v>
      </c>
      <c r="D76" s="9">
        <f t="shared" si="6"/>
        <v>4225686111111.1113</v>
      </c>
      <c r="E76" s="12">
        <v>0</v>
      </c>
      <c r="F76" s="1">
        <f t="shared" si="9"/>
        <v>0.75</v>
      </c>
      <c r="G76" s="1">
        <f t="shared" si="10"/>
        <v>0.25</v>
      </c>
      <c r="H76" s="16">
        <f t="shared" si="11"/>
        <v>3169264583333.3335</v>
      </c>
      <c r="I76" s="16">
        <f t="shared" si="8"/>
        <v>1056421527777.7778</v>
      </c>
      <c r="J76" s="10"/>
    </row>
    <row r="77" spans="1:10" x14ac:dyDescent="0.2">
      <c r="A77" s="11">
        <f t="shared" si="7"/>
        <v>-17.5</v>
      </c>
      <c r="B77" s="9">
        <v>28310000</v>
      </c>
      <c r="C77" s="9">
        <v>38180000</v>
      </c>
      <c r="D77" s="9">
        <f t="shared" si="6"/>
        <v>4250176388888.8887</v>
      </c>
      <c r="E77" s="12">
        <v>0</v>
      </c>
      <c r="F77" s="1">
        <f t="shared" si="9"/>
        <v>0.74148768988999481</v>
      </c>
      <c r="G77" s="1">
        <f t="shared" si="10"/>
        <v>0.25851231011000525</v>
      </c>
      <c r="H77" s="16">
        <f t="shared" si="11"/>
        <v>3151453472222.2222</v>
      </c>
      <c r="I77" s="16">
        <f t="shared" si="8"/>
        <v>1098722916666.6666</v>
      </c>
      <c r="J77" s="10"/>
    </row>
    <row r="78" spans="1:10" x14ac:dyDescent="0.2">
      <c r="A78" s="11">
        <f t="shared" si="7"/>
        <v>-16.5</v>
      </c>
      <c r="B78" s="9">
        <v>28250000</v>
      </c>
      <c r="C78" s="9">
        <v>38380000</v>
      </c>
      <c r="D78" s="9">
        <f t="shared" si="6"/>
        <v>4272440277777.7778</v>
      </c>
      <c r="E78" s="12">
        <v>0</v>
      </c>
      <c r="F78" s="1">
        <f t="shared" si="9"/>
        <v>0.73606044815007821</v>
      </c>
      <c r="G78" s="1">
        <f t="shared" si="10"/>
        <v>0.26393955184992185</v>
      </c>
      <c r="H78" s="16">
        <f t="shared" si="11"/>
        <v>3144774305555.5557</v>
      </c>
      <c r="I78" s="16">
        <f t="shared" si="8"/>
        <v>1127665972222.2224</v>
      </c>
      <c r="J78" s="10"/>
    </row>
    <row r="79" spans="1:10" x14ac:dyDescent="0.2">
      <c r="A79" s="11">
        <f t="shared" si="7"/>
        <v>-15.5</v>
      </c>
      <c r="B79" s="9">
        <v>28820000</v>
      </c>
      <c r="C79" s="9">
        <v>38570000</v>
      </c>
      <c r="D79" s="9">
        <f t="shared" si="6"/>
        <v>4293590972222.2222</v>
      </c>
      <c r="E79" s="12">
        <v>0</v>
      </c>
      <c r="F79" s="1">
        <f t="shared" si="9"/>
        <v>0.74721285973554574</v>
      </c>
      <c r="G79" s="1">
        <f t="shared" si="10"/>
        <v>0.25278714026445426</v>
      </c>
      <c r="H79" s="16">
        <f t="shared" si="11"/>
        <v>3208226388888.8887</v>
      </c>
      <c r="I79" s="16">
        <f t="shared" si="8"/>
        <v>1085364583333.3334</v>
      </c>
      <c r="J79" s="10"/>
    </row>
    <row r="80" spans="1:10" x14ac:dyDescent="0.2">
      <c r="A80" s="11">
        <f t="shared" si="7"/>
        <v>-14.5</v>
      </c>
      <c r="B80" s="9">
        <v>29600000</v>
      </c>
      <c r="C80" s="9">
        <v>38750000</v>
      </c>
      <c r="D80" s="9">
        <f t="shared" si="6"/>
        <v>4313628472222.2222</v>
      </c>
      <c r="E80" s="12">
        <v>0</v>
      </c>
      <c r="F80" s="1">
        <f t="shared" si="9"/>
        <v>0.76387096774193552</v>
      </c>
      <c r="G80" s="1">
        <f t="shared" si="10"/>
        <v>0.2361290322580645</v>
      </c>
      <c r="H80" s="16">
        <f t="shared" si="11"/>
        <v>3295055555555.5557</v>
      </c>
      <c r="I80" s="16">
        <f t="shared" si="8"/>
        <v>1018572916666.6666</v>
      </c>
      <c r="J80" s="10"/>
    </row>
    <row r="81" spans="1:10" x14ac:dyDescent="0.2">
      <c r="A81" s="11">
        <f t="shared" si="7"/>
        <v>-13.5</v>
      </c>
      <c r="B81" s="9">
        <v>30270000</v>
      </c>
      <c r="C81" s="9">
        <v>38920000</v>
      </c>
      <c r="D81" s="9">
        <f t="shared" si="6"/>
        <v>4332552777777.7778</v>
      </c>
      <c r="E81" s="12">
        <v>0</v>
      </c>
      <c r="F81" s="1">
        <f t="shared" si="9"/>
        <v>0.7777492291880781</v>
      </c>
      <c r="G81" s="1">
        <f t="shared" si="10"/>
        <v>0.22225077081192188</v>
      </c>
      <c r="H81" s="16">
        <f t="shared" si="11"/>
        <v>3369639583333.3335</v>
      </c>
      <c r="I81" s="16">
        <f t="shared" si="8"/>
        <v>962913194444.44434</v>
      </c>
      <c r="J81" s="10"/>
    </row>
    <row r="82" spans="1:10" x14ac:dyDescent="0.2">
      <c r="A82" s="11">
        <f t="shared" si="7"/>
        <v>-12.5</v>
      </c>
      <c r="B82" s="9">
        <v>30610000</v>
      </c>
      <c r="C82" s="9">
        <v>39080000</v>
      </c>
      <c r="D82" s="9">
        <f t="shared" si="6"/>
        <v>4350363888888.8887</v>
      </c>
      <c r="E82" s="12">
        <v>0</v>
      </c>
      <c r="F82" s="1">
        <f t="shared" si="9"/>
        <v>0.78326509723643811</v>
      </c>
      <c r="G82" s="1">
        <f t="shared" si="10"/>
        <v>0.21673490276356192</v>
      </c>
      <c r="H82" s="16">
        <f t="shared" si="11"/>
        <v>3407488194444.4443</v>
      </c>
      <c r="I82" s="16">
        <f t="shared" si="8"/>
        <v>942875694444.44434</v>
      </c>
      <c r="J82" s="10"/>
    </row>
    <row r="83" spans="1:10" x14ac:dyDescent="0.2">
      <c r="A83" s="11">
        <f t="shared" si="7"/>
        <v>-11.5</v>
      </c>
      <c r="B83" s="9">
        <v>31160000</v>
      </c>
      <c r="C83" s="9">
        <v>39230000</v>
      </c>
      <c r="D83" s="9">
        <f t="shared" si="6"/>
        <v>4367061805555.5557</v>
      </c>
      <c r="E83" s="12">
        <v>0</v>
      </c>
      <c r="F83" s="1">
        <f t="shared" si="9"/>
        <v>0.79429008411929647</v>
      </c>
      <c r="G83" s="1">
        <f t="shared" si="10"/>
        <v>0.20570991588070353</v>
      </c>
      <c r="H83" s="16">
        <f t="shared" si="11"/>
        <v>3468713888888.8892</v>
      </c>
      <c r="I83" s="16">
        <f t="shared" si="8"/>
        <v>898347916666.66663</v>
      </c>
      <c r="J83" s="10"/>
    </row>
    <row r="84" spans="1:10" x14ac:dyDescent="0.2">
      <c r="A84" s="11">
        <f t="shared" si="7"/>
        <v>-10.5</v>
      </c>
      <c r="B84" s="9">
        <v>31050000</v>
      </c>
      <c r="C84" s="9">
        <v>39360000</v>
      </c>
      <c r="D84" s="9">
        <f t="shared" si="6"/>
        <v>4381533333333.3335</v>
      </c>
      <c r="E84" s="12">
        <v>0</v>
      </c>
      <c r="F84" s="1">
        <f t="shared" si="9"/>
        <v>0.78887195121951215</v>
      </c>
      <c r="G84" s="1">
        <f t="shared" si="10"/>
        <v>0.2111280487804878</v>
      </c>
      <c r="H84" s="16">
        <f t="shared" si="11"/>
        <v>3456468750000</v>
      </c>
      <c r="I84" s="16">
        <f t="shared" si="8"/>
        <v>925064583333.33337</v>
      </c>
      <c r="J84" s="10"/>
    </row>
    <row r="85" spans="1:10" x14ac:dyDescent="0.2">
      <c r="A85" s="11">
        <f t="shared" si="7"/>
        <v>-9.5</v>
      </c>
      <c r="B85" s="9">
        <v>30710000</v>
      </c>
      <c r="C85" s="9">
        <v>39480000</v>
      </c>
      <c r="D85" s="9">
        <f t="shared" si="6"/>
        <v>4394891666666.6665</v>
      </c>
      <c r="E85" s="12">
        <v>0</v>
      </c>
      <c r="F85" s="1">
        <f t="shared" si="9"/>
        <v>0.7778622087132725</v>
      </c>
      <c r="G85" s="1">
        <f t="shared" si="10"/>
        <v>0.22213779128672745</v>
      </c>
      <c r="H85" s="16">
        <f t="shared" si="11"/>
        <v>3418620138888.8887</v>
      </c>
      <c r="I85" s="16">
        <f t="shared" si="8"/>
        <v>976271527777.77771</v>
      </c>
      <c r="J85" s="10"/>
    </row>
    <row r="86" spans="1:10" x14ac:dyDescent="0.2">
      <c r="A86" s="11">
        <f t="shared" si="7"/>
        <v>-8.5</v>
      </c>
      <c r="B86" s="9">
        <v>29030000</v>
      </c>
      <c r="C86" s="9">
        <v>39590000</v>
      </c>
      <c r="D86" s="9">
        <f t="shared" si="6"/>
        <v>4407136805555.5557</v>
      </c>
      <c r="E86" s="12">
        <v>0</v>
      </c>
      <c r="F86" s="1">
        <f t="shared" si="9"/>
        <v>0.73326597625663048</v>
      </c>
      <c r="G86" s="1">
        <f t="shared" si="10"/>
        <v>0.26673402374336952</v>
      </c>
      <c r="H86" s="16">
        <f t="shared" si="11"/>
        <v>3231603472222.2222</v>
      </c>
      <c r="I86" s="16">
        <f t="shared" si="8"/>
        <v>1175533333333.3333</v>
      </c>
      <c r="J86" s="10"/>
    </row>
    <row r="87" spans="1:10" x14ac:dyDescent="0.2">
      <c r="A87" s="11">
        <f t="shared" si="7"/>
        <v>-7.5</v>
      </c>
      <c r="B87" s="9">
        <v>29430000</v>
      </c>
      <c r="C87" s="9">
        <v>39690000</v>
      </c>
      <c r="D87" s="9">
        <f t="shared" si="6"/>
        <v>4418268750000</v>
      </c>
      <c r="E87" s="12">
        <v>0</v>
      </c>
      <c r="F87" s="1">
        <f t="shared" si="9"/>
        <v>0.74149659863945583</v>
      </c>
      <c r="G87" s="1">
        <f t="shared" si="10"/>
        <v>0.25850340136054423</v>
      </c>
      <c r="H87" s="16">
        <f t="shared" si="11"/>
        <v>3276131250000</v>
      </c>
      <c r="I87" s="16">
        <f t="shared" si="8"/>
        <v>1142137500000</v>
      </c>
      <c r="J87" s="10"/>
    </row>
    <row r="88" spans="1:10" x14ac:dyDescent="0.2">
      <c r="A88" s="11">
        <f t="shared" si="7"/>
        <v>-6.5</v>
      </c>
      <c r="B88" s="9">
        <v>29390000</v>
      </c>
      <c r="C88" s="9">
        <v>39770000</v>
      </c>
      <c r="D88" s="9">
        <f t="shared" si="6"/>
        <v>4427174305555.5557</v>
      </c>
      <c r="E88" s="12">
        <v>0</v>
      </c>
      <c r="F88" s="1">
        <f t="shared" si="9"/>
        <v>0.7389992456625597</v>
      </c>
      <c r="G88" s="1">
        <f t="shared" si="10"/>
        <v>0.2610007543374403</v>
      </c>
      <c r="H88" s="16">
        <f t="shared" si="11"/>
        <v>3271678472222.2222</v>
      </c>
      <c r="I88" s="16">
        <f t="shared" si="8"/>
        <v>1155495833333.3335</v>
      </c>
      <c r="J88" s="10"/>
    </row>
    <row r="89" spans="1:10" x14ac:dyDescent="0.2">
      <c r="A89" s="11">
        <f t="shared" si="7"/>
        <v>-5.5</v>
      </c>
      <c r="B89" s="9">
        <v>29660000</v>
      </c>
      <c r="C89" s="9">
        <v>39850000</v>
      </c>
      <c r="D89" s="9">
        <f t="shared" si="6"/>
        <v>4436079861111.1113</v>
      </c>
      <c r="E89" s="12">
        <v>0</v>
      </c>
      <c r="F89" s="1">
        <f t="shared" si="9"/>
        <v>0.74429109159347551</v>
      </c>
      <c r="G89" s="1">
        <f t="shared" si="10"/>
        <v>0.25570890840652449</v>
      </c>
      <c r="H89" s="16">
        <f t="shared" si="11"/>
        <v>3301734722222.2222</v>
      </c>
      <c r="I89" s="16">
        <f t="shared" si="8"/>
        <v>1134345138888.8892</v>
      </c>
      <c r="J89" s="10"/>
    </row>
    <row r="90" spans="1:10" x14ac:dyDescent="0.2">
      <c r="A90" s="11">
        <f t="shared" si="7"/>
        <v>-4.5</v>
      </c>
      <c r="B90" s="9">
        <v>29260000</v>
      </c>
      <c r="C90" s="9">
        <v>39910000</v>
      </c>
      <c r="D90" s="9">
        <f t="shared" si="6"/>
        <v>4442759027777.7773</v>
      </c>
      <c r="E90" s="12">
        <v>0</v>
      </c>
      <c r="F90" s="1">
        <f t="shared" si="9"/>
        <v>0.73314958656978202</v>
      </c>
      <c r="G90" s="1">
        <f t="shared" si="10"/>
        <v>0.26685041343021798</v>
      </c>
      <c r="H90" s="16">
        <f t="shared" si="11"/>
        <v>3257206944444.4443</v>
      </c>
      <c r="I90" s="16">
        <f t="shared" si="8"/>
        <v>1185552083333.3333</v>
      </c>
      <c r="J90" s="10"/>
    </row>
    <row r="91" spans="1:10" x14ac:dyDescent="0.2">
      <c r="A91" s="11">
        <f t="shared" si="7"/>
        <v>-3.5</v>
      </c>
      <c r="B91" s="9">
        <v>27970000</v>
      </c>
      <c r="C91" s="9">
        <v>39950000</v>
      </c>
      <c r="D91" s="9">
        <f t="shared" si="6"/>
        <v>4447211805555.5557</v>
      </c>
      <c r="E91" s="12">
        <v>0</v>
      </c>
      <c r="F91" s="1">
        <f t="shared" si="9"/>
        <v>0.70012515644555695</v>
      </c>
      <c r="G91" s="1">
        <f t="shared" si="10"/>
        <v>0.29987484355444305</v>
      </c>
      <c r="H91" s="16">
        <f t="shared" si="11"/>
        <v>3113604861111.1113</v>
      </c>
      <c r="I91" s="16">
        <f t="shared" si="8"/>
        <v>1333606944444.4443</v>
      </c>
      <c r="J91" s="10"/>
    </row>
    <row r="92" spans="1:10" x14ac:dyDescent="0.2">
      <c r="A92" s="11">
        <f t="shared" si="7"/>
        <v>-2.5</v>
      </c>
      <c r="B92" s="9">
        <v>28660000</v>
      </c>
      <c r="C92" s="9">
        <v>39990000</v>
      </c>
      <c r="D92" s="9">
        <f t="shared" si="6"/>
        <v>4451664583333.333</v>
      </c>
      <c r="E92" s="12">
        <v>0</v>
      </c>
      <c r="F92" s="1">
        <f t="shared" si="9"/>
        <v>0.71667916979244817</v>
      </c>
      <c r="G92" s="1">
        <f t="shared" si="10"/>
        <v>0.28332083020755189</v>
      </c>
      <c r="H92" s="16">
        <f t="shared" si="11"/>
        <v>3190415277777.7778</v>
      </c>
      <c r="I92" s="16">
        <f t="shared" si="8"/>
        <v>1261249305555.5554</v>
      </c>
      <c r="J92" s="10"/>
    </row>
    <row r="93" spans="1:10" x14ac:dyDescent="0.2">
      <c r="A93" s="11">
        <f t="shared" si="7"/>
        <v>-1.5</v>
      </c>
      <c r="B93" s="9">
        <v>29010000</v>
      </c>
      <c r="C93" s="9">
        <v>40020000</v>
      </c>
      <c r="D93" s="9">
        <f t="shared" si="6"/>
        <v>4455004166666.667</v>
      </c>
      <c r="E93" s="12">
        <v>0</v>
      </c>
      <c r="F93" s="1">
        <f t="shared" si="9"/>
        <v>0.72488755622188905</v>
      </c>
      <c r="G93" s="1">
        <f t="shared" si="10"/>
        <v>0.27511244377811095</v>
      </c>
      <c r="H93" s="16">
        <f t="shared" si="11"/>
        <v>3229377083333.3335</v>
      </c>
      <c r="I93" s="16">
        <f t="shared" si="8"/>
        <v>1225627083333.3335</v>
      </c>
      <c r="J93" s="10"/>
    </row>
    <row r="94" spans="1:10" x14ac:dyDescent="0.2">
      <c r="A94" s="11">
        <f t="shared" si="7"/>
        <v>-0.5</v>
      </c>
      <c r="B94" s="9">
        <v>30020000</v>
      </c>
      <c r="C94" s="9">
        <v>40030000</v>
      </c>
      <c r="D94" s="9">
        <f t="shared" si="6"/>
        <v>4456117361111.1113</v>
      </c>
      <c r="E94" s="12">
        <v>0</v>
      </c>
      <c r="F94" s="1">
        <f t="shared" si="9"/>
        <v>0.74993754683987013</v>
      </c>
      <c r="G94" s="1">
        <f t="shared" si="10"/>
        <v>0.25006245316012993</v>
      </c>
      <c r="H94" s="16">
        <f t="shared" si="11"/>
        <v>3341809722222.2227</v>
      </c>
      <c r="I94" s="16">
        <f t="shared" si="8"/>
        <v>1114307638888.8892</v>
      </c>
      <c r="J94" s="10"/>
    </row>
    <row r="95" spans="1:10" x14ac:dyDescent="0.2">
      <c r="A95" s="11">
        <f t="shared" si="7"/>
        <v>0.5</v>
      </c>
      <c r="B95" s="9">
        <v>30470000</v>
      </c>
      <c r="C95" s="9">
        <v>40030000</v>
      </c>
      <c r="D95" s="9">
        <f t="shared" si="6"/>
        <v>4456117361111.1113</v>
      </c>
      <c r="E95" s="12">
        <v>0</v>
      </c>
      <c r="F95" s="1">
        <f t="shared" si="9"/>
        <v>0.76117911566325258</v>
      </c>
      <c r="G95" s="1">
        <f t="shared" si="10"/>
        <v>0.23882088433674745</v>
      </c>
      <c r="H95" s="16">
        <f t="shared" si="11"/>
        <v>3391903472222.2227</v>
      </c>
      <c r="I95" s="16">
        <f t="shared" si="8"/>
        <v>1064213888888.8889</v>
      </c>
      <c r="J95" s="10"/>
    </row>
    <row r="96" spans="1:10" x14ac:dyDescent="0.2">
      <c r="A96" s="11">
        <f t="shared" si="7"/>
        <v>1.5</v>
      </c>
      <c r="B96" s="9">
        <v>30230000</v>
      </c>
      <c r="C96" s="9">
        <v>40020000</v>
      </c>
      <c r="D96" s="9">
        <f t="shared" si="6"/>
        <v>4455004166666.667</v>
      </c>
      <c r="E96" s="12">
        <v>0</v>
      </c>
      <c r="F96" s="1">
        <f t="shared" si="9"/>
        <v>0.75537231384307846</v>
      </c>
      <c r="G96" s="1">
        <f t="shared" si="10"/>
        <v>0.24462768615692154</v>
      </c>
      <c r="H96" s="16">
        <f t="shared" si="11"/>
        <v>3365186805555.5557</v>
      </c>
      <c r="I96" s="16">
        <f t="shared" si="8"/>
        <v>1089817361111.1112</v>
      </c>
      <c r="J96" s="10"/>
    </row>
    <row r="97" spans="1:10" x14ac:dyDescent="0.2">
      <c r="A97" s="11">
        <f t="shared" si="7"/>
        <v>2.5</v>
      </c>
      <c r="B97" s="9">
        <v>30880000</v>
      </c>
      <c r="C97" s="9">
        <v>39990000</v>
      </c>
      <c r="D97" s="9">
        <f t="shared" si="6"/>
        <v>4451664583333.333</v>
      </c>
      <c r="E97" s="12">
        <v>0</v>
      </c>
      <c r="F97" s="1">
        <f t="shared" si="9"/>
        <v>0.77219304826206547</v>
      </c>
      <c r="G97" s="1">
        <f t="shared" si="10"/>
        <v>0.22780695173793447</v>
      </c>
      <c r="H97" s="16">
        <f t="shared" si="11"/>
        <v>3437544444444.4438</v>
      </c>
      <c r="I97" s="16">
        <f t="shared" si="8"/>
        <v>1014120138888.8888</v>
      </c>
      <c r="J97" s="10"/>
    </row>
    <row r="98" spans="1:10" x14ac:dyDescent="0.2">
      <c r="A98" s="11">
        <f t="shared" si="7"/>
        <v>3.5</v>
      </c>
      <c r="B98" s="9">
        <v>31080000</v>
      </c>
      <c r="C98" s="9">
        <v>39950000</v>
      </c>
      <c r="D98" s="9">
        <f t="shared" si="6"/>
        <v>4447211805555.5557</v>
      </c>
      <c r="E98" s="12">
        <v>0</v>
      </c>
      <c r="F98" s="1">
        <f t="shared" si="9"/>
        <v>0.77797246558197752</v>
      </c>
      <c r="G98" s="1">
        <f t="shared" si="10"/>
        <v>0.22202753441802253</v>
      </c>
      <c r="H98" s="16">
        <f t="shared" si="11"/>
        <v>3459808333333.3335</v>
      </c>
      <c r="I98" s="16">
        <f t="shared" si="8"/>
        <v>987403472222.22229</v>
      </c>
      <c r="J98" s="10"/>
    </row>
    <row r="99" spans="1:10" x14ac:dyDescent="0.2">
      <c r="A99" s="11">
        <f t="shared" si="7"/>
        <v>4.5</v>
      </c>
      <c r="B99" s="9">
        <v>30260000</v>
      </c>
      <c r="C99" s="9">
        <v>39910000</v>
      </c>
      <c r="D99" s="9">
        <f t="shared" si="6"/>
        <v>4442759027777.7773</v>
      </c>
      <c r="E99" s="12">
        <v>0</v>
      </c>
      <c r="F99" s="1">
        <f t="shared" si="9"/>
        <v>0.75820596341768975</v>
      </c>
      <c r="G99" s="1">
        <f t="shared" si="10"/>
        <v>0.24179403658231019</v>
      </c>
      <c r="H99" s="16">
        <f t="shared" si="11"/>
        <v>3368526388888.8882</v>
      </c>
      <c r="I99" s="16">
        <f t="shared" si="8"/>
        <v>1074232638888.8888</v>
      </c>
      <c r="J99" s="10"/>
    </row>
    <row r="100" spans="1:10" x14ac:dyDescent="0.2">
      <c r="A100" s="11">
        <f t="shared" si="7"/>
        <v>5.5</v>
      </c>
      <c r="B100" s="9">
        <v>29660000</v>
      </c>
      <c r="C100" s="9">
        <v>39850000</v>
      </c>
      <c r="D100" s="9">
        <f t="shared" si="6"/>
        <v>4436079861111.1113</v>
      </c>
      <c r="E100" s="12">
        <v>0</v>
      </c>
      <c r="F100" s="1">
        <f t="shared" si="9"/>
        <v>0.74429109159347551</v>
      </c>
      <c r="G100" s="1">
        <f t="shared" si="10"/>
        <v>0.25570890840652449</v>
      </c>
      <c r="H100" s="16">
        <f t="shared" si="11"/>
        <v>3301734722222.2222</v>
      </c>
      <c r="I100" s="16">
        <f t="shared" si="8"/>
        <v>1134345138888.8892</v>
      </c>
      <c r="J100" s="10"/>
    </row>
    <row r="101" spans="1:10" x14ac:dyDescent="0.2">
      <c r="A101" s="11">
        <f t="shared" si="7"/>
        <v>6.5</v>
      </c>
      <c r="B101" s="9">
        <v>29610000</v>
      </c>
      <c r="C101" s="9">
        <v>39770000</v>
      </c>
      <c r="D101" s="9">
        <f t="shared" si="6"/>
        <v>4427174305555.5557</v>
      </c>
      <c r="E101" s="12">
        <v>0</v>
      </c>
      <c r="F101" s="1">
        <f t="shared" si="9"/>
        <v>0.74453105355795823</v>
      </c>
      <c r="G101" s="1">
        <f t="shared" si="10"/>
        <v>0.25546894644204177</v>
      </c>
      <c r="H101" s="16">
        <f t="shared" si="11"/>
        <v>3296168750000</v>
      </c>
      <c r="I101" s="16">
        <f t="shared" si="8"/>
        <v>1131005555555.5557</v>
      </c>
      <c r="J101" s="10"/>
    </row>
    <row r="102" spans="1:10" x14ac:dyDescent="0.2">
      <c r="A102" s="11">
        <f t="shared" si="7"/>
        <v>7.5</v>
      </c>
      <c r="B102" s="9">
        <v>28990000</v>
      </c>
      <c r="C102" s="9">
        <v>39690000</v>
      </c>
      <c r="D102" s="9">
        <f t="shared" si="6"/>
        <v>4418268750000</v>
      </c>
      <c r="E102" s="12">
        <v>0</v>
      </c>
      <c r="F102" s="1">
        <f t="shared" si="9"/>
        <v>0.73041068279163512</v>
      </c>
      <c r="G102" s="1">
        <f t="shared" si="10"/>
        <v>0.26958931720836482</v>
      </c>
      <c r="H102" s="16">
        <f t="shared" si="11"/>
        <v>3227150694444.4443</v>
      </c>
      <c r="I102" s="16">
        <f t="shared" si="8"/>
        <v>1191118055555.5554</v>
      </c>
      <c r="J102" s="10"/>
    </row>
    <row r="103" spans="1:10" x14ac:dyDescent="0.2">
      <c r="A103" s="11">
        <f t="shared" si="7"/>
        <v>8.5</v>
      </c>
      <c r="B103" s="9">
        <v>28150000</v>
      </c>
      <c r="C103" s="9">
        <v>39590000</v>
      </c>
      <c r="D103" s="9">
        <f t="shared" si="6"/>
        <v>4407136805555.5557</v>
      </c>
      <c r="E103" s="12">
        <v>0</v>
      </c>
      <c r="F103" s="1">
        <f t="shared" si="9"/>
        <v>0.71103814094468298</v>
      </c>
      <c r="G103" s="1">
        <f t="shared" si="10"/>
        <v>0.28896185905531702</v>
      </c>
      <c r="H103" s="16">
        <f t="shared" si="11"/>
        <v>3133642361111.1113</v>
      </c>
      <c r="I103" s="16">
        <f t="shared" si="8"/>
        <v>1273494444444.4446</v>
      </c>
      <c r="J103" s="10"/>
    </row>
    <row r="104" spans="1:10" x14ac:dyDescent="0.2">
      <c r="A104" s="11">
        <f t="shared" si="7"/>
        <v>9.5</v>
      </c>
      <c r="B104" s="9">
        <v>28400000</v>
      </c>
      <c r="C104" s="9">
        <v>39480000</v>
      </c>
      <c r="D104" s="9">
        <f t="shared" si="6"/>
        <v>4394891666666.6665</v>
      </c>
      <c r="E104" s="12">
        <v>0</v>
      </c>
      <c r="F104" s="1">
        <f t="shared" si="9"/>
        <v>0.71935157041540021</v>
      </c>
      <c r="G104" s="1">
        <f t="shared" si="10"/>
        <v>0.28064842958459979</v>
      </c>
      <c r="H104" s="16">
        <f t="shared" si="11"/>
        <v>3161472222222.2222</v>
      </c>
      <c r="I104" s="16">
        <f t="shared" si="8"/>
        <v>1233419444444.4443</v>
      </c>
      <c r="J104" s="10"/>
    </row>
    <row r="105" spans="1:10" x14ac:dyDescent="0.2">
      <c r="A105" s="11">
        <f t="shared" si="7"/>
        <v>10.5</v>
      </c>
      <c r="B105" s="9">
        <v>28320000</v>
      </c>
      <c r="C105" s="9">
        <v>39360000</v>
      </c>
      <c r="D105" s="9">
        <f t="shared" si="6"/>
        <v>4381533333333.3335</v>
      </c>
      <c r="E105" s="12">
        <v>0</v>
      </c>
      <c r="F105" s="1">
        <f t="shared" si="9"/>
        <v>0.71951219512195119</v>
      </c>
      <c r="G105" s="1">
        <f t="shared" si="10"/>
        <v>0.28048780487804881</v>
      </c>
      <c r="H105" s="16">
        <f t="shared" si="11"/>
        <v>3152566666666.6665</v>
      </c>
      <c r="I105" s="16">
        <f t="shared" si="8"/>
        <v>1228966666666.6667</v>
      </c>
      <c r="J105" s="10"/>
    </row>
    <row r="106" spans="1:10" x14ac:dyDescent="0.2">
      <c r="A106" s="11">
        <f t="shared" si="7"/>
        <v>11.5</v>
      </c>
      <c r="B106" s="9">
        <v>29090000</v>
      </c>
      <c r="C106" s="9">
        <v>39230000</v>
      </c>
      <c r="D106" s="9">
        <f t="shared" si="6"/>
        <v>4367061805555.5557</v>
      </c>
      <c r="E106" s="12">
        <v>0</v>
      </c>
      <c r="F106" s="1">
        <f t="shared" si="9"/>
        <v>0.74152434361458064</v>
      </c>
      <c r="G106" s="1">
        <f t="shared" si="10"/>
        <v>0.25847565638541931</v>
      </c>
      <c r="H106" s="16">
        <f t="shared" si="11"/>
        <v>3238282638888.8887</v>
      </c>
      <c r="I106" s="16">
        <f t="shared" si="8"/>
        <v>1128779166666.6665</v>
      </c>
      <c r="J106" s="10"/>
    </row>
    <row r="107" spans="1:10" x14ac:dyDescent="0.2">
      <c r="A107" s="11">
        <f t="shared" si="7"/>
        <v>12.5</v>
      </c>
      <c r="B107" s="9">
        <v>29200000</v>
      </c>
      <c r="C107" s="9">
        <v>39080000</v>
      </c>
      <c r="D107" s="9">
        <f t="shared" si="6"/>
        <v>4350363888888.8887</v>
      </c>
      <c r="E107" s="12">
        <v>0</v>
      </c>
      <c r="F107" s="1">
        <f t="shared" si="9"/>
        <v>0.74718526100307059</v>
      </c>
      <c r="G107" s="1">
        <f t="shared" si="10"/>
        <v>0.25281473899692936</v>
      </c>
      <c r="H107" s="16">
        <f t="shared" si="11"/>
        <v>3250527777777.7773</v>
      </c>
      <c r="I107" s="16">
        <f t="shared" si="8"/>
        <v>1099836111111.1111</v>
      </c>
      <c r="J107" s="10"/>
    </row>
    <row r="108" spans="1:10" x14ac:dyDescent="0.2">
      <c r="A108" s="11">
        <f t="shared" si="7"/>
        <v>13.5</v>
      </c>
      <c r="B108" s="9">
        <v>28650000</v>
      </c>
      <c r="C108" s="9">
        <v>38920000</v>
      </c>
      <c r="D108" s="9">
        <f t="shared" si="6"/>
        <v>4332552777777.7778</v>
      </c>
      <c r="E108" s="12">
        <v>0</v>
      </c>
      <c r="F108" s="1">
        <f t="shared" si="9"/>
        <v>0.73612538540596095</v>
      </c>
      <c r="G108" s="1">
        <f t="shared" si="10"/>
        <v>0.26387461459403905</v>
      </c>
      <c r="H108" s="16">
        <f t="shared" si="11"/>
        <v>3189302083333.3335</v>
      </c>
      <c r="I108" s="16">
        <f t="shared" si="8"/>
        <v>1143250694444.4443</v>
      </c>
      <c r="J108" s="10"/>
    </row>
    <row r="109" spans="1:10" x14ac:dyDescent="0.2">
      <c r="A109" s="11">
        <f t="shared" si="7"/>
        <v>14.5</v>
      </c>
      <c r="B109" s="9">
        <v>28200000</v>
      </c>
      <c r="C109" s="9">
        <v>38750000</v>
      </c>
      <c r="D109" s="9">
        <f t="shared" si="6"/>
        <v>4313628472222.2222</v>
      </c>
      <c r="E109" s="12">
        <v>0</v>
      </c>
      <c r="F109" s="1">
        <f t="shared" si="9"/>
        <v>0.72774193548387101</v>
      </c>
      <c r="G109" s="1">
        <f t="shared" si="10"/>
        <v>0.27225806451612905</v>
      </c>
      <c r="H109" s="16">
        <f t="shared" si="11"/>
        <v>3139208333333.3335</v>
      </c>
      <c r="I109" s="16">
        <f t="shared" si="8"/>
        <v>1174420138888.8889</v>
      </c>
      <c r="J109" s="10"/>
    </row>
    <row r="110" spans="1:10" x14ac:dyDescent="0.2">
      <c r="A110" s="11">
        <f t="shared" si="7"/>
        <v>15.5</v>
      </c>
      <c r="B110" s="9">
        <v>27640000</v>
      </c>
      <c r="C110" s="9">
        <v>38570000</v>
      </c>
      <c r="D110" s="9">
        <f t="shared" si="6"/>
        <v>4293590972222.2222</v>
      </c>
      <c r="E110" s="12">
        <v>0</v>
      </c>
      <c r="F110" s="1">
        <f t="shared" si="9"/>
        <v>0.7166191340420015</v>
      </c>
      <c r="G110" s="1">
        <f t="shared" si="10"/>
        <v>0.28338086595799844</v>
      </c>
      <c r="H110" s="16">
        <f t="shared" si="11"/>
        <v>3076869444444.4443</v>
      </c>
      <c r="I110" s="16">
        <f t="shared" si="8"/>
        <v>1216721527777.7778</v>
      </c>
      <c r="J110" s="10"/>
    </row>
    <row r="111" spans="1:10" x14ac:dyDescent="0.2">
      <c r="A111" s="11">
        <f t="shared" si="7"/>
        <v>16.5</v>
      </c>
      <c r="B111" s="9">
        <v>26970000</v>
      </c>
      <c r="C111" s="9">
        <v>38380000</v>
      </c>
      <c r="D111" s="9">
        <f t="shared" si="6"/>
        <v>4272440277777.7778</v>
      </c>
      <c r="E111" s="12">
        <v>0</v>
      </c>
      <c r="F111" s="1">
        <f t="shared" si="9"/>
        <v>0.70270974465867642</v>
      </c>
      <c r="G111" s="1">
        <f t="shared" si="10"/>
        <v>0.29729025534132358</v>
      </c>
      <c r="H111" s="16">
        <f t="shared" si="11"/>
        <v>3002285416666.667</v>
      </c>
      <c r="I111" s="16">
        <f t="shared" si="8"/>
        <v>1270154861111.1111</v>
      </c>
      <c r="J111" s="10"/>
    </row>
    <row r="112" spans="1:10" x14ac:dyDescent="0.2">
      <c r="A112" s="11">
        <f t="shared" si="7"/>
        <v>17.5</v>
      </c>
      <c r="B112" s="9">
        <v>26090000</v>
      </c>
      <c r="C112" s="9">
        <v>38180000</v>
      </c>
      <c r="D112" s="9">
        <f t="shared" si="6"/>
        <v>4250176388888.8887</v>
      </c>
      <c r="E112" s="12">
        <v>0</v>
      </c>
      <c r="F112" s="1">
        <f t="shared" si="9"/>
        <v>0.68334206390780516</v>
      </c>
      <c r="G112" s="1">
        <f t="shared" si="10"/>
        <v>0.31665793609219489</v>
      </c>
      <c r="H112" s="16">
        <f t="shared" si="11"/>
        <v>2904324305555.5557</v>
      </c>
      <c r="I112" s="16">
        <f t="shared" si="8"/>
        <v>1345852083333.3333</v>
      </c>
      <c r="J112" s="10"/>
    </row>
    <row r="113" spans="1:10" x14ac:dyDescent="0.2">
      <c r="A113" s="11">
        <f t="shared" si="7"/>
        <v>18.5</v>
      </c>
      <c r="B113" s="9">
        <v>24250000</v>
      </c>
      <c r="C113" s="9">
        <v>37960000</v>
      </c>
      <c r="D113" s="9">
        <f t="shared" si="6"/>
        <v>4225686111111.1113</v>
      </c>
      <c r="E113" s="12">
        <v>0</v>
      </c>
      <c r="F113" s="1">
        <f t="shared" si="9"/>
        <v>0.63883034773445735</v>
      </c>
      <c r="G113" s="1">
        <f t="shared" si="10"/>
        <v>0.36116965226554265</v>
      </c>
      <c r="H113" s="16">
        <f t="shared" si="11"/>
        <v>2699496527777.7778</v>
      </c>
      <c r="I113" s="16">
        <f t="shared" si="8"/>
        <v>1526189583333.3333</v>
      </c>
      <c r="J113" s="10"/>
    </row>
    <row r="114" spans="1:10" x14ac:dyDescent="0.2">
      <c r="A114" s="11">
        <f t="shared" si="7"/>
        <v>19.5</v>
      </c>
      <c r="B114" s="9">
        <v>24740000</v>
      </c>
      <c r="C114" s="9">
        <v>37730000</v>
      </c>
      <c r="D114" s="9">
        <f t="shared" si="6"/>
        <v>4200082638888.8887</v>
      </c>
      <c r="E114" s="12">
        <v>0</v>
      </c>
      <c r="F114" s="1">
        <f t="shared" si="9"/>
        <v>0.65571163530347198</v>
      </c>
      <c r="G114" s="1">
        <f t="shared" si="10"/>
        <v>0.34428836469652796</v>
      </c>
      <c r="H114" s="16">
        <f t="shared" si="11"/>
        <v>2754043055555.5552</v>
      </c>
      <c r="I114" s="16">
        <f t="shared" si="8"/>
        <v>1446039583333.3333</v>
      </c>
      <c r="J114" s="10"/>
    </row>
    <row r="115" spans="1:10" x14ac:dyDescent="0.2">
      <c r="A115" s="11">
        <f t="shared" si="7"/>
        <v>20.5</v>
      </c>
      <c r="B115" s="9">
        <v>24270000</v>
      </c>
      <c r="C115" s="9">
        <v>37490000</v>
      </c>
      <c r="D115" s="9">
        <f t="shared" si="6"/>
        <v>4173365972222.2222</v>
      </c>
      <c r="E115" s="12">
        <v>0</v>
      </c>
      <c r="F115" s="1">
        <f t="shared" si="9"/>
        <v>0.64737263270205392</v>
      </c>
      <c r="G115" s="1">
        <f t="shared" si="10"/>
        <v>0.35262736729794614</v>
      </c>
      <c r="H115" s="16">
        <f t="shared" si="11"/>
        <v>2701722916666.667</v>
      </c>
      <c r="I115" s="16">
        <f t="shared" si="8"/>
        <v>1471643055555.5557</v>
      </c>
      <c r="J115" s="10"/>
    </row>
    <row r="116" spans="1:10" x14ac:dyDescent="0.2">
      <c r="A116" s="11">
        <f t="shared" si="7"/>
        <v>21.5</v>
      </c>
      <c r="B116" s="9">
        <v>23790000</v>
      </c>
      <c r="C116" s="9">
        <v>37240000</v>
      </c>
      <c r="D116" s="9">
        <f t="shared" si="6"/>
        <v>4145536111111.1113</v>
      </c>
      <c r="E116" s="12">
        <v>0</v>
      </c>
      <c r="F116" s="1">
        <f t="shared" si="9"/>
        <v>0.63882921589688502</v>
      </c>
      <c r="G116" s="1">
        <f t="shared" si="10"/>
        <v>0.36117078410311493</v>
      </c>
      <c r="H116" s="16">
        <f t="shared" si="11"/>
        <v>2648289583333.333</v>
      </c>
      <c r="I116" s="16">
        <f t="shared" si="8"/>
        <v>1497246527777.7778</v>
      </c>
      <c r="J116" s="10"/>
    </row>
    <row r="117" spans="1:10" x14ac:dyDescent="0.2">
      <c r="A117" s="11">
        <f t="shared" si="7"/>
        <v>22.5</v>
      </c>
      <c r="B117" s="9">
        <v>22910000</v>
      </c>
      <c r="C117" s="9">
        <v>36980000</v>
      </c>
      <c r="D117" s="9">
        <f t="shared" si="6"/>
        <v>4116593055555.5557</v>
      </c>
      <c r="E117" s="12">
        <v>0</v>
      </c>
      <c r="F117" s="1">
        <f t="shared" si="9"/>
        <v>0.61952406706327745</v>
      </c>
      <c r="G117" s="1">
        <f t="shared" si="10"/>
        <v>0.38047593293672255</v>
      </c>
      <c r="H117" s="16">
        <f t="shared" si="11"/>
        <v>2550328472222.2222</v>
      </c>
      <c r="I117" s="16">
        <f t="shared" si="8"/>
        <v>1566264583333.3333</v>
      </c>
      <c r="J117" s="10"/>
    </row>
    <row r="118" spans="1:10" x14ac:dyDescent="0.2">
      <c r="A118" s="11">
        <f t="shared" si="7"/>
        <v>23.5</v>
      </c>
      <c r="B118" s="9">
        <v>22640000</v>
      </c>
      <c r="C118" s="9">
        <v>36710000</v>
      </c>
      <c r="D118" s="9">
        <f t="shared" si="6"/>
        <v>4086536805555.5557</v>
      </c>
      <c r="E118" s="12">
        <v>0</v>
      </c>
      <c r="F118" s="1">
        <f t="shared" si="9"/>
        <v>0.61672568782348136</v>
      </c>
      <c r="G118" s="1">
        <f t="shared" si="10"/>
        <v>0.38327431217651864</v>
      </c>
      <c r="H118" s="16">
        <f t="shared" si="11"/>
        <v>2520272222222.2222</v>
      </c>
      <c r="I118" s="16">
        <f t="shared" si="8"/>
        <v>1566264583333.3333</v>
      </c>
      <c r="J118" s="10"/>
    </row>
    <row r="119" spans="1:10" x14ac:dyDescent="0.2">
      <c r="A119" s="11">
        <f t="shared" si="7"/>
        <v>24.5</v>
      </c>
      <c r="B119" s="9">
        <v>22360000</v>
      </c>
      <c r="C119" s="9">
        <v>36430000</v>
      </c>
      <c r="D119" s="9">
        <f t="shared" si="6"/>
        <v>4055367361111.1113</v>
      </c>
      <c r="E119" s="12">
        <v>0</v>
      </c>
      <c r="F119" s="1">
        <f t="shared" si="9"/>
        <v>0.61377985177051886</v>
      </c>
      <c r="G119" s="1">
        <f t="shared" si="10"/>
        <v>0.3862201482294812</v>
      </c>
      <c r="H119" s="16">
        <f t="shared" si="11"/>
        <v>2489102777777.7783</v>
      </c>
      <c r="I119" s="16">
        <f t="shared" si="8"/>
        <v>1566264583333.3335</v>
      </c>
      <c r="J119" s="10"/>
    </row>
    <row r="120" spans="1:10" x14ac:dyDescent="0.2">
      <c r="A120" s="11">
        <f t="shared" si="7"/>
        <v>25.5</v>
      </c>
      <c r="B120" s="9">
        <v>21380000</v>
      </c>
      <c r="C120" s="9">
        <v>36130000</v>
      </c>
      <c r="D120" s="9">
        <f t="shared" si="6"/>
        <v>4021971527777.7778</v>
      </c>
      <c r="E120" s="12">
        <v>0</v>
      </c>
      <c r="F120" s="1">
        <f t="shared" si="9"/>
        <v>0.59175200664267924</v>
      </c>
      <c r="G120" s="1">
        <f t="shared" si="10"/>
        <v>0.40824799335732076</v>
      </c>
      <c r="H120" s="16">
        <f t="shared" si="11"/>
        <v>2380009722222.2222</v>
      </c>
      <c r="I120" s="16">
        <f t="shared" si="8"/>
        <v>1641961805555.5554</v>
      </c>
      <c r="J120" s="10"/>
    </row>
    <row r="121" spans="1:10" x14ac:dyDescent="0.2">
      <c r="A121" s="11">
        <f t="shared" si="7"/>
        <v>26.5</v>
      </c>
      <c r="B121" s="9">
        <v>21100000</v>
      </c>
      <c r="C121" s="9">
        <v>35820000</v>
      </c>
      <c r="D121" s="9">
        <f t="shared" si="6"/>
        <v>3987462500000</v>
      </c>
      <c r="E121" s="12">
        <v>0</v>
      </c>
      <c r="F121" s="1">
        <f t="shared" si="9"/>
        <v>0.5890563930764936</v>
      </c>
      <c r="G121" s="1">
        <f t="shared" si="10"/>
        <v>0.4109436069235064</v>
      </c>
      <c r="H121" s="16">
        <f t="shared" si="11"/>
        <v>2348840277777.7778</v>
      </c>
      <c r="I121" s="16">
        <f t="shared" si="8"/>
        <v>1638622222222.2222</v>
      </c>
      <c r="J121" s="10"/>
    </row>
    <row r="122" spans="1:10" x14ac:dyDescent="0.2">
      <c r="A122" s="11">
        <f t="shared" si="7"/>
        <v>27.5</v>
      </c>
      <c r="B122" s="9">
        <v>20420000</v>
      </c>
      <c r="C122" s="9">
        <v>35510000</v>
      </c>
      <c r="D122" s="9">
        <f t="shared" si="6"/>
        <v>3952953472222.2222</v>
      </c>
      <c r="E122" s="12">
        <v>0</v>
      </c>
      <c r="F122" s="1">
        <f t="shared" si="9"/>
        <v>0.57504928189242466</v>
      </c>
      <c r="G122" s="1">
        <f t="shared" si="10"/>
        <v>0.42495071810757534</v>
      </c>
      <c r="H122" s="16">
        <f t="shared" si="11"/>
        <v>2273143055555.5557</v>
      </c>
      <c r="I122" s="16">
        <f t="shared" si="8"/>
        <v>1679810416666.6667</v>
      </c>
      <c r="J122" s="10"/>
    </row>
    <row r="123" spans="1:10" x14ac:dyDescent="0.2">
      <c r="A123" s="11">
        <f t="shared" si="7"/>
        <v>28.5</v>
      </c>
      <c r="B123" s="9">
        <v>20030000</v>
      </c>
      <c r="C123" s="9">
        <v>35180000</v>
      </c>
      <c r="D123" s="9">
        <f t="shared" si="6"/>
        <v>3916218055555.5557</v>
      </c>
      <c r="E123" s="12">
        <v>0</v>
      </c>
      <c r="F123" s="1">
        <f t="shared" si="9"/>
        <v>0.5693575895395111</v>
      </c>
      <c r="G123" s="1">
        <f t="shared" si="10"/>
        <v>0.4306424104604889</v>
      </c>
      <c r="H123" s="16">
        <f t="shared" si="11"/>
        <v>2229728472222.2222</v>
      </c>
      <c r="I123" s="16">
        <f t="shared" si="8"/>
        <v>1686489583333.3333</v>
      </c>
      <c r="J123" s="10"/>
    </row>
    <row r="124" spans="1:10" x14ac:dyDescent="0.2">
      <c r="A124" s="11">
        <f t="shared" si="7"/>
        <v>29.5</v>
      </c>
      <c r="B124" s="9">
        <v>19070000</v>
      </c>
      <c r="C124" s="9">
        <v>34840000</v>
      </c>
      <c r="D124" s="9">
        <f t="shared" si="6"/>
        <v>3878369444444.4443</v>
      </c>
      <c r="E124" s="12">
        <v>0</v>
      </c>
      <c r="F124" s="1">
        <f t="shared" si="9"/>
        <v>0.54735935706084959</v>
      </c>
      <c r="G124" s="1">
        <f t="shared" si="10"/>
        <v>0.45264064293915041</v>
      </c>
      <c r="H124" s="16">
        <f t="shared" si="11"/>
        <v>2122861805555.5554</v>
      </c>
      <c r="I124" s="16">
        <f t="shared" si="8"/>
        <v>1755507638888.8889</v>
      </c>
      <c r="J124" s="10"/>
    </row>
    <row r="125" spans="1:10" x14ac:dyDescent="0.2">
      <c r="A125" s="11">
        <f t="shared" si="7"/>
        <v>30.5</v>
      </c>
      <c r="B125" s="9">
        <v>18590000</v>
      </c>
      <c r="C125" s="9">
        <v>34490000</v>
      </c>
      <c r="D125" s="9">
        <f t="shared" si="6"/>
        <v>3839407638888.8887</v>
      </c>
      <c r="E125" s="12">
        <v>0</v>
      </c>
      <c r="F125" s="1">
        <f t="shared" si="9"/>
        <v>0.53899681066975935</v>
      </c>
      <c r="G125" s="1">
        <f t="shared" si="10"/>
        <v>0.46100318933024065</v>
      </c>
      <c r="H125" s="16">
        <f t="shared" si="11"/>
        <v>2069428472222.2222</v>
      </c>
      <c r="I125" s="16">
        <f t="shared" si="8"/>
        <v>1769979166666.6665</v>
      </c>
      <c r="J125" s="10"/>
    </row>
    <row r="126" spans="1:10" x14ac:dyDescent="0.2">
      <c r="A126" s="11">
        <f t="shared" si="7"/>
        <v>31.5</v>
      </c>
      <c r="B126" s="9">
        <v>18770000</v>
      </c>
      <c r="C126" s="9">
        <v>34130000</v>
      </c>
      <c r="D126" s="9">
        <f t="shared" si="6"/>
        <v>3799332638888.8887</v>
      </c>
      <c r="E126" s="12">
        <v>0</v>
      </c>
      <c r="F126" s="1">
        <f t="shared" si="9"/>
        <v>0.5499560503955464</v>
      </c>
      <c r="G126" s="1">
        <f t="shared" si="10"/>
        <v>0.45004394960445354</v>
      </c>
      <c r="H126" s="16">
        <f t="shared" si="11"/>
        <v>2089465972222.2219</v>
      </c>
      <c r="I126" s="16">
        <f t="shared" si="8"/>
        <v>1709866666666.6665</v>
      </c>
      <c r="J126" s="10"/>
    </row>
    <row r="127" spans="1:10" x14ac:dyDescent="0.2">
      <c r="A127" s="11">
        <f t="shared" si="7"/>
        <v>32.5</v>
      </c>
      <c r="B127" s="9">
        <v>18940000</v>
      </c>
      <c r="C127" s="9">
        <v>33760000</v>
      </c>
      <c r="D127" s="9">
        <f t="shared" si="6"/>
        <v>3758144444444.4443</v>
      </c>
      <c r="E127" s="12">
        <v>0</v>
      </c>
      <c r="F127" s="1">
        <f t="shared" si="9"/>
        <v>0.56101895734597151</v>
      </c>
      <c r="G127" s="1">
        <f t="shared" si="10"/>
        <v>0.43898104265402843</v>
      </c>
      <c r="H127" s="16">
        <f t="shared" si="11"/>
        <v>2108390277777.7776</v>
      </c>
      <c r="I127" s="16">
        <f t="shared" si="8"/>
        <v>1649754166666.6665</v>
      </c>
      <c r="J127" s="10"/>
    </row>
    <row r="128" spans="1:10" x14ac:dyDescent="0.2">
      <c r="A128" s="11">
        <f t="shared" si="7"/>
        <v>33.5</v>
      </c>
      <c r="B128" s="9">
        <v>19010000</v>
      </c>
      <c r="C128" s="9">
        <v>33380000</v>
      </c>
      <c r="D128" s="9">
        <f t="shared" si="6"/>
        <v>3715843055555.5557</v>
      </c>
      <c r="E128" s="12">
        <v>0</v>
      </c>
      <c r="F128" s="1">
        <f t="shared" si="9"/>
        <v>0.5695026962252846</v>
      </c>
      <c r="G128" s="1">
        <f t="shared" si="10"/>
        <v>0.4304973037747154</v>
      </c>
      <c r="H128" s="16">
        <f t="shared" si="11"/>
        <v>2116182638888.8889</v>
      </c>
      <c r="I128" s="16">
        <f t="shared" si="8"/>
        <v>1599660416666.6667</v>
      </c>
      <c r="J128" s="10"/>
    </row>
    <row r="129" spans="1:10" x14ac:dyDescent="0.2">
      <c r="A129" s="11">
        <f t="shared" si="7"/>
        <v>34.5</v>
      </c>
      <c r="B129" s="9">
        <v>18240000</v>
      </c>
      <c r="C129" s="9">
        <v>32990000</v>
      </c>
      <c r="D129" s="9">
        <f t="shared" si="6"/>
        <v>3672428472222.2222</v>
      </c>
      <c r="E129" s="12">
        <v>0</v>
      </c>
      <c r="F129" s="1">
        <f t="shared" si="9"/>
        <v>0.5528948166110943</v>
      </c>
      <c r="G129" s="1">
        <f t="shared" si="10"/>
        <v>0.4471051833889057</v>
      </c>
      <c r="H129" s="16">
        <f t="shared" si="11"/>
        <v>2030466666666.6667</v>
      </c>
      <c r="I129" s="16">
        <f t="shared" si="8"/>
        <v>1641961805555.5554</v>
      </c>
      <c r="J129" s="10"/>
    </row>
    <row r="130" spans="1:10" x14ac:dyDescent="0.2">
      <c r="A130" s="11">
        <f t="shared" si="7"/>
        <v>35.5</v>
      </c>
      <c r="B130" s="9">
        <v>18010000</v>
      </c>
      <c r="C130" s="9">
        <v>32590000</v>
      </c>
      <c r="D130" s="9">
        <f t="shared" si="6"/>
        <v>3627900694444.4443</v>
      </c>
      <c r="E130" s="12">
        <v>0</v>
      </c>
      <c r="F130" s="1">
        <f t="shared" si="9"/>
        <v>0.55262350414237493</v>
      </c>
      <c r="G130" s="1">
        <f t="shared" si="10"/>
        <v>0.44737649585762501</v>
      </c>
      <c r="H130" s="16">
        <f t="shared" si="11"/>
        <v>2004863194444.4443</v>
      </c>
      <c r="I130" s="16">
        <f t="shared" si="8"/>
        <v>1623037499999.9998</v>
      </c>
      <c r="J130" s="10"/>
    </row>
    <row r="131" spans="1:10" x14ac:dyDescent="0.2">
      <c r="A131" s="11">
        <f t="shared" si="7"/>
        <v>36.5</v>
      </c>
      <c r="B131" s="9">
        <v>17250000</v>
      </c>
      <c r="C131" s="9">
        <v>32180000</v>
      </c>
      <c r="D131" s="9">
        <f t="shared" si="6"/>
        <v>3582259722222.2222</v>
      </c>
      <c r="E131" s="12">
        <v>0</v>
      </c>
      <c r="F131" s="1">
        <f t="shared" si="9"/>
        <v>0.53604723430702295</v>
      </c>
      <c r="G131" s="1">
        <f t="shared" si="10"/>
        <v>0.463952765692977</v>
      </c>
      <c r="H131" s="16">
        <f t="shared" si="11"/>
        <v>1920260416666.6665</v>
      </c>
      <c r="I131" s="16">
        <f t="shared" si="8"/>
        <v>1661999305555.5554</v>
      </c>
      <c r="J131" s="10"/>
    </row>
    <row r="132" spans="1:10" x14ac:dyDescent="0.2">
      <c r="A132" s="11">
        <f t="shared" si="7"/>
        <v>37.5</v>
      </c>
      <c r="B132" s="9">
        <v>17030000</v>
      </c>
      <c r="C132" s="9">
        <v>31760000</v>
      </c>
      <c r="D132" s="9">
        <f t="shared" si="6"/>
        <v>3535505555555.5557</v>
      </c>
      <c r="E132" s="12">
        <v>0</v>
      </c>
      <c r="F132" s="1">
        <f t="shared" si="9"/>
        <v>0.53620906801007562</v>
      </c>
      <c r="G132" s="1">
        <f t="shared" si="10"/>
        <v>0.46379093198992444</v>
      </c>
      <c r="H132" s="16">
        <f t="shared" si="11"/>
        <v>1895770138888.8892</v>
      </c>
      <c r="I132" s="16">
        <f t="shared" si="8"/>
        <v>1639735416666.6667</v>
      </c>
      <c r="J132" s="10"/>
    </row>
    <row r="133" spans="1:10" x14ac:dyDescent="0.2">
      <c r="A133" s="11">
        <f t="shared" si="7"/>
        <v>38.5</v>
      </c>
      <c r="B133" s="9">
        <v>17400000</v>
      </c>
      <c r="C133" s="9">
        <v>31330000</v>
      </c>
      <c r="D133" s="9">
        <f t="shared" si="6"/>
        <v>3487638194444.4443</v>
      </c>
      <c r="E133" s="12">
        <v>0</v>
      </c>
      <c r="F133" s="1">
        <f t="shared" si="9"/>
        <v>0.55537823172677947</v>
      </c>
      <c r="G133" s="1">
        <f t="shared" si="10"/>
        <v>0.44462176827322053</v>
      </c>
      <c r="H133" s="16">
        <f t="shared" si="11"/>
        <v>1936958333333.3333</v>
      </c>
      <c r="I133" s="16">
        <f t="shared" si="8"/>
        <v>1550679861111.1111</v>
      </c>
      <c r="J133" s="10"/>
    </row>
    <row r="134" spans="1:10" x14ac:dyDescent="0.2">
      <c r="A134" s="11">
        <f t="shared" si="7"/>
        <v>39.5</v>
      </c>
      <c r="B134" s="9">
        <v>16470000</v>
      </c>
      <c r="C134" s="9">
        <v>30890000</v>
      </c>
      <c r="D134" s="9">
        <f t="shared" ref="D134:D184" si="12">C134*40075000/360</f>
        <v>3438657638888.8887</v>
      </c>
      <c r="E134" s="12">
        <v>0</v>
      </c>
      <c r="F134" s="1">
        <f t="shared" si="9"/>
        <v>0.53318225963094856</v>
      </c>
      <c r="G134" s="1">
        <f t="shared" si="10"/>
        <v>0.46681774036905149</v>
      </c>
      <c r="H134" s="16">
        <f t="shared" si="11"/>
        <v>1833431250000</v>
      </c>
      <c r="I134" s="16">
        <f t="shared" si="8"/>
        <v>1605226388888.8889</v>
      </c>
      <c r="J134" s="10"/>
    </row>
    <row r="135" spans="1:10" x14ac:dyDescent="0.2">
      <c r="A135" s="11">
        <f t="shared" ref="A135:A184" si="13">A134+1</f>
        <v>40.5</v>
      </c>
      <c r="B135" s="9">
        <v>15220000</v>
      </c>
      <c r="C135" s="9">
        <v>30440000</v>
      </c>
      <c r="D135" s="9">
        <f t="shared" si="12"/>
        <v>3388563888888.8887</v>
      </c>
      <c r="E135" s="12">
        <v>0</v>
      </c>
      <c r="F135" s="1">
        <f t="shared" si="9"/>
        <v>0.5</v>
      </c>
      <c r="G135" s="1">
        <f t="shared" si="10"/>
        <v>0.5</v>
      </c>
      <c r="H135" s="16">
        <f t="shared" si="11"/>
        <v>1694281944444.4443</v>
      </c>
      <c r="I135" s="16">
        <f t="shared" si="8"/>
        <v>1694281944444.4443</v>
      </c>
      <c r="J135" s="10"/>
    </row>
    <row r="136" spans="1:10" x14ac:dyDescent="0.2">
      <c r="A136" s="11">
        <f t="shared" si="13"/>
        <v>41.5</v>
      </c>
      <c r="B136" s="9">
        <v>15070000</v>
      </c>
      <c r="C136" s="9">
        <v>29980000</v>
      </c>
      <c r="D136" s="9">
        <f t="shared" si="12"/>
        <v>3337356944444.4443</v>
      </c>
      <c r="E136" s="12">
        <v>0</v>
      </c>
      <c r="F136" s="1">
        <f t="shared" si="9"/>
        <v>0.50266844563042024</v>
      </c>
      <c r="G136" s="1">
        <f t="shared" si="10"/>
        <v>0.49733155436957971</v>
      </c>
      <c r="H136" s="16">
        <f t="shared" si="11"/>
        <v>1677584027777.7776</v>
      </c>
      <c r="I136" s="16">
        <f t="shared" si="8"/>
        <v>1659772916666.6665</v>
      </c>
      <c r="J136" s="10"/>
    </row>
    <row r="137" spans="1:10" x14ac:dyDescent="0.2">
      <c r="A137" s="11">
        <f t="shared" si="13"/>
        <v>42.5</v>
      </c>
      <c r="B137" s="9">
        <v>14840000</v>
      </c>
      <c r="C137" s="9">
        <v>29510000</v>
      </c>
      <c r="D137" s="9">
        <f t="shared" si="12"/>
        <v>3285036805555.5557</v>
      </c>
      <c r="E137" s="12">
        <v>0</v>
      </c>
      <c r="F137" s="1">
        <f t="shared" si="9"/>
        <v>0.50288037953236187</v>
      </c>
      <c r="G137" s="1">
        <f t="shared" si="10"/>
        <v>0.49711962046763808</v>
      </c>
      <c r="H137" s="16">
        <f t="shared" si="11"/>
        <v>1651980555555.5554</v>
      </c>
      <c r="I137" s="16">
        <f t="shared" si="8"/>
        <v>1633056250000</v>
      </c>
      <c r="J137" s="10"/>
    </row>
    <row r="138" spans="1:10" x14ac:dyDescent="0.2">
      <c r="A138" s="11">
        <f t="shared" si="13"/>
        <v>43.5</v>
      </c>
      <c r="B138" s="9">
        <v>13630000</v>
      </c>
      <c r="C138" s="9">
        <v>29040000</v>
      </c>
      <c r="D138" s="9">
        <f t="shared" si="12"/>
        <v>3232716666666.6665</v>
      </c>
      <c r="E138" s="12">
        <v>0</v>
      </c>
      <c r="F138" s="1">
        <f t="shared" si="9"/>
        <v>0.46935261707988979</v>
      </c>
      <c r="G138" s="1">
        <f t="shared" si="10"/>
        <v>0.53064738292011016</v>
      </c>
      <c r="H138" s="16">
        <f t="shared" si="11"/>
        <v>1517284027777.7776</v>
      </c>
      <c r="I138" s="16">
        <f t="shared" ref="I138:I184" si="14">G138*$D138</f>
        <v>1715432638888.8887</v>
      </c>
      <c r="J138" s="10"/>
    </row>
    <row r="139" spans="1:10" x14ac:dyDescent="0.2">
      <c r="A139" s="11">
        <f t="shared" si="13"/>
        <v>44.5</v>
      </c>
      <c r="B139" s="9">
        <v>13090000</v>
      </c>
      <c r="C139" s="9">
        <v>28550000</v>
      </c>
      <c r="D139" s="9">
        <f t="shared" si="12"/>
        <v>3178170138888.8887</v>
      </c>
      <c r="E139" s="12">
        <v>0</v>
      </c>
      <c r="F139" s="1">
        <f t="shared" ref="F139:F184" si="15">B139/C139*(1-E139)</f>
        <v>0.4584938704028021</v>
      </c>
      <c r="G139" s="1">
        <f t="shared" ref="G139:G184" si="16">(C139-B139)/C139*(1-E139)</f>
        <v>0.5415061295971979</v>
      </c>
      <c r="H139" s="16">
        <f t="shared" ref="H139:H184" si="17">F139*$D139</f>
        <v>1457171527777.7776</v>
      </c>
      <c r="I139" s="16">
        <f t="shared" si="14"/>
        <v>1720998611111.1111</v>
      </c>
      <c r="J139" s="10"/>
    </row>
    <row r="140" spans="1:10" x14ac:dyDescent="0.2">
      <c r="A140" s="11">
        <f t="shared" si="13"/>
        <v>45.5</v>
      </c>
      <c r="B140" s="9">
        <v>12700000</v>
      </c>
      <c r="C140" s="9">
        <v>28060000</v>
      </c>
      <c r="D140" s="9">
        <f t="shared" si="12"/>
        <v>3123623611111.1113</v>
      </c>
      <c r="E140" s="12">
        <v>0</v>
      </c>
      <c r="F140" s="1">
        <f t="shared" si="15"/>
        <v>0.45260156806842483</v>
      </c>
      <c r="G140" s="1">
        <f t="shared" si="16"/>
        <v>0.54739843193157522</v>
      </c>
      <c r="H140" s="16">
        <f t="shared" si="17"/>
        <v>1413756944444.4446</v>
      </c>
      <c r="I140" s="16">
        <f t="shared" si="14"/>
        <v>1709866666666.667</v>
      </c>
      <c r="J140" s="10"/>
    </row>
    <row r="141" spans="1:10" x14ac:dyDescent="0.2">
      <c r="A141" s="11">
        <f t="shared" si="13"/>
        <v>46.5</v>
      </c>
      <c r="B141" s="9">
        <v>12170000</v>
      </c>
      <c r="C141" s="9">
        <v>27550000</v>
      </c>
      <c r="D141" s="9">
        <f t="shared" si="12"/>
        <v>3066850694444.4443</v>
      </c>
      <c r="E141" s="12">
        <v>0</v>
      </c>
      <c r="F141" s="1">
        <f t="shared" si="15"/>
        <v>0.44174228675136118</v>
      </c>
      <c r="G141" s="1">
        <f t="shared" si="16"/>
        <v>0.55825771324863882</v>
      </c>
      <c r="H141" s="16">
        <f t="shared" si="17"/>
        <v>1354757638888.8889</v>
      </c>
      <c r="I141" s="16">
        <f t="shared" si="14"/>
        <v>1712093055555.5554</v>
      </c>
      <c r="J141" s="10"/>
    </row>
    <row r="142" spans="1:10" x14ac:dyDescent="0.2">
      <c r="A142" s="11">
        <f t="shared" si="13"/>
        <v>47.5</v>
      </c>
      <c r="B142" s="9">
        <v>11570000</v>
      </c>
      <c r="C142" s="9">
        <v>27040000</v>
      </c>
      <c r="D142" s="9">
        <f t="shared" si="12"/>
        <v>3010077777777.7778</v>
      </c>
      <c r="E142" s="12">
        <v>0</v>
      </c>
      <c r="F142" s="1">
        <f t="shared" si="15"/>
        <v>0.42788461538461536</v>
      </c>
      <c r="G142" s="1">
        <f t="shared" si="16"/>
        <v>0.57211538461538458</v>
      </c>
      <c r="H142" s="16">
        <f t="shared" si="17"/>
        <v>1287965972222.2222</v>
      </c>
      <c r="I142" s="16">
        <f t="shared" si="14"/>
        <v>1722111805555.5554</v>
      </c>
      <c r="J142" s="10"/>
    </row>
    <row r="143" spans="1:10" x14ac:dyDescent="0.2">
      <c r="A143" s="11">
        <f t="shared" si="13"/>
        <v>48.5</v>
      </c>
      <c r="B143" s="9">
        <v>10760000</v>
      </c>
      <c r="C143" s="9">
        <v>26520000</v>
      </c>
      <c r="D143" s="9">
        <f t="shared" si="12"/>
        <v>2952191666666.6665</v>
      </c>
      <c r="E143" s="12">
        <v>0</v>
      </c>
      <c r="F143" s="1">
        <f t="shared" si="15"/>
        <v>0.4057315233785822</v>
      </c>
      <c r="G143" s="1">
        <f t="shared" si="16"/>
        <v>0.5942684766214178</v>
      </c>
      <c r="H143" s="16">
        <f t="shared" si="17"/>
        <v>1197797222222.2222</v>
      </c>
      <c r="I143" s="16">
        <f t="shared" si="14"/>
        <v>1754394444444.4443</v>
      </c>
      <c r="J143" s="10"/>
    </row>
    <row r="144" spans="1:10" x14ac:dyDescent="0.2">
      <c r="A144" s="11">
        <f t="shared" si="13"/>
        <v>49.5</v>
      </c>
      <c r="B144" s="9">
        <v>10540000</v>
      </c>
      <c r="C144" s="9">
        <v>26000000</v>
      </c>
      <c r="D144" s="9">
        <f t="shared" si="12"/>
        <v>2894305555555.5557</v>
      </c>
      <c r="E144" s="12">
        <v>0</v>
      </c>
      <c r="F144" s="1">
        <f t="shared" si="15"/>
        <v>0.4053846153846154</v>
      </c>
      <c r="G144" s="1">
        <f t="shared" si="16"/>
        <v>0.59461538461538466</v>
      </c>
      <c r="H144" s="16">
        <f t="shared" si="17"/>
        <v>1173306944444.4446</v>
      </c>
      <c r="I144" s="16">
        <f t="shared" si="14"/>
        <v>1720998611111.1113</v>
      </c>
      <c r="J144" s="10"/>
    </row>
    <row r="145" spans="1:10" x14ac:dyDescent="0.2">
      <c r="A145" s="11">
        <f t="shared" si="13"/>
        <v>50.5</v>
      </c>
      <c r="B145" s="9">
        <v>10110000</v>
      </c>
      <c r="C145" s="9">
        <v>25460000</v>
      </c>
      <c r="D145" s="9">
        <f t="shared" si="12"/>
        <v>2834193055555.5557</v>
      </c>
      <c r="E145" s="12">
        <v>0</v>
      </c>
      <c r="F145" s="1">
        <f t="shared" si="15"/>
        <v>0.39709347996857819</v>
      </c>
      <c r="G145" s="1">
        <f t="shared" si="16"/>
        <v>0.60290652003142187</v>
      </c>
      <c r="H145" s="16">
        <f t="shared" si="17"/>
        <v>1125439583333.3335</v>
      </c>
      <c r="I145" s="16">
        <f t="shared" si="14"/>
        <v>1708753472222.2224</v>
      </c>
      <c r="J145" s="10"/>
    </row>
    <row r="146" spans="1:10" x14ac:dyDescent="0.2">
      <c r="A146" s="11">
        <f t="shared" si="13"/>
        <v>51.5</v>
      </c>
      <c r="B146" s="9">
        <v>9275000</v>
      </c>
      <c r="C146" s="9">
        <v>24920000</v>
      </c>
      <c r="D146" s="9">
        <f t="shared" si="12"/>
        <v>2774080555555.5557</v>
      </c>
      <c r="E146" s="12">
        <v>0</v>
      </c>
      <c r="F146" s="1">
        <f t="shared" si="15"/>
        <v>0.37219101123595505</v>
      </c>
      <c r="G146" s="1">
        <f t="shared" si="16"/>
        <v>0.6278089887640449</v>
      </c>
      <c r="H146" s="16">
        <f t="shared" si="17"/>
        <v>1032487847222.2223</v>
      </c>
      <c r="I146" s="16">
        <f t="shared" si="14"/>
        <v>1741592708333.3333</v>
      </c>
      <c r="J146" s="10"/>
    </row>
    <row r="147" spans="1:10" x14ac:dyDescent="0.2">
      <c r="A147" s="11">
        <f t="shared" si="13"/>
        <v>52.5</v>
      </c>
      <c r="B147" s="9">
        <v>9206000</v>
      </c>
      <c r="C147" s="9">
        <v>24370000</v>
      </c>
      <c r="D147" s="9">
        <f t="shared" si="12"/>
        <v>2712854861111.1113</v>
      </c>
      <c r="E147" s="12">
        <v>0</v>
      </c>
      <c r="F147" s="1">
        <f t="shared" si="15"/>
        <v>0.37775954041854737</v>
      </c>
      <c r="G147" s="1">
        <f t="shared" si="16"/>
        <v>0.62224045958145258</v>
      </c>
      <c r="H147" s="16">
        <f t="shared" si="17"/>
        <v>1024806805555.5555</v>
      </c>
      <c r="I147" s="16">
        <f t="shared" si="14"/>
        <v>1688048055555.5557</v>
      </c>
      <c r="J147" s="10"/>
    </row>
    <row r="148" spans="1:10" x14ac:dyDescent="0.2">
      <c r="A148" s="11">
        <f t="shared" si="13"/>
        <v>53.5</v>
      </c>
      <c r="B148" s="9">
        <v>8863000</v>
      </c>
      <c r="C148" s="9">
        <v>23810000</v>
      </c>
      <c r="D148" s="9">
        <f t="shared" si="12"/>
        <v>2650515972222.2222</v>
      </c>
      <c r="E148" s="12">
        <v>0</v>
      </c>
      <c r="F148" s="1">
        <f t="shared" si="15"/>
        <v>0.37223855522889543</v>
      </c>
      <c r="G148" s="1">
        <f t="shared" si="16"/>
        <v>0.62776144477110463</v>
      </c>
      <c r="H148" s="16">
        <f t="shared" si="17"/>
        <v>986624236111.11108</v>
      </c>
      <c r="I148" s="16">
        <f t="shared" si="14"/>
        <v>1663891736111.1111</v>
      </c>
      <c r="J148" s="10"/>
    </row>
    <row r="149" spans="1:10" x14ac:dyDescent="0.2">
      <c r="A149" s="11">
        <f t="shared" si="13"/>
        <v>54.5</v>
      </c>
      <c r="B149" s="9">
        <v>8846000</v>
      </c>
      <c r="C149" s="9">
        <v>23250000</v>
      </c>
      <c r="D149" s="9">
        <f t="shared" si="12"/>
        <v>2588177083333.3335</v>
      </c>
      <c r="E149" s="12">
        <v>0</v>
      </c>
      <c r="F149" s="1">
        <f t="shared" si="15"/>
        <v>0.38047311827956987</v>
      </c>
      <c r="G149" s="1">
        <f t="shared" si="16"/>
        <v>0.61952688172043013</v>
      </c>
      <c r="H149" s="16">
        <f t="shared" si="17"/>
        <v>984731805555.55554</v>
      </c>
      <c r="I149" s="16">
        <f t="shared" si="14"/>
        <v>1603445277777.7778</v>
      </c>
      <c r="J149" s="10"/>
    </row>
    <row r="150" spans="1:10" x14ac:dyDescent="0.2">
      <c r="A150" s="11">
        <f t="shared" si="13"/>
        <v>55.5</v>
      </c>
      <c r="B150" s="9">
        <v>9321000</v>
      </c>
      <c r="C150" s="9">
        <v>22670000</v>
      </c>
      <c r="D150" s="9">
        <f t="shared" si="12"/>
        <v>2523611805555.5557</v>
      </c>
      <c r="E150" s="12">
        <v>0</v>
      </c>
      <c r="F150" s="1">
        <f t="shared" si="15"/>
        <v>0.41116012351124837</v>
      </c>
      <c r="G150" s="1">
        <f t="shared" si="16"/>
        <v>0.58883987648875169</v>
      </c>
      <c r="H150" s="16">
        <f t="shared" si="17"/>
        <v>1037608541666.6667</v>
      </c>
      <c r="I150" s="16">
        <f t="shared" si="14"/>
        <v>1486003263888.8892</v>
      </c>
      <c r="J150" s="10"/>
    </row>
    <row r="151" spans="1:10" x14ac:dyDescent="0.2">
      <c r="A151" s="11">
        <f t="shared" si="13"/>
        <v>56.5</v>
      </c>
      <c r="B151" s="9">
        <v>9206000</v>
      </c>
      <c r="C151" s="9">
        <v>22090000</v>
      </c>
      <c r="D151" s="9">
        <f t="shared" si="12"/>
        <v>2459046527777.7778</v>
      </c>
      <c r="E151" s="12">
        <v>0</v>
      </c>
      <c r="F151" s="1">
        <f t="shared" si="15"/>
        <v>0.41674966047985512</v>
      </c>
      <c r="G151" s="1">
        <f t="shared" si="16"/>
        <v>0.58325033952014482</v>
      </c>
      <c r="H151" s="16">
        <f t="shared" si="17"/>
        <v>1024806805555.5555</v>
      </c>
      <c r="I151" s="16">
        <f t="shared" si="14"/>
        <v>1434239722222.2222</v>
      </c>
      <c r="J151" s="10"/>
    </row>
    <row r="152" spans="1:10" x14ac:dyDescent="0.2">
      <c r="A152" s="11">
        <f t="shared" si="13"/>
        <v>57.5</v>
      </c>
      <c r="B152" s="9">
        <v>8962000</v>
      </c>
      <c r="C152" s="9">
        <v>21510000</v>
      </c>
      <c r="D152" s="9">
        <f t="shared" si="12"/>
        <v>2394481250000</v>
      </c>
      <c r="E152" s="12">
        <v>0</v>
      </c>
      <c r="F152" s="1">
        <f t="shared" si="15"/>
        <v>0.41664342166434215</v>
      </c>
      <c r="G152" s="1">
        <f t="shared" si="16"/>
        <v>0.58335657833565779</v>
      </c>
      <c r="H152" s="16">
        <f t="shared" si="17"/>
        <v>997644861111.11108</v>
      </c>
      <c r="I152" s="16">
        <f t="shared" si="14"/>
        <v>1396836388888.8887</v>
      </c>
      <c r="J152" s="10"/>
    </row>
    <row r="153" spans="1:10" x14ac:dyDescent="0.2">
      <c r="A153" s="11">
        <f t="shared" si="13"/>
        <v>58.5</v>
      </c>
      <c r="B153" s="9">
        <v>8424000</v>
      </c>
      <c r="C153" s="9">
        <v>20920000</v>
      </c>
      <c r="D153" s="9">
        <f t="shared" si="12"/>
        <v>2328802777777.7778</v>
      </c>
      <c r="E153" s="12">
        <v>0</v>
      </c>
      <c r="F153" s="1">
        <f t="shared" si="15"/>
        <v>0.40267686424474186</v>
      </c>
      <c r="G153" s="1">
        <f t="shared" si="16"/>
        <v>0.59732313575525808</v>
      </c>
      <c r="H153" s="16">
        <f t="shared" si="17"/>
        <v>937755000000</v>
      </c>
      <c r="I153" s="16">
        <f t="shared" si="14"/>
        <v>1391047777777.7778</v>
      </c>
      <c r="J153" s="10"/>
    </row>
    <row r="154" spans="1:10" x14ac:dyDescent="0.2">
      <c r="A154" s="11">
        <f t="shared" si="13"/>
        <v>59.5</v>
      </c>
      <c r="B154" s="9">
        <v>7506000</v>
      </c>
      <c r="C154" s="9">
        <v>20320000</v>
      </c>
      <c r="D154" s="9">
        <f t="shared" si="12"/>
        <v>2262011111111.1113</v>
      </c>
      <c r="E154" s="12">
        <v>0</v>
      </c>
      <c r="F154" s="1">
        <f t="shared" si="15"/>
        <v>0.36938976377952754</v>
      </c>
      <c r="G154" s="1">
        <f t="shared" si="16"/>
        <v>0.63061023622047241</v>
      </c>
      <c r="H154" s="16">
        <f t="shared" si="17"/>
        <v>835563750000</v>
      </c>
      <c r="I154" s="16">
        <f t="shared" si="14"/>
        <v>1426447361111.1111</v>
      </c>
      <c r="J154" s="10"/>
    </row>
    <row r="155" spans="1:10" x14ac:dyDescent="0.2">
      <c r="A155" s="11">
        <f t="shared" si="13"/>
        <v>60.5</v>
      </c>
      <c r="B155" s="9">
        <v>6132000</v>
      </c>
      <c r="C155" s="9">
        <v>19710000</v>
      </c>
      <c r="D155" s="9">
        <f t="shared" si="12"/>
        <v>2194106250000</v>
      </c>
      <c r="E155" s="12">
        <v>0</v>
      </c>
      <c r="F155" s="1">
        <f t="shared" si="15"/>
        <v>0.31111111111111112</v>
      </c>
      <c r="G155" s="1">
        <f t="shared" si="16"/>
        <v>0.68888888888888888</v>
      </c>
      <c r="H155" s="16">
        <f t="shared" si="17"/>
        <v>682610833333.33337</v>
      </c>
      <c r="I155" s="16">
        <f t="shared" si="14"/>
        <v>1511495416666.6667</v>
      </c>
      <c r="J155" s="10"/>
    </row>
    <row r="156" spans="1:10" x14ac:dyDescent="0.2">
      <c r="A156" s="11">
        <f t="shared" si="13"/>
        <v>61.5</v>
      </c>
      <c r="B156" s="9">
        <v>5465000</v>
      </c>
      <c r="C156" s="9">
        <v>19100000</v>
      </c>
      <c r="D156" s="9">
        <f t="shared" si="12"/>
        <v>2126201388888.8889</v>
      </c>
      <c r="E156" s="12">
        <v>0</v>
      </c>
      <c r="F156" s="1">
        <f t="shared" si="15"/>
        <v>0.28612565445026178</v>
      </c>
      <c r="G156" s="1">
        <f t="shared" si="16"/>
        <v>0.71387434554973817</v>
      </c>
      <c r="H156" s="16">
        <f t="shared" si="17"/>
        <v>608360763888.88892</v>
      </c>
      <c r="I156" s="16">
        <f t="shared" si="14"/>
        <v>1517840625000</v>
      </c>
      <c r="J156" s="10"/>
    </row>
    <row r="157" spans="1:10" x14ac:dyDescent="0.2">
      <c r="A157" s="11">
        <f t="shared" si="13"/>
        <v>62.5</v>
      </c>
      <c r="B157" s="9">
        <v>4518000</v>
      </c>
      <c r="C157" s="9">
        <v>18480000</v>
      </c>
      <c r="D157" s="9">
        <f t="shared" si="12"/>
        <v>2057183333333.3333</v>
      </c>
      <c r="E157" s="12">
        <v>0</v>
      </c>
      <c r="F157" s="1">
        <f t="shared" si="15"/>
        <v>0.24448051948051949</v>
      </c>
      <c r="G157" s="1">
        <f t="shared" si="16"/>
        <v>0.75551948051948048</v>
      </c>
      <c r="H157" s="16">
        <f t="shared" si="17"/>
        <v>502941250000</v>
      </c>
      <c r="I157" s="16">
        <f t="shared" si="14"/>
        <v>1554242083333.3333</v>
      </c>
      <c r="J157" s="10"/>
    </row>
    <row r="158" spans="1:10" x14ac:dyDescent="0.2">
      <c r="A158" s="11">
        <f t="shared" si="13"/>
        <v>63.5</v>
      </c>
      <c r="B158" s="9">
        <v>3771000</v>
      </c>
      <c r="C158" s="9">
        <v>17860000</v>
      </c>
      <c r="D158" s="9">
        <f t="shared" si="12"/>
        <v>1988165277777.7778</v>
      </c>
      <c r="E158" s="12">
        <v>0</v>
      </c>
      <c r="F158" s="1">
        <f t="shared" si="15"/>
        <v>0.21114221724524077</v>
      </c>
      <c r="G158" s="1">
        <f t="shared" si="16"/>
        <v>0.78885778275475926</v>
      </c>
      <c r="H158" s="16">
        <f t="shared" si="17"/>
        <v>419785625000</v>
      </c>
      <c r="I158" s="16">
        <f t="shared" si="14"/>
        <v>1568379652777.7778</v>
      </c>
      <c r="J158" s="10"/>
    </row>
    <row r="159" spans="1:10" x14ac:dyDescent="0.2">
      <c r="A159" s="11">
        <f t="shared" si="13"/>
        <v>64.5</v>
      </c>
      <c r="B159" s="9">
        <v>3159000</v>
      </c>
      <c r="C159" s="9">
        <v>17230000</v>
      </c>
      <c r="D159" s="9">
        <f t="shared" si="12"/>
        <v>1918034027777.7778</v>
      </c>
      <c r="E159" s="12">
        <v>0</v>
      </c>
      <c r="F159" s="1">
        <f t="shared" si="15"/>
        <v>0.18334300638421358</v>
      </c>
      <c r="G159" s="1">
        <f t="shared" si="16"/>
        <v>0.81665699361578636</v>
      </c>
      <c r="H159" s="16">
        <f t="shared" si="17"/>
        <v>351658125000</v>
      </c>
      <c r="I159" s="16">
        <f t="shared" si="14"/>
        <v>1566375902777.7778</v>
      </c>
      <c r="J159" s="10"/>
    </row>
    <row r="160" spans="1:10" x14ac:dyDescent="0.2">
      <c r="A160" s="11">
        <f t="shared" si="13"/>
        <v>65.5</v>
      </c>
      <c r="B160" s="9">
        <v>2674000</v>
      </c>
      <c r="C160" s="9">
        <v>16600000</v>
      </c>
      <c r="D160" s="9">
        <f t="shared" si="12"/>
        <v>1847902777777.7778</v>
      </c>
      <c r="E160" s="12">
        <v>0</v>
      </c>
      <c r="F160" s="1">
        <f t="shared" si="15"/>
        <v>0.16108433734939759</v>
      </c>
      <c r="G160" s="1">
        <f t="shared" si="16"/>
        <v>0.83891566265060236</v>
      </c>
      <c r="H160" s="16">
        <f t="shared" si="17"/>
        <v>297668194444.44446</v>
      </c>
      <c r="I160" s="16">
        <f t="shared" si="14"/>
        <v>1550234583333.3333</v>
      </c>
      <c r="J160" s="10"/>
    </row>
    <row r="161" spans="1:10" x14ac:dyDescent="0.2">
      <c r="A161" s="11">
        <f t="shared" si="13"/>
        <v>66.5</v>
      </c>
      <c r="B161" s="9">
        <v>2749000</v>
      </c>
      <c r="C161" s="9">
        <v>15960000</v>
      </c>
      <c r="D161" s="9">
        <f t="shared" si="12"/>
        <v>1776658333333.3333</v>
      </c>
      <c r="E161" s="12">
        <v>1</v>
      </c>
      <c r="F161" s="1">
        <f t="shared" si="15"/>
        <v>0</v>
      </c>
      <c r="G161" s="1">
        <f t="shared" si="16"/>
        <v>0</v>
      </c>
      <c r="H161" s="16">
        <f t="shared" si="17"/>
        <v>0</v>
      </c>
      <c r="I161" s="16">
        <f t="shared" si="14"/>
        <v>0</v>
      </c>
      <c r="J161" s="10"/>
    </row>
    <row r="162" spans="1:10" x14ac:dyDescent="0.2">
      <c r="A162" s="11">
        <f t="shared" si="13"/>
        <v>67.5</v>
      </c>
      <c r="B162" s="9">
        <v>3021000</v>
      </c>
      <c r="C162" s="9">
        <v>15320000</v>
      </c>
      <c r="D162" s="9">
        <f t="shared" si="12"/>
        <v>1705413888888.8889</v>
      </c>
      <c r="E162" s="12">
        <v>1</v>
      </c>
      <c r="F162" s="1">
        <f t="shared" si="15"/>
        <v>0</v>
      </c>
      <c r="G162" s="1">
        <f t="shared" si="16"/>
        <v>0</v>
      </c>
      <c r="H162" s="16">
        <f t="shared" si="17"/>
        <v>0</v>
      </c>
      <c r="I162" s="16">
        <f t="shared" si="14"/>
        <v>0</v>
      </c>
      <c r="J162" s="8"/>
    </row>
    <row r="163" spans="1:10" x14ac:dyDescent="0.2">
      <c r="A163" s="11">
        <f t="shared" si="13"/>
        <v>68.5</v>
      </c>
      <c r="B163" s="9">
        <v>3097000</v>
      </c>
      <c r="C163" s="9">
        <v>14670000</v>
      </c>
      <c r="D163" s="9">
        <f t="shared" si="12"/>
        <v>1633056250000</v>
      </c>
      <c r="E163" s="12">
        <v>1</v>
      </c>
      <c r="F163" s="1">
        <f t="shared" si="15"/>
        <v>0</v>
      </c>
      <c r="G163" s="1">
        <f t="shared" si="16"/>
        <v>0</v>
      </c>
      <c r="H163" s="16">
        <f t="shared" si="17"/>
        <v>0</v>
      </c>
      <c r="I163" s="16">
        <f t="shared" si="14"/>
        <v>0</v>
      </c>
      <c r="J163" s="8"/>
    </row>
    <row r="164" spans="1:10" x14ac:dyDescent="0.2">
      <c r="A164" s="11">
        <f t="shared" si="13"/>
        <v>69.5</v>
      </c>
      <c r="B164" s="9">
        <v>3699000</v>
      </c>
      <c r="C164" s="9">
        <v>14020000</v>
      </c>
      <c r="D164" s="9">
        <f t="shared" si="12"/>
        <v>1560698611111.1111</v>
      </c>
      <c r="E164" s="12">
        <v>1</v>
      </c>
      <c r="F164" s="1">
        <f t="shared" si="15"/>
        <v>0</v>
      </c>
      <c r="G164" s="1">
        <f t="shared" si="16"/>
        <v>0</v>
      </c>
      <c r="H164" s="16">
        <f t="shared" si="17"/>
        <v>0</v>
      </c>
      <c r="I164" s="16">
        <f t="shared" si="14"/>
        <v>0</v>
      </c>
      <c r="J164" s="8"/>
    </row>
    <row r="165" spans="1:10" x14ac:dyDescent="0.2">
      <c r="A165" s="11">
        <f t="shared" si="13"/>
        <v>70.5</v>
      </c>
      <c r="B165" s="9">
        <v>5605000</v>
      </c>
      <c r="C165" s="9">
        <v>13360000</v>
      </c>
      <c r="D165" s="9">
        <f t="shared" si="12"/>
        <v>1487227777777.7778</v>
      </c>
      <c r="E165" s="12">
        <v>1</v>
      </c>
      <c r="F165" s="1">
        <f t="shared" si="15"/>
        <v>0</v>
      </c>
      <c r="G165" s="1">
        <f t="shared" si="16"/>
        <v>0</v>
      </c>
      <c r="H165" s="16">
        <f t="shared" si="17"/>
        <v>0</v>
      </c>
      <c r="I165" s="16">
        <f t="shared" si="14"/>
        <v>0</v>
      </c>
      <c r="J165" s="8"/>
    </row>
    <row r="166" spans="1:10" x14ac:dyDescent="0.2">
      <c r="A166" s="11">
        <f t="shared" si="13"/>
        <v>71.5</v>
      </c>
      <c r="B166" s="9">
        <v>6527000</v>
      </c>
      <c r="C166" s="9">
        <v>12700000</v>
      </c>
      <c r="D166" s="9">
        <f t="shared" si="12"/>
        <v>1413756944444.4443</v>
      </c>
      <c r="E166" s="12">
        <v>1</v>
      </c>
      <c r="F166" s="1">
        <f t="shared" si="15"/>
        <v>0</v>
      </c>
      <c r="G166" s="1">
        <f t="shared" si="16"/>
        <v>0</v>
      </c>
      <c r="H166" s="16">
        <f t="shared" si="17"/>
        <v>0</v>
      </c>
      <c r="I166" s="16">
        <f t="shared" si="14"/>
        <v>0</v>
      </c>
      <c r="J166" s="8"/>
    </row>
    <row r="167" spans="1:10" x14ac:dyDescent="0.2">
      <c r="A167" s="11">
        <f t="shared" si="13"/>
        <v>72.5</v>
      </c>
      <c r="B167" s="9">
        <v>6821000</v>
      </c>
      <c r="C167" s="9">
        <v>12040000</v>
      </c>
      <c r="D167" s="9">
        <f t="shared" si="12"/>
        <v>1340286111111.1111</v>
      </c>
      <c r="E167" s="12">
        <v>1</v>
      </c>
      <c r="F167" s="1">
        <f t="shared" si="15"/>
        <v>0</v>
      </c>
      <c r="G167" s="1">
        <f t="shared" si="16"/>
        <v>0</v>
      </c>
      <c r="H167" s="16">
        <f t="shared" si="17"/>
        <v>0</v>
      </c>
      <c r="I167" s="16">
        <f t="shared" si="14"/>
        <v>0</v>
      </c>
      <c r="J167" s="8"/>
    </row>
    <row r="168" spans="1:10" x14ac:dyDescent="0.2">
      <c r="A168" s="11">
        <f t="shared" si="13"/>
        <v>73.5</v>
      </c>
      <c r="B168" s="9">
        <v>7295000</v>
      </c>
      <c r="C168" s="9">
        <v>11370000</v>
      </c>
      <c r="D168" s="9">
        <f t="shared" si="12"/>
        <v>1265702083333.3333</v>
      </c>
      <c r="E168" s="12">
        <v>1</v>
      </c>
      <c r="F168" s="1">
        <f t="shared" si="15"/>
        <v>0</v>
      </c>
      <c r="G168" s="1">
        <f t="shared" si="16"/>
        <v>0</v>
      </c>
      <c r="H168" s="16">
        <f t="shared" si="17"/>
        <v>0</v>
      </c>
      <c r="I168" s="16">
        <f t="shared" si="14"/>
        <v>0</v>
      </c>
      <c r="J168" s="8"/>
    </row>
    <row r="169" spans="1:10" x14ac:dyDescent="0.2">
      <c r="A169" s="11">
        <f t="shared" si="13"/>
        <v>74.5</v>
      </c>
      <c r="B169" s="9">
        <v>7459000</v>
      </c>
      <c r="C169" s="9">
        <v>10700000</v>
      </c>
      <c r="D169" s="9">
        <f t="shared" si="12"/>
        <v>1191118055555.5557</v>
      </c>
      <c r="E169" s="12">
        <v>1</v>
      </c>
      <c r="F169" s="1">
        <f t="shared" si="15"/>
        <v>0</v>
      </c>
      <c r="G169" s="1">
        <f t="shared" si="16"/>
        <v>0</v>
      </c>
      <c r="H169" s="16">
        <f t="shared" si="17"/>
        <v>0</v>
      </c>
      <c r="I169" s="16">
        <f t="shared" si="14"/>
        <v>0</v>
      </c>
      <c r="J169" s="8"/>
    </row>
    <row r="170" spans="1:10" x14ac:dyDescent="0.2">
      <c r="A170" s="11">
        <f t="shared" si="13"/>
        <v>75.5</v>
      </c>
      <c r="B170" s="9">
        <v>6348000</v>
      </c>
      <c r="C170" s="9">
        <v>10020000</v>
      </c>
      <c r="D170" s="9">
        <f t="shared" si="12"/>
        <v>1115420833333.3333</v>
      </c>
      <c r="E170" s="12">
        <v>1</v>
      </c>
      <c r="F170" s="1">
        <f t="shared" si="15"/>
        <v>0</v>
      </c>
      <c r="G170" s="1">
        <f t="shared" si="16"/>
        <v>0</v>
      </c>
      <c r="H170" s="16">
        <f t="shared" si="17"/>
        <v>0</v>
      </c>
      <c r="I170" s="16">
        <f t="shared" si="14"/>
        <v>0</v>
      </c>
      <c r="J170" s="8"/>
    </row>
    <row r="171" spans="1:10" x14ac:dyDescent="0.2">
      <c r="A171" s="11">
        <f t="shared" si="13"/>
        <v>76.5</v>
      </c>
      <c r="B171" s="9">
        <v>6256000</v>
      </c>
      <c r="C171" s="9">
        <v>9345000</v>
      </c>
      <c r="D171" s="9">
        <f t="shared" si="12"/>
        <v>1040280208333.3334</v>
      </c>
      <c r="E171" s="12">
        <v>1</v>
      </c>
      <c r="F171" s="1">
        <f t="shared" si="15"/>
        <v>0</v>
      </c>
      <c r="G171" s="1">
        <f t="shared" si="16"/>
        <v>0</v>
      </c>
      <c r="H171" s="16">
        <f t="shared" si="17"/>
        <v>0</v>
      </c>
      <c r="I171" s="16">
        <f t="shared" si="14"/>
        <v>0</v>
      </c>
      <c r="J171" s="8"/>
    </row>
    <row r="172" spans="1:10" x14ac:dyDescent="0.2">
      <c r="A172" s="11">
        <f t="shared" si="13"/>
        <v>77.5</v>
      </c>
      <c r="B172" s="9">
        <v>6209000</v>
      </c>
      <c r="C172" s="9">
        <v>8664000</v>
      </c>
      <c r="D172" s="9">
        <f t="shared" si="12"/>
        <v>964471666666.66663</v>
      </c>
      <c r="E172" s="12">
        <v>1</v>
      </c>
      <c r="F172" s="1">
        <f t="shared" si="15"/>
        <v>0</v>
      </c>
      <c r="G172" s="1">
        <f t="shared" si="16"/>
        <v>0</v>
      </c>
      <c r="H172" s="16">
        <f t="shared" si="17"/>
        <v>0</v>
      </c>
      <c r="I172" s="16">
        <f t="shared" si="14"/>
        <v>0</v>
      </c>
      <c r="J172" s="8"/>
    </row>
    <row r="173" spans="1:10" x14ac:dyDescent="0.2">
      <c r="A173" s="11">
        <f t="shared" si="13"/>
        <v>78.5</v>
      </c>
      <c r="B173" s="9">
        <v>5675000</v>
      </c>
      <c r="C173" s="9">
        <v>7981000</v>
      </c>
      <c r="D173" s="9">
        <f t="shared" si="12"/>
        <v>888440486111.11108</v>
      </c>
      <c r="E173" s="12">
        <v>1</v>
      </c>
      <c r="F173" s="1">
        <f t="shared" si="15"/>
        <v>0</v>
      </c>
      <c r="G173" s="1">
        <f t="shared" si="16"/>
        <v>0</v>
      </c>
      <c r="H173" s="16">
        <f t="shared" si="17"/>
        <v>0</v>
      </c>
      <c r="I173" s="16">
        <f t="shared" si="14"/>
        <v>0</v>
      </c>
      <c r="J173" s="8"/>
    </row>
    <row r="174" spans="1:10" x14ac:dyDescent="0.2">
      <c r="A174" s="11">
        <f t="shared" si="13"/>
        <v>79.5</v>
      </c>
      <c r="B174" s="9">
        <v>5086000</v>
      </c>
      <c r="C174" s="9">
        <v>7295000</v>
      </c>
      <c r="D174" s="9">
        <f t="shared" si="12"/>
        <v>812075347222.22217</v>
      </c>
      <c r="E174" s="12">
        <v>1</v>
      </c>
      <c r="F174" s="1">
        <f t="shared" si="15"/>
        <v>0</v>
      </c>
      <c r="G174" s="1">
        <f t="shared" si="16"/>
        <v>0</v>
      </c>
      <c r="H174" s="16">
        <f t="shared" si="17"/>
        <v>0</v>
      </c>
      <c r="I174" s="16">
        <f t="shared" si="14"/>
        <v>0</v>
      </c>
      <c r="J174" s="8"/>
    </row>
    <row r="175" spans="1:10" x14ac:dyDescent="0.2">
      <c r="A175" s="11">
        <f t="shared" si="13"/>
        <v>80.5</v>
      </c>
      <c r="B175" s="9">
        <v>4423000</v>
      </c>
      <c r="C175" s="9">
        <v>6607000</v>
      </c>
      <c r="D175" s="9">
        <f t="shared" si="12"/>
        <v>735487569444.44446</v>
      </c>
      <c r="E175" s="12">
        <v>1</v>
      </c>
      <c r="F175" s="1">
        <f t="shared" si="15"/>
        <v>0</v>
      </c>
      <c r="G175" s="1">
        <f t="shared" si="16"/>
        <v>0</v>
      </c>
      <c r="H175" s="16">
        <f t="shared" si="17"/>
        <v>0</v>
      </c>
      <c r="I175" s="16">
        <f t="shared" si="14"/>
        <v>0</v>
      </c>
      <c r="J175" s="8"/>
    </row>
    <row r="176" spans="1:10" x14ac:dyDescent="0.2">
      <c r="A176" s="11">
        <f t="shared" si="13"/>
        <v>81.5</v>
      </c>
      <c r="B176" s="9">
        <v>4355000</v>
      </c>
      <c r="C176" s="9">
        <v>5917000</v>
      </c>
      <c r="D176" s="9">
        <f t="shared" si="12"/>
        <v>658677152777.77783</v>
      </c>
      <c r="E176" s="12">
        <v>1</v>
      </c>
      <c r="F176" s="1">
        <f t="shared" si="15"/>
        <v>0</v>
      </c>
      <c r="G176" s="1">
        <f t="shared" si="16"/>
        <v>0</v>
      </c>
      <c r="H176" s="16">
        <f t="shared" si="17"/>
        <v>0</v>
      </c>
      <c r="I176" s="16">
        <f t="shared" si="14"/>
        <v>0</v>
      </c>
      <c r="J176" s="8"/>
    </row>
    <row r="177" spans="1:10" x14ac:dyDescent="0.2">
      <c r="A177" s="11">
        <f t="shared" si="13"/>
        <v>82.5</v>
      </c>
      <c r="B177" s="9">
        <v>4325000</v>
      </c>
      <c r="C177" s="9">
        <v>5225000</v>
      </c>
      <c r="D177" s="9">
        <f t="shared" si="12"/>
        <v>581644097222.22217</v>
      </c>
      <c r="E177" s="12">
        <v>1</v>
      </c>
      <c r="F177" s="1">
        <f t="shared" si="15"/>
        <v>0</v>
      </c>
      <c r="G177" s="1">
        <f t="shared" si="16"/>
        <v>0</v>
      </c>
      <c r="H177" s="16">
        <f t="shared" si="17"/>
        <v>0</v>
      </c>
      <c r="I177" s="16">
        <f t="shared" si="14"/>
        <v>0</v>
      </c>
      <c r="J177" s="8"/>
    </row>
    <row r="178" spans="1:10" x14ac:dyDescent="0.2">
      <c r="A178" s="11">
        <f t="shared" si="13"/>
        <v>83.5</v>
      </c>
      <c r="B178" s="9">
        <v>4267000</v>
      </c>
      <c r="C178" s="9">
        <v>4531000</v>
      </c>
      <c r="D178" s="9">
        <f t="shared" si="12"/>
        <v>504388402777.77777</v>
      </c>
      <c r="E178" s="12">
        <v>1</v>
      </c>
      <c r="F178" s="1">
        <f t="shared" si="15"/>
        <v>0</v>
      </c>
      <c r="G178" s="1">
        <f t="shared" si="16"/>
        <v>0</v>
      </c>
      <c r="H178" s="16">
        <f t="shared" si="17"/>
        <v>0</v>
      </c>
      <c r="I178" s="16">
        <f t="shared" si="14"/>
        <v>0</v>
      </c>
      <c r="J178" s="8"/>
    </row>
    <row r="179" spans="1:10" x14ac:dyDescent="0.2">
      <c r="A179" s="11">
        <f t="shared" si="13"/>
        <v>84.5</v>
      </c>
      <c r="B179" s="9">
        <v>3837000</v>
      </c>
      <c r="C179" s="9">
        <v>3837000</v>
      </c>
      <c r="D179" s="9">
        <f t="shared" si="12"/>
        <v>427132708333.33331</v>
      </c>
      <c r="E179" s="12">
        <v>1</v>
      </c>
      <c r="F179" s="1">
        <f t="shared" si="15"/>
        <v>0</v>
      </c>
      <c r="G179" s="1">
        <f t="shared" si="16"/>
        <v>0</v>
      </c>
      <c r="H179" s="16">
        <f t="shared" si="17"/>
        <v>0</v>
      </c>
      <c r="I179" s="16">
        <f t="shared" si="14"/>
        <v>0</v>
      </c>
      <c r="J179" s="8"/>
    </row>
    <row r="180" spans="1:10" x14ac:dyDescent="0.2">
      <c r="A180" s="11">
        <f t="shared" si="13"/>
        <v>85.5</v>
      </c>
      <c r="B180" s="9">
        <v>3141000</v>
      </c>
      <c r="C180" s="9">
        <v>3141000</v>
      </c>
      <c r="D180" s="9">
        <f t="shared" si="12"/>
        <v>349654375000</v>
      </c>
      <c r="E180" s="12">
        <v>1</v>
      </c>
      <c r="F180" s="1">
        <f t="shared" si="15"/>
        <v>0</v>
      </c>
      <c r="G180" s="1">
        <f t="shared" si="16"/>
        <v>0</v>
      </c>
      <c r="H180" s="16">
        <f t="shared" si="17"/>
        <v>0</v>
      </c>
      <c r="I180" s="16">
        <f t="shared" si="14"/>
        <v>0</v>
      </c>
      <c r="J180" s="8"/>
    </row>
    <row r="181" spans="1:10" x14ac:dyDescent="0.2">
      <c r="A181" s="11">
        <f t="shared" si="13"/>
        <v>86.5</v>
      </c>
      <c r="B181" s="9">
        <v>2444000</v>
      </c>
      <c r="C181" s="9">
        <v>2444000</v>
      </c>
      <c r="D181" s="9">
        <f t="shared" si="12"/>
        <v>272064722222.22223</v>
      </c>
      <c r="E181" s="12">
        <v>1</v>
      </c>
      <c r="F181" s="1">
        <f t="shared" si="15"/>
        <v>0</v>
      </c>
      <c r="G181" s="1">
        <f t="shared" si="16"/>
        <v>0</v>
      </c>
      <c r="H181" s="16">
        <f t="shared" si="17"/>
        <v>0</v>
      </c>
      <c r="I181" s="16">
        <f t="shared" si="14"/>
        <v>0</v>
      </c>
      <c r="J181" s="8"/>
    </row>
    <row r="182" spans="1:10" x14ac:dyDescent="0.2">
      <c r="A182" s="11">
        <f t="shared" si="13"/>
        <v>87.5</v>
      </c>
      <c r="B182" s="9">
        <v>1746000</v>
      </c>
      <c r="C182" s="9">
        <v>1746000</v>
      </c>
      <c r="D182" s="9">
        <f t="shared" si="12"/>
        <v>194363750000</v>
      </c>
      <c r="E182" s="12">
        <v>1</v>
      </c>
      <c r="F182" s="1">
        <f t="shared" si="15"/>
        <v>0</v>
      </c>
      <c r="G182" s="1">
        <f t="shared" si="16"/>
        <v>0</v>
      </c>
      <c r="H182" s="16">
        <f t="shared" si="17"/>
        <v>0</v>
      </c>
      <c r="I182" s="16">
        <f t="shared" si="14"/>
        <v>0</v>
      </c>
      <c r="J182" s="8"/>
    </row>
    <row r="183" spans="1:10" x14ac:dyDescent="0.2">
      <c r="A183" s="11">
        <f t="shared" si="13"/>
        <v>88.5</v>
      </c>
      <c r="B183" s="9">
        <v>1048000</v>
      </c>
      <c r="C183" s="9">
        <v>1048000</v>
      </c>
      <c r="D183" s="9">
        <f t="shared" si="12"/>
        <v>116662777777.77777</v>
      </c>
      <c r="E183" s="12">
        <v>1</v>
      </c>
      <c r="F183" s="1">
        <f t="shared" si="15"/>
        <v>0</v>
      </c>
      <c r="G183" s="1">
        <f t="shared" si="16"/>
        <v>0</v>
      </c>
      <c r="H183" s="16">
        <f t="shared" si="17"/>
        <v>0</v>
      </c>
      <c r="I183" s="16">
        <f t="shared" si="14"/>
        <v>0</v>
      </c>
      <c r="J183" s="8"/>
    </row>
    <row r="184" spans="1:10" x14ac:dyDescent="0.2">
      <c r="A184" s="11">
        <f t="shared" si="13"/>
        <v>89.5</v>
      </c>
      <c r="B184" s="9">
        <v>349300</v>
      </c>
      <c r="C184" s="9">
        <v>349300</v>
      </c>
      <c r="D184" s="9">
        <f t="shared" si="12"/>
        <v>38883881944.444443</v>
      </c>
      <c r="E184" s="12">
        <v>1</v>
      </c>
      <c r="F184" s="1">
        <f t="shared" si="15"/>
        <v>0</v>
      </c>
      <c r="G184" s="1">
        <f t="shared" si="16"/>
        <v>0</v>
      </c>
      <c r="H184" s="16">
        <f t="shared" si="17"/>
        <v>0</v>
      </c>
      <c r="I184" s="16">
        <f t="shared" si="14"/>
        <v>0</v>
      </c>
      <c r="J18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monthly_in_situ_co2_mlo</vt:lpstr>
      <vt:lpstr>monthly_merge_co2_spo</vt:lpstr>
      <vt:lpstr>monthly_summary</vt:lpstr>
      <vt:lpstr>IG balance</vt:lpstr>
      <vt:lpstr>FF CO2 GCB2020</vt:lpstr>
      <vt:lpstr>area land ocean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2021-01-04T15:18:33Z</dcterms:created>
  <dcterms:modified xsi:type="dcterms:W3CDTF">2021-02-01T09:02:37Z</dcterms:modified>
</cp:coreProperties>
</file>