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Daily Demand\Transport\Archive\"/>
    </mc:Choice>
  </mc:AlternateContent>
  <xr:revisionPtr revIDLastSave="0" documentId="13_ncr:1_{946DC0E0-5962-4B2D-AA14-814288C0650F}" xr6:coauthVersionLast="47" xr6:coauthVersionMax="47" xr10:uidLastSave="{00000000-0000-0000-0000-000000000000}"/>
  <bookViews>
    <workbookView xWindow="-28920" yWindow="900" windowWidth="29040" windowHeight="15840" activeTab="7" xr2:uid="{00000000-000D-0000-FFFF-FFFF00000000}"/>
  </bookViews>
  <sheets>
    <sheet name="Cover sheet" sheetId="9" r:id="rId1"/>
    <sheet name="Contents" sheetId="10" r:id="rId2"/>
    <sheet name="Notes" sheetId="11" r:id="rId3"/>
    <sheet name="Commentary" sheetId="12" r:id="rId4"/>
    <sheet name="Main Table" sheetId="2" r:id="rId5"/>
    <sheet name="Annual" sheetId="5" r:id="rId6"/>
    <sheet name="Quarter" sheetId="6" r:id="rId7"/>
    <sheet name="Month" sheetId="4" r:id="rId8"/>
    <sheet name="calculation_hide" sheetId="1" state="hidden" r:id="rId9"/>
  </sheets>
  <definedNames>
    <definedName name="INPUT_BOX">calculation_hide!$P$6</definedName>
    <definedName name="_xlnm.Print_Area" localSheetId="5">Annual!$A$1:$M$14</definedName>
    <definedName name="_xlnm.Print_Area" localSheetId="4">'Main Table'!$A$1:$M$25</definedName>
    <definedName name="_xlnm.Print_Area" localSheetId="7">Month!$A$91:$M$105</definedName>
    <definedName name="_xlnm.Print_Titles" localSheetId="5">Annual!$A:$A,Annual!$1:$4</definedName>
    <definedName name="_xlnm.Print_Titles" localSheetId="7">Month!$A:$A,Month!$1:$6</definedName>
    <definedName name="t16full">'Main Table'!$A$3:$M$23</definedName>
    <definedName name="t16short">'Main Table'!#REF!</definedName>
    <definedName name="table_16_full">'Main Table'!$A$2:$M$23</definedName>
    <definedName name="table_16_short">'Main Table'!#REF!</definedName>
    <definedName name="TABLE_3.5_no_footnotes">'Main Table'!#REF!</definedName>
  </definedNames>
  <calcPr calcId="181029"/>
</workbook>
</file>

<file path=xl/calcChain.xml><?xml version="1.0" encoding="utf-8"?>
<calcChain xmlns="http://schemas.openxmlformats.org/spreadsheetml/2006/main">
  <c r="R20" i="1" l="1"/>
  <c r="M105" i="6" l="1"/>
  <c r="L105" i="6"/>
  <c r="K105" i="6"/>
  <c r="J105" i="6"/>
  <c r="I105" i="6"/>
  <c r="H105" i="6"/>
  <c r="G105" i="6"/>
  <c r="F105" i="6"/>
  <c r="E105" i="6"/>
  <c r="D105" i="6"/>
  <c r="C105" i="6"/>
  <c r="B105" i="6"/>
  <c r="P21" i="1"/>
  <c r="P22" i="1" s="1"/>
  <c r="P23" i="1" s="1"/>
  <c r="P24" i="1" s="1"/>
  <c r="P25" i="1" s="1"/>
  <c r="P26" i="1" s="1"/>
  <c r="P27" i="1" s="1"/>
  <c r="P28" i="1" s="1"/>
  <c r="P29" i="1" s="1"/>
  <c r="P30" i="1" s="1"/>
  <c r="P31" i="1" s="1"/>
  <c r="P32" i="1" s="1"/>
  <c r="P33" i="1" s="1"/>
  <c r="P34" i="1" l="1"/>
  <c r="Q33" i="1"/>
  <c r="P35" i="1" l="1"/>
  <c r="Q34" i="1"/>
  <c r="B103" i="6"/>
  <c r="B104" i="6"/>
  <c r="M104" i="6"/>
  <c r="L104" i="6"/>
  <c r="K104" i="6"/>
  <c r="J104" i="6"/>
  <c r="I104" i="6"/>
  <c r="H104" i="6"/>
  <c r="G104" i="6"/>
  <c r="F104" i="6"/>
  <c r="E104" i="6"/>
  <c r="D104" i="6"/>
  <c r="C104" i="6"/>
  <c r="C103" i="6"/>
  <c r="D103" i="6"/>
  <c r="E103" i="6"/>
  <c r="F103" i="6"/>
  <c r="G103" i="6"/>
  <c r="H103" i="6"/>
  <c r="I103" i="6"/>
  <c r="J103" i="6"/>
  <c r="K103" i="6"/>
  <c r="L103" i="6"/>
  <c r="M103" i="6"/>
  <c r="C310" i="1"/>
  <c r="C311" i="1" s="1"/>
  <c r="C312" i="1" s="1"/>
  <c r="C313" i="1" s="1"/>
  <c r="C314" i="1" s="1"/>
  <c r="C315" i="1" s="1"/>
  <c r="C316" i="1" s="1"/>
  <c r="C317" i="1" s="1"/>
  <c r="C318" i="1" s="1"/>
  <c r="C319" i="1" s="1"/>
  <c r="N310" i="1"/>
  <c r="N311" i="1" s="1"/>
  <c r="N312" i="1" s="1"/>
  <c r="N313" i="1" s="1"/>
  <c r="N314" i="1" s="1"/>
  <c r="N315" i="1" s="1"/>
  <c r="N316" i="1" s="1"/>
  <c r="N317" i="1" s="1"/>
  <c r="N318" i="1" s="1"/>
  <c r="N319" i="1" s="1"/>
  <c r="M310" i="1"/>
  <c r="M311" i="1" s="1"/>
  <c r="M312" i="1" s="1"/>
  <c r="M313" i="1" s="1"/>
  <c r="M314" i="1" s="1"/>
  <c r="M315" i="1" s="1"/>
  <c r="M316" i="1" s="1"/>
  <c r="M317" i="1" s="1"/>
  <c r="M318" i="1" s="1"/>
  <c r="M319" i="1" s="1"/>
  <c r="L310" i="1"/>
  <c r="L311" i="1" s="1"/>
  <c r="L312" i="1" s="1"/>
  <c r="L313" i="1" s="1"/>
  <c r="L314" i="1" s="1"/>
  <c r="L315" i="1" s="1"/>
  <c r="L316" i="1" s="1"/>
  <c r="L317" i="1" s="1"/>
  <c r="L318" i="1" s="1"/>
  <c r="L319" i="1" s="1"/>
  <c r="K310" i="1"/>
  <c r="K311" i="1" s="1"/>
  <c r="K312" i="1" s="1"/>
  <c r="K313" i="1" s="1"/>
  <c r="K314" i="1" s="1"/>
  <c r="K315" i="1" s="1"/>
  <c r="K316" i="1" s="1"/>
  <c r="K317" i="1" s="1"/>
  <c r="K318" i="1" s="1"/>
  <c r="K319" i="1" s="1"/>
  <c r="J310" i="1"/>
  <c r="J311" i="1" s="1"/>
  <c r="J312" i="1" s="1"/>
  <c r="J313" i="1" s="1"/>
  <c r="J314" i="1" s="1"/>
  <c r="J315" i="1" s="1"/>
  <c r="J316" i="1" s="1"/>
  <c r="J317" i="1" s="1"/>
  <c r="J318" i="1" s="1"/>
  <c r="J319" i="1" s="1"/>
  <c r="I310" i="1"/>
  <c r="I311" i="1" s="1"/>
  <c r="I312" i="1" s="1"/>
  <c r="I313" i="1" s="1"/>
  <c r="I314" i="1" s="1"/>
  <c r="I315" i="1" s="1"/>
  <c r="I316" i="1" s="1"/>
  <c r="I317" i="1" s="1"/>
  <c r="I318" i="1" s="1"/>
  <c r="I319" i="1" s="1"/>
  <c r="H310" i="1"/>
  <c r="H311" i="1" s="1"/>
  <c r="H312" i="1" s="1"/>
  <c r="H313" i="1" s="1"/>
  <c r="H314" i="1" s="1"/>
  <c r="H315" i="1" s="1"/>
  <c r="H316" i="1" s="1"/>
  <c r="H317" i="1" s="1"/>
  <c r="H318" i="1" s="1"/>
  <c r="H319" i="1" s="1"/>
  <c r="G310" i="1"/>
  <c r="G311" i="1" s="1"/>
  <c r="G312" i="1" s="1"/>
  <c r="G313" i="1" s="1"/>
  <c r="G314" i="1" s="1"/>
  <c r="G315" i="1" s="1"/>
  <c r="G316" i="1" s="1"/>
  <c r="G317" i="1" s="1"/>
  <c r="G318" i="1" s="1"/>
  <c r="G319" i="1" s="1"/>
  <c r="F310" i="1"/>
  <c r="F311" i="1" s="1"/>
  <c r="F312" i="1" s="1"/>
  <c r="F313" i="1" s="1"/>
  <c r="F314" i="1" s="1"/>
  <c r="F315" i="1" s="1"/>
  <c r="F316" i="1" s="1"/>
  <c r="F317" i="1" s="1"/>
  <c r="F318" i="1" s="1"/>
  <c r="F319" i="1" s="1"/>
  <c r="E310" i="1"/>
  <c r="E311" i="1" s="1"/>
  <c r="E312" i="1" s="1"/>
  <c r="E313" i="1" s="1"/>
  <c r="E314" i="1" s="1"/>
  <c r="E315" i="1" s="1"/>
  <c r="E316" i="1" s="1"/>
  <c r="E317" i="1" s="1"/>
  <c r="E318" i="1" s="1"/>
  <c r="E319" i="1" s="1"/>
  <c r="D310" i="1"/>
  <c r="D311" i="1" s="1"/>
  <c r="D312" i="1" s="1"/>
  <c r="D313" i="1" s="1"/>
  <c r="D314" i="1" s="1"/>
  <c r="D315" i="1" s="1"/>
  <c r="D316" i="1" s="1"/>
  <c r="D317" i="1" s="1"/>
  <c r="D318" i="1" s="1"/>
  <c r="D319" i="1" s="1"/>
  <c r="C102" i="6"/>
  <c r="D102" i="6"/>
  <c r="E102" i="6"/>
  <c r="F102" i="6"/>
  <c r="G102" i="6"/>
  <c r="H102" i="6"/>
  <c r="I102" i="6"/>
  <c r="J102" i="6"/>
  <c r="K102" i="6"/>
  <c r="L102" i="6"/>
  <c r="M102" i="6"/>
  <c r="B102" i="6"/>
  <c r="A311" i="1"/>
  <c r="A312" i="1" s="1"/>
  <c r="A313" i="1" s="1"/>
  <c r="A314" i="1" s="1"/>
  <c r="A315" i="1" s="1"/>
  <c r="A316" i="1" s="1"/>
  <c r="A317" i="1" s="1"/>
  <c r="A318" i="1" s="1"/>
  <c r="A319" i="1" s="1"/>
  <c r="A320" i="1" s="1"/>
  <c r="A321" i="1" s="1"/>
  <c r="J320" i="1" l="1"/>
  <c r="J321" i="1" s="1"/>
  <c r="K320" i="1"/>
  <c r="K321" i="1" s="1"/>
  <c r="D320" i="1"/>
  <c r="D321" i="1" s="1"/>
  <c r="L320" i="1"/>
  <c r="L321" i="1" s="1"/>
  <c r="E320" i="1"/>
  <c r="E321" i="1" s="1"/>
  <c r="M320" i="1"/>
  <c r="M321" i="1" s="1"/>
  <c r="F320" i="1"/>
  <c r="F321" i="1" s="1"/>
  <c r="N320" i="1"/>
  <c r="N321" i="1" s="1"/>
  <c r="G320" i="1"/>
  <c r="G321" i="1" s="1"/>
  <c r="C320" i="1"/>
  <c r="C321" i="1" s="1"/>
  <c r="H320" i="1"/>
  <c r="H321" i="1" s="1"/>
  <c r="I320" i="1"/>
  <c r="I321" i="1" s="1"/>
  <c r="P36" i="1"/>
  <c r="Q35" i="1"/>
  <c r="M101" i="6"/>
  <c r="L101" i="6"/>
  <c r="K101" i="6"/>
  <c r="J101" i="6"/>
  <c r="I101" i="6"/>
  <c r="H101" i="6"/>
  <c r="G101" i="6"/>
  <c r="F101" i="6"/>
  <c r="E101" i="6"/>
  <c r="D101" i="6"/>
  <c r="C101" i="6"/>
  <c r="B101" i="6"/>
  <c r="P40" i="1" l="1"/>
  <c r="P41" i="1" s="1"/>
  <c r="M100" i="6"/>
  <c r="L100" i="6"/>
  <c r="K100" i="6"/>
  <c r="J100" i="6"/>
  <c r="I100" i="6"/>
  <c r="H100" i="6"/>
  <c r="G100" i="6"/>
  <c r="F100" i="6"/>
  <c r="E100" i="6"/>
  <c r="D100" i="6"/>
  <c r="C100" i="6"/>
  <c r="B100" i="6"/>
  <c r="C99" i="6"/>
  <c r="D99" i="6"/>
  <c r="E99" i="6"/>
  <c r="F99" i="6"/>
  <c r="G99" i="6"/>
  <c r="H99" i="6"/>
  <c r="I99" i="6"/>
  <c r="J99" i="6"/>
  <c r="J30" i="5" s="1"/>
  <c r="K99" i="6"/>
  <c r="L99" i="6"/>
  <c r="M99" i="6"/>
  <c r="B99" i="6"/>
  <c r="D298" i="1"/>
  <c r="D299" i="1" s="1"/>
  <c r="D300" i="1" s="1"/>
  <c r="D301" i="1" s="1"/>
  <c r="D302" i="1" s="1"/>
  <c r="D303" i="1" s="1"/>
  <c r="D304" i="1" s="1"/>
  <c r="D305" i="1" s="1"/>
  <c r="D306" i="1" s="1"/>
  <c r="E298" i="1"/>
  <c r="E299" i="1" s="1"/>
  <c r="E300" i="1" s="1"/>
  <c r="E301" i="1" s="1"/>
  <c r="E302" i="1" s="1"/>
  <c r="E303" i="1" s="1"/>
  <c r="E304" i="1" s="1"/>
  <c r="E305" i="1" s="1"/>
  <c r="E306" i="1" s="1"/>
  <c r="F298" i="1"/>
  <c r="F299" i="1" s="1"/>
  <c r="F300" i="1" s="1"/>
  <c r="F301" i="1" s="1"/>
  <c r="F302" i="1" s="1"/>
  <c r="F303" i="1" s="1"/>
  <c r="F304" i="1" s="1"/>
  <c r="F305" i="1" s="1"/>
  <c r="F306" i="1" s="1"/>
  <c r="G298" i="1"/>
  <c r="G299" i="1" s="1"/>
  <c r="G300" i="1" s="1"/>
  <c r="G301" i="1" s="1"/>
  <c r="G302" i="1" s="1"/>
  <c r="G303" i="1" s="1"/>
  <c r="G304" i="1" s="1"/>
  <c r="G305" i="1" s="1"/>
  <c r="G306" i="1" s="1"/>
  <c r="H298" i="1"/>
  <c r="H299" i="1" s="1"/>
  <c r="H300" i="1" s="1"/>
  <c r="H301" i="1" s="1"/>
  <c r="H302" i="1" s="1"/>
  <c r="H303" i="1" s="1"/>
  <c r="H304" i="1" s="1"/>
  <c r="H305" i="1" s="1"/>
  <c r="H306" i="1" s="1"/>
  <c r="I298" i="1"/>
  <c r="I299" i="1" s="1"/>
  <c r="I300" i="1" s="1"/>
  <c r="I301" i="1" s="1"/>
  <c r="I302" i="1" s="1"/>
  <c r="I303" i="1" s="1"/>
  <c r="I304" i="1" s="1"/>
  <c r="I305" i="1" s="1"/>
  <c r="I306" i="1" s="1"/>
  <c r="J298" i="1"/>
  <c r="J299" i="1" s="1"/>
  <c r="J300" i="1" s="1"/>
  <c r="J301" i="1" s="1"/>
  <c r="J302" i="1" s="1"/>
  <c r="J303" i="1" s="1"/>
  <c r="J304" i="1" s="1"/>
  <c r="J305" i="1" s="1"/>
  <c r="J306" i="1" s="1"/>
  <c r="K298" i="1"/>
  <c r="K299" i="1" s="1"/>
  <c r="K300" i="1" s="1"/>
  <c r="K301" i="1" s="1"/>
  <c r="K302" i="1" s="1"/>
  <c r="K303" i="1" s="1"/>
  <c r="K304" i="1" s="1"/>
  <c r="K305" i="1" s="1"/>
  <c r="K306" i="1" s="1"/>
  <c r="L298" i="1"/>
  <c r="L299" i="1" s="1"/>
  <c r="L300" i="1" s="1"/>
  <c r="L301" i="1" s="1"/>
  <c r="L302" i="1" s="1"/>
  <c r="L303" i="1" s="1"/>
  <c r="L304" i="1" s="1"/>
  <c r="L305" i="1" s="1"/>
  <c r="L306" i="1" s="1"/>
  <c r="M298" i="1"/>
  <c r="M299" i="1" s="1"/>
  <c r="M300" i="1" s="1"/>
  <c r="M301" i="1" s="1"/>
  <c r="M302" i="1" s="1"/>
  <c r="M303" i="1" s="1"/>
  <c r="M304" i="1" s="1"/>
  <c r="M305" i="1" s="1"/>
  <c r="M306" i="1" s="1"/>
  <c r="N298" i="1"/>
  <c r="N299" i="1" s="1"/>
  <c r="N300" i="1" s="1"/>
  <c r="N301" i="1" s="1"/>
  <c r="N302" i="1" s="1"/>
  <c r="N303" i="1" s="1"/>
  <c r="N304" i="1" s="1"/>
  <c r="N305" i="1" s="1"/>
  <c r="N306" i="1" s="1"/>
  <c r="C298" i="1"/>
  <c r="C299" i="1" s="1"/>
  <c r="C300" i="1" s="1"/>
  <c r="C301" i="1" s="1"/>
  <c r="C302" i="1" s="1"/>
  <c r="C303" i="1" s="1"/>
  <c r="C304" i="1" s="1"/>
  <c r="C305" i="1" s="1"/>
  <c r="C306" i="1" s="1"/>
  <c r="M98" i="6"/>
  <c r="L98" i="6"/>
  <c r="K98" i="6"/>
  <c r="J98" i="6"/>
  <c r="I98" i="6"/>
  <c r="H98" i="6"/>
  <c r="G98" i="6"/>
  <c r="F98" i="6"/>
  <c r="E98" i="6"/>
  <c r="D98" i="6"/>
  <c r="C98" i="6"/>
  <c r="B98" i="6"/>
  <c r="A299" i="1"/>
  <c r="A300" i="1" s="1"/>
  <c r="A301" i="1" s="1"/>
  <c r="A302" i="1" s="1"/>
  <c r="A303" i="1" s="1"/>
  <c r="A304" i="1" s="1"/>
  <c r="A305" i="1" s="1"/>
  <c r="A306" i="1" s="1"/>
  <c r="A307" i="1" s="1"/>
  <c r="A308" i="1" s="1"/>
  <c r="A309" i="1" s="1"/>
  <c r="C97" i="6"/>
  <c r="D97" i="6"/>
  <c r="E97" i="6"/>
  <c r="F97" i="6"/>
  <c r="G97" i="6"/>
  <c r="H97" i="6"/>
  <c r="I97" i="6"/>
  <c r="J97" i="6"/>
  <c r="K97" i="6"/>
  <c r="L97" i="6"/>
  <c r="M97" i="6"/>
  <c r="B97" i="6"/>
  <c r="C96" i="6"/>
  <c r="D96" i="6"/>
  <c r="E96" i="6"/>
  <c r="F96" i="6"/>
  <c r="G96" i="6"/>
  <c r="H96" i="6"/>
  <c r="I96" i="6"/>
  <c r="J96" i="6"/>
  <c r="K96" i="6"/>
  <c r="L96" i="6"/>
  <c r="M96" i="6"/>
  <c r="B96" i="6"/>
  <c r="C95" i="6"/>
  <c r="D95" i="6"/>
  <c r="E95" i="6"/>
  <c r="F95" i="6"/>
  <c r="G95" i="6"/>
  <c r="H95" i="6"/>
  <c r="I95" i="6"/>
  <c r="J95" i="6"/>
  <c r="K95" i="6"/>
  <c r="L95" i="6"/>
  <c r="M95" i="6"/>
  <c r="B95" i="6"/>
  <c r="A287" i="1"/>
  <c r="A288" i="1" s="1"/>
  <c r="A289" i="1" s="1"/>
  <c r="A290" i="1" s="1"/>
  <c r="A291" i="1" s="1"/>
  <c r="A292" i="1" s="1"/>
  <c r="A293" i="1" s="1"/>
  <c r="A294" i="1" s="1"/>
  <c r="A295" i="1" s="1"/>
  <c r="A296" i="1" s="1"/>
  <c r="A297" i="1" s="1"/>
  <c r="N286" i="1"/>
  <c r="N287" i="1" s="1"/>
  <c r="N288" i="1" s="1"/>
  <c r="N289" i="1" s="1"/>
  <c r="N290" i="1" s="1"/>
  <c r="N291" i="1" s="1"/>
  <c r="N292" i="1" s="1"/>
  <c r="N293" i="1" s="1"/>
  <c r="N294" i="1" s="1"/>
  <c r="N295" i="1" s="1"/>
  <c r="N296" i="1" s="1"/>
  <c r="N297" i="1" s="1"/>
  <c r="M286" i="1"/>
  <c r="M287" i="1" s="1"/>
  <c r="M288" i="1" s="1"/>
  <c r="M289" i="1" s="1"/>
  <c r="M290" i="1" s="1"/>
  <c r="M291" i="1" s="1"/>
  <c r="M292" i="1" s="1"/>
  <c r="M293" i="1" s="1"/>
  <c r="M294" i="1" s="1"/>
  <c r="M295" i="1" s="1"/>
  <c r="M296" i="1" s="1"/>
  <c r="M297" i="1" s="1"/>
  <c r="L286" i="1"/>
  <c r="L287" i="1" s="1"/>
  <c r="L288" i="1" s="1"/>
  <c r="L289" i="1" s="1"/>
  <c r="L290" i="1" s="1"/>
  <c r="L291" i="1" s="1"/>
  <c r="L292" i="1" s="1"/>
  <c r="L293" i="1" s="1"/>
  <c r="L294" i="1" s="1"/>
  <c r="L295" i="1" s="1"/>
  <c r="L296" i="1" s="1"/>
  <c r="L297" i="1" s="1"/>
  <c r="K286" i="1"/>
  <c r="K287" i="1" s="1"/>
  <c r="K288" i="1" s="1"/>
  <c r="K289" i="1" s="1"/>
  <c r="K290" i="1" s="1"/>
  <c r="K291" i="1" s="1"/>
  <c r="K292" i="1" s="1"/>
  <c r="K293" i="1" s="1"/>
  <c r="K294" i="1" s="1"/>
  <c r="K295" i="1" s="1"/>
  <c r="K296" i="1" s="1"/>
  <c r="K297" i="1" s="1"/>
  <c r="J286" i="1"/>
  <c r="J287" i="1" s="1"/>
  <c r="J288" i="1" s="1"/>
  <c r="J289" i="1" s="1"/>
  <c r="J290" i="1" s="1"/>
  <c r="J291" i="1" s="1"/>
  <c r="J292" i="1" s="1"/>
  <c r="J293" i="1" s="1"/>
  <c r="J294" i="1" s="1"/>
  <c r="J295" i="1" s="1"/>
  <c r="J296" i="1" s="1"/>
  <c r="J297" i="1" s="1"/>
  <c r="I286" i="1"/>
  <c r="I287" i="1" s="1"/>
  <c r="I288" i="1" s="1"/>
  <c r="I289" i="1" s="1"/>
  <c r="I290" i="1" s="1"/>
  <c r="I291" i="1" s="1"/>
  <c r="I292" i="1" s="1"/>
  <c r="I293" i="1" s="1"/>
  <c r="I294" i="1" s="1"/>
  <c r="I295" i="1" s="1"/>
  <c r="I296" i="1" s="1"/>
  <c r="I297" i="1" s="1"/>
  <c r="H286" i="1"/>
  <c r="H287" i="1" s="1"/>
  <c r="H288" i="1" s="1"/>
  <c r="H289" i="1" s="1"/>
  <c r="H290" i="1" s="1"/>
  <c r="H291" i="1" s="1"/>
  <c r="H292" i="1" s="1"/>
  <c r="H293" i="1" s="1"/>
  <c r="H294" i="1" s="1"/>
  <c r="H295" i="1" s="1"/>
  <c r="H296" i="1" s="1"/>
  <c r="H297" i="1" s="1"/>
  <c r="G286" i="1"/>
  <c r="G287" i="1" s="1"/>
  <c r="G288" i="1" s="1"/>
  <c r="G289" i="1" s="1"/>
  <c r="G290" i="1" s="1"/>
  <c r="G291" i="1" s="1"/>
  <c r="G292" i="1" s="1"/>
  <c r="G293" i="1" s="1"/>
  <c r="G294" i="1" s="1"/>
  <c r="G295" i="1" s="1"/>
  <c r="G296" i="1" s="1"/>
  <c r="G297" i="1" s="1"/>
  <c r="F286" i="1"/>
  <c r="F287" i="1" s="1"/>
  <c r="F288" i="1" s="1"/>
  <c r="F289" i="1" s="1"/>
  <c r="F290" i="1" s="1"/>
  <c r="F291" i="1" s="1"/>
  <c r="F292" i="1" s="1"/>
  <c r="F293" i="1" s="1"/>
  <c r="F294" i="1" s="1"/>
  <c r="F295" i="1" s="1"/>
  <c r="F296" i="1" s="1"/>
  <c r="F297" i="1" s="1"/>
  <c r="E286" i="1"/>
  <c r="E287" i="1" s="1"/>
  <c r="E288" i="1" s="1"/>
  <c r="E289" i="1" s="1"/>
  <c r="E290" i="1" s="1"/>
  <c r="E291" i="1" s="1"/>
  <c r="E292" i="1" s="1"/>
  <c r="E293" i="1" s="1"/>
  <c r="E294" i="1" s="1"/>
  <c r="E295" i="1" s="1"/>
  <c r="E296" i="1" s="1"/>
  <c r="E297" i="1" s="1"/>
  <c r="D286" i="1"/>
  <c r="D287" i="1" s="1"/>
  <c r="D288" i="1" s="1"/>
  <c r="D289" i="1" s="1"/>
  <c r="D290" i="1" s="1"/>
  <c r="D291" i="1" s="1"/>
  <c r="D292" i="1" s="1"/>
  <c r="D293" i="1" s="1"/>
  <c r="D294" i="1" s="1"/>
  <c r="D295" i="1" s="1"/>
  <c r="D296" i="1" s="1"/>
  <c r="D297" i="1" s="1"/>
  <c r="C286" i="1"/>
  <c r="C287" i="1" s="1"/>
  <c r="C288" i="1" s="1"/>
  <c r="C289" i="1" s="1"/>
  <c r="C290" i="1" s="1"/>
  <c r="C291" i="1" s="1"/>
  <c r="C292" i="1" s="1"/>
  <c r="C293" i="1" s="1"/>
  <c r="C294" i="1" s="1"/>
  <c r="C295" i="1" s="1"/>
  <c r="C296" i="1" s="1"/>
  <c r="C297" i="1" s="1"/>
  <c r="M94" i="6"/>
  <c r="L94" i="6"/>
  <c r="K94" i="6"/>
  <c r="J94" i="6"/>
  <c r="I94" i="6"/>
  <c r="H94" i="6"/>
  <c r="G94" i="6"/>
  <c r="F94" i="6"/>
  <c r="E94" i="6"/>
  <c r="D94" i="6"/>
  <c r="C94" i="6"/>
  <c r="B94" i="6"/>
  <c r="C93" i="6"/>
  <c r="D93" i="6"/>
  <c r="E93" i="6"/>
  <c r="F93" i="6"/>
  <c r="G93" i="6"/>
  <c r="H93" i="6"/>
  <c r="I93" i="6"/>
  <c r="J93" i="6"/>
  <c r="K93" i="6"/>
  <c r="L93" i="6"/>
  <c r="M93" i="6"/>
  <c r="B93" i="6"/>
  <c r="C92" i="6"/>
  <c r="D92" i="6"/>
  <c r="E92" i="6"/>
  <c r="F92" i="6"/>
  <c r="G92" i="6"/>
  <c r="H92" i="6"/>
  <c r="I92" i="6"/>
  <c r="J92" i="6"/>
  <c r="K92" i="6"/>
  <c r="L92" i="6"/>
  <c r="M92" i="6"/>
  <c r="B92" i="6"/>
  <c r="C91" i="6"/>
  <c r="D91" i="6"/>
  <c r="E91" i="6"/>
  <c r="F91" i="6"/>
  <c r="G91" i="6"/>
  <c r="H91" i="6"/>
  <c r="I91" i="6"/>
  <c r="J91" i="6"/>
  <c r="K91" i="6"/>
  <c r="L91" i="6"/>
  <c r="M91" i="6"/>
  <c r="B91" i="6"/>
  <c r="A275" i="1"/>
  <c r="A276" i="1" s="1"/>
  <c r="A277" i="1" s="1"/>
  <c r="A278" i="1" s="1"/>
  <c r="A279" i="1" s="1"/>
  <c r="A280" i="1" s="1"/>
  <c r="A281" i="1" s="1"/>
  <c r="A282" i="1" s="1"/>
  <c r="A283" i="1" s="1"/>
  <c r="A284" i="1" s="1"/>
  <c r="A285" i="1" s="1"/>
  <c r="N274" i="1"/>
  <c r="N275" i="1" s="1"/>
  <c r="N276" i="1" s="1"/>
  <c r="N277" i="1" s="1"/>
  <c r="N278" i="1" s="1"/>
  <c r="N279" i="1" s="1"/>
  <c r="N280" i="1" s="1"/>
  <c r="N281" i="1" s="1"/>
  <c r="N282" i="1" s="1"/>
  <c r="N283" i="1" s="1"/>
  <c r="N284" i="1" s="1"/>
  <c r="N285" i="1" s="1"/>
  <c r="M274" i="1"/>
  <c r="M275" i="1" s="1"/>
  <c r="M276" i="1" s="1"/>
  <c r="M277" i="1" s="1"/>
  <c r="M278" i="1" s="1"/>
  <c r="M279" i="1" s="1"/>
  <c r="M280" i="1" s="1"/>
  <c r="M281" i="1" s="1"/>
  <c r="M282" i="1" s="1"/>
  <c r="M283" i="1" s="1"/>
  <c r="M284" i="1" s="1"/>
  <c r="M285" i="1" s="1"/>
  <c r="L274" i="1"/>
  <c r="L275" i="1" s="1"/>
  <c r="L276" i="1" s="1"/>
  <c r="L277" i="1" s="1"/>
  <c r="L278" i="1" s="1"/>
  <c r="L279" i="1" s="1"/>
  <c r="L280" i="1" s="1"/>
  <c r="L281" i="1" s="1"/>
  <c r="L282" i="1" s="1"/>
  <c r="L283" i="1" s="1"/>
  <c r="L284" i="1" s="1"/>
  <c r="L285" i="1" s="1"/>
  <c r="K274" i="1"/>
  <c r="K275" i="1" s="1"/>
  <c r="K276" i="1" s="1"/>
  <c r="K277" i="1" s="1"/>
  <c r="K278" i="1" s="1"/>
  <c r="K279" i="1" s="1"/>
  <c r="K280" i="1" s="1"/>
  <c r="K281" i="1" s="1"/>
  <c r="K282" i="1" s="1"/>
  <c r="K283" i="1" s="1"/>
  <c r="K284" i="1" s="1"/>
  <c r="K285" i="1" s="1"/>
  <c r="J274" i="1"/>
  <c r="J275" i="1" s="1"/>
  <c r="J276" i="1" s="1"/>
  <c r="J277" i="1" s="1"/>
  <c r="J278" i="1" s="1"/>
  <c r="J279" i="1" s="1"/>
  <c r="J280" i="1" s="1"/>
  <c r="J281" i="1" s="1"/>
  <c r="J282" i="1" s="1"/>
  <c r="J283" i="1" s="1"/>
  <c r="J284" i="1" s="1"/>
  <c r="J285" i="1" s="1"/>
  <c r="I274" i="1"/>
  <c r="I275" i="1" s="1"/>
  <c r="I276" i="1" s="1"/>
  <c r="I277" i="1" s="1"/>
  <c r="I278" i="1" s="1"/>
  <c r="I279" i="1" s="1"/>
  <c r="I280" i="1" s="1"/>
  <c r="I281" i="1" s="1"/>
  <c r="I282" i="1" s="1"/>
  <c r="I283" i="1" s="1"/>
  <c r="I284" i="1" s="1"/>
  <c r="I285" i="1" s="1"/>
  <c r="H274" i="1"/>
  <c r="H275" i="1" s="1"/>
  <c r="H276" i="1" s="1"/>
  <c r="H277" i="1" s="1"/>
  <c r="H278" i="1" s="1"/>
  <c r="H279" i="1" s="1"/>
  <c r="H280" i="1" s="1"/>
  <c r="H281" i="1" s="1"/>
  <c r="H282" i="1" s="1"/>
  <c r="H283" i="1" s="1"/>
  <c r="H284" i="1" s="1"/>
  <c r="H285" i="1" s="1"/>
  <c r="G274" i="1"/>
  <c r="G275" i="1" s="1"/>
  <c r="G276" i="1" s="1"/>
  <c r="G277" i="1" s="1"/>
  <c r="G278" i="1" s="1"/>
  <c r="G279" i="1" s="1"/>
  <c r="G280" i="1" s="1"/>
  <c r="G281" i="1" s="1"/>
  <c r="G282" i="1" s="1"/>
  <c r="G283" i="1" s="1"/>
  <c r="G284" i="1" s="1"/>
  <c r="G285" i="1" s="1"/>
  <c r="F274" i="1"/>
  <c r="F275" i="1" s="1"/>
  <c r="F276" i="1" s="1"/>
  <c r="F277" i="1" s="1"/>
  <c r="F278" i="1" s="1"/>
  <c r="F279" i="1" s="1"/>
  <c r="F280" i="1" s="1"/>
  <c r="F281" i="1" s="1"/>
  <c r="F282" i="1" s="1"/>
  <c r="F283" i="1" s="1"/>
  <c r="F284" i="1" s="1"/>
  <c r="F285" i="1" s="1"/>
  <c r="E274" i="1"/>
  <c r="E275" i="1" s="1"/>
  <c r="E276" i="1" s="1"/>
  <c r="E277" i="1" s="1"/>
  <c r="E278" i="1" s="1"/>
  <c r="E279" i="1" s="1"/>
  <c r="E280" i="1" s="1"/>
  <c r="E281" i="1" s="1"/>
  <c r="E282" i="1" s="1"/>
  <c r="E283" i="1" s="1"/>
  <c r="E284" i="1" s="1"/>
  <c r="E285" i="1" s="1"/>
  <c r="D274" i="1"/>
  <c r="D275" i="1" s="1"/>
  <c r="D276" i="1" s="1"/>
  <c r="D277" i="1" s="1"/>
  <c r="D278" i="1" s="1"/>
  <c r="D279" i="1" s="1"/>
  <c r="D280" i="1" s="1"/>
  <c r="D281" i="1" s="1"/>
  <c r="D282" i="1" s="1"/>
  <c r="D283" i="1" s="1"/>
  <c r="D284" i="1" s="1"/>
  <c r="D285" i="1" s="1"/>
  <c r="C274" i="1"/>
  <c r="C275" i="1" s="1"/>
  <c r="C276" i="1" s="1"/>
  <c r="C277" i="1" s="1"/>
  <c r="C278" i="1" s="1"/>
  <c r="C279" i="1" s="1"/>
  <c r="C280" i="1" s="1"/>
  <c r="C281" i="1" s="1"/>
  <c r="C282" i="1" s="1"/>
  <c r="C283" i="1" s="1"/>
  <c r="C284" i="1" s="1"/>
  <c r="C285" i="1" s="1"/>
  <c r="C90" i="6"/>
  <c r="D90" i="6"/>
  <c r="E90" i="6"/>
  <c r="F90" i="6"/>
  <c r="G90" i="6"/>
  <c r="H90" i="6"/>
  <c r="I90" i="6"/>
  <c r="J90" i="6"/>
  <c r="K90" i="6"/>
  <c r="L90" i="6"/>
  <c r="M90" i="6"/>
  <c r="B90" i="6"/>
  <c r="C89" i="6"/>
  <c r="D89" i="6"/>
  <c r="E89" i="6"/>
  <c r="F89" i="6"/>
  <c r="G89" i="6"/>
  <c r="H89" i="6"/>
  <c r="I89" i="6"/>
  <c r="J89" i="6"/>
  <c r="K89" i="6"/>
  <c r="L89" i="6"/>
  <c r="M89" i="6"/>
  <c r="B89" i="6"/>
  <c r="C88" i="6"/>
  <c r="D88" i="6"/>
  <c r="E88" i="6"/>
  <c r="F88" i="6"/>
  <c r="G88" i="6"/>
  <c r="H88" i="6"/>
  <c r="I88" i="6"/>
  <c r="J88" i="6"/>
  <c r="K88" i="6"/>
  <c r="L88" i="6"/>
  <c r="M88" i="6"/>
  <c r="B88" i="6"/>
  <c r="C87" i="6"/>
  <c r="D87" i="6"/>
  <c r="E87" i="6"/>
  <c r="F87" i="6"/>
  <c r="G87" i="6"/>
  <c r="H87" i="6"/>
  <c r="I87" i="6"/>
  <c r="J87" i="6"/>
  <c r="K87" i="6"/>
  <c r="L87" i="6"/>
  <c r="M87" i="6"/>
  <c r="B87" i="6"/>
  <c r="D262" i="1"/>
  <c r="D263" i="1" s="1"/>
  <c r="D264" i="1" s="1"/>
  <c r="D265" i="1" s="1"/>
  <c r="D266" i="1" s="1"/>
  <c r="D267" i="1" s="1"/>
  <c r="D268" i="1" s="1"/>
  <c r="D269" i="1" s="1"/>
  <c r="D270" i="1" s="1"/>
  <c r="D271" i="1" s="1"/>
  <c r="D272" i="1" s="1"/>
  <c r="D273" i="1" s="1"/>
  <c r="E262" i="1"/>
  <c r="E263" i="1" s="1"/>
  <c r="E264" i="1" s="1"/>
  <c r="E265" i="1" s="1"/>
  <c r="E266" i="1" s="1"/>
  <c r="E267" i="1" s="1"/>
  <c r="E268" i="1" s="1"/>
  <c r="E269" i="1" s="1"/>
  <c r="E270" i="1" s="1"/>
  <c r="E271" i="1" s="1"/>
  <c r="E272" i="1" s="1"/>
  <c r="E273" i="1" s="1"/>
  <c r="F262" i="1"/>
  <c r="F263" i="1" s="1"/>
  <c r="F264" i="1" s="1"/>
  <c r="F265" i="1" s="1"/>
  <c r="F266" i="1" s="1"/>
  <c r="F267" i="1" s="1"/>
  <c r="F268" i="1" s="1"/>
  <c r="F269" i="1" s="1"/>
  <c r="F270" i="1" s="1"/>
  <c r="F271" i="1" s="1"/>
  <c r="F272" i="1" s="1"/>
  <c r="F273" i="1" s="1"/>
  <c r="G262" i="1"/>
  <c r="G263" i="1" s="1"/>
  <c r="G264" i="1" s="1"/>
  <c r="G265" i="1" s="1"/>
  <c r="G266" i="1" s="1"/>
  <c r="G267" i="1" s="1"/>
  <c r="G268" i="1" s="1"/>
  <c r="G269" i="1" s="1"/>
  <c r="G270" i="1" s="1"/>
  <c r="G271" i="1" s="1"/>
  <c r="G272" i="1" s="1"/>
  <c r="G273" i="1" s="1"/>
  <c r="H262" i="1"/>
  <c r="H263" i="1" s="1"/>
  <c r="H264" i="1" s="1"/>
  <c r="H265" i="1" s="1"/>
  <c r="H266" i="1" s="1"/>
  <c r="H267" i="1" s="1"/>
  <c r="H268" i="1" s="1"/>
  <c r="H269" i="1" s="1"/>
  <c r="H270" i="1" s="1"/>
  <c r="H271" i="1" s="1"/>
  <c r="H272" i="1" s="1"/>
  <c r="H273" i="1" s="1"/>
  <c r="I262" i="1"/>
  <c r="I263" i="1" s="1"/>
  <c r="I264" i="1" s="1"/>
  <c r="I265" i="1" s="1"/>
  <c r="I266" i="1" s="1"/>
  <c r="I267" i="1" s="1"/>
  <c r="I268" i="1" s="1"/>
  <c r="I269" i="1" s="1"/>
  <c r="I270" i="1" s="1"/>
  <c r="I271" i="1" s="1"/>
  <c r="I272" i="1" s="1"/>
  <c r="I273" i="1" s="1"/>
  <c r="J262" i="1"/>
  <c r="J263" i="1" s="1"/>
  <c r="J264" i="1" s="1"/>
  <c r="J265" i="1" s="1"/>
  <c r="J266" i="1" s="1"/>
  <c r="J267" i="1" s="1"/>
  <c r="J268" i="1" s="1"/>
  <c r="J269" i="1" s="1"/>
  <c r="J270" i="1" s="1"/>
  <c r="J271" i="1" s="1"/>
  <c r="J272" i="1" s="1"/>
  <c r="J273" i="1" s="1"/>
  <c r="K262" i="1"/>
  <c r="K263" i="1" s="1"/>
  <c r="K264" i="1" s="1"/>
  <c r="K265" i="1" s="1"/>
  <c r="K266" i="1" s="1"/>
  <c r="K267" i="1" s="1"/>
  <c r="K268" i="1" s="1"/>
  <c r="K269" i="1" s="1"/>
  <c r="K270" i="1" s="1"/>
  <c r="K271" i="1" s="1"/>
  <c r="K272" i="1" s="1"/>
  <c r="K273" i="1" s="1"/>
  <c r="L262" i="1"/>
  <c r="L263" i="1" s="1"/>
  <c r="L264" i="1" s="1"/>
  <c r="L265" i="1" s="1"/>
  <c r="L266" i="1" s="1"/>
  <c r="L267" i="1" s="1"/>
  <c r="L268" i="1" s="1"/>
  <c r="L269" i="1" s="1"/>
  <c r="L270" i="1" s="1"/>
  <c r="L271" i="1" s="1"/>
  <c r="L272" i="1" s="1"/>
  <c r="L273" i="1" s="1"/>
  <c r="M262" i="1"/>
  <c r="M263" i="1" s="1"/>
  <c r="M264" i="1" s="1"/>
  <c r="M265" i="1" s="1"/>
  <c r="M266" i="1" s="1"/>
  <c r="M267" i="1" s="1"/>
  <c r="M268" i="1" s="1"/>
  <c r="M269" i="1" s="1"/>
  <c r="M270" i="1" s="1"/>
  <c r="M271" i="1" s="1"/>
  <c r="M272" i="1" s="1"/>
  <c r="M273" i="1" s="1"/>
  <c r="N262" i="1"/>
  <c r="N263" i="1" s="1"/>
  <c r="N264" i="1" s="1"/>
  <c r="N265" i="1" s="1"/>
  <c r="N266" i="1" s="1"/>
  <c r="N267" i="1" s="1"/>
  <c r="N268" i="1" s="1"/>
  <c r="N269" i="1" s="1"/>
  <c r="N270" i="1" s="1"/>
  <c r="N271" i="1" s="1"/>
  <c r="N272" i="1" s="1"/>
  <c r="N273" i="1" s="1"/>
  <c r="C86" i="6"/>
  <c r="D86" i="6"/>
  <c r="E86" i="6"/>
  <c r="F86" i="6"/>
  <c r="G86" i="6"/>
  <c r="H86" i="6"/>
  <c r="I86" i="6"/>
  <c r="J86" i="6"/>
  <c r="K86" i="6"/>
  <c r="L86" i="6"/>
  <c r="M86" i="6"/>
  <c r="B86" i="6"/>
  <c r="C262" i="1"/>
  <c r="C263" i="1" s="1"/>
  <c r="C264" i="1" s="1"/>
  <c r="C265" i="1" s="1"/>
  <c r="C266" i="1" s="1"/>
  <c r="C267" i="1" s="1"/>
  <c r="C268" i="1" s="1"/>
  <c r="C269" i="1" s="1"/>
  <c r="C270" i="1" s="1"/>
  <c r="C271" i="1" s="1"/>
  <c r="C272" i="1" s="1"/>
  <c r="C273" i="1" s="1"/>
  <c r="A263" i="1"/>
  <c r="A264" i="1" s="1"/>
  <c r="A265" i="1" s="1"/>
  <c r="A266" i="1" s="1"/>
  <c r="A267" i="1" s="1"/>
  <c r="A268" i="1" s="1"/>
  <c r="A269" i="1" s="1"/>
  <c r="A270" i="1" s="1"/>
  <c r="A271" i="1" s="1"/>
  <c r="A272" i="1" s="1"/>
  <c r="A273" i="1" s="1"/>
  <c r="E85" i="6"/>
  <c r="B85" i="6"/>
  <c r="C85" i="6"/>
  <c r="D85" i="6"/>
  <c r="F85" i="6"/>
  <c r="G85" i="6"/>
  <c r="I85" i="6"/>
  <c r="J85" i="6"/>
  <c r="K85" i="6"/>
  <c r="L85" i="6"/>
  <c r="M85" i="6"/>
  <c r="M84" i="6"/>
  <c r="L84" i="6"/>
  <c r="K84" i="6"/>
  <c r="J84" i="6"/>
  <c r="I84" i="6"/>
  <c r="H84" i="6"/>
  <c r="G84" i="6"/>
  <c r="F84" i="6"/>
  <c r="E84" i="6"/>
  <c r="D84" i="6"/>
  <c r="C84" i="6"/>
  <c r="B84" i="6"/>
  <c r="C83" i="6"/>
  <c r="D83" i="6"/>
  <c r="E83" i="6"/>
  <c r="F83" i="6"/>
  <c r="G83" i="6"/>
  <c r="H83" i="6"/>
  <c r="I83" i="6"/>
  <c r="J83" i="6"/>
  <c r="K83" i="6"/>
  <c r="L83" i="6"/>
  <c r="M83" i="6"/>
  <c r="B83" i="6"/>
  <c r="D250" i="1"/>
  <c r="D251" i="1" s="1"/>
  <c r="D252" i="1" s="1"/>
  <c r="D253" i="1" s="1"/>
  <c r="D254" i="1" s="1"/>
  <c r="D255" i="1" s="1"/>
  <c r="D256" i="1" s="1"/>
  <c r="D257" i="1" s="1"/>
  <c r="D258" i="1" s="1"/>
  <c r="D259" i="1" s="1"/>
  <c r="D260" i="1" s="1"/>
  <c r="D261" i="1" s="1"/>
  <c r="E250" i="1"/>
  <c r="E251" i="1" s="1"/>
  <c r="E252" i="1" s="1"/>
  <c r="E253" i="1" s="1"/>
  <c r="E254" i="1" s="1"/>
  <c r="E255" i="1" s="1"/>
  <c r="E256" i="1" s="1"/>
  <c r="E257" i="1" s="1"/>
  <c r="E258" i="1" s="1"/>
  <c r="E259" i="1" s="1"/>
  <c r="E260" i="1" s="1"/>
  <c r="E261" i="1" s="1"/>
  <c r="F250" i="1"/>
  <c r="F251" i="1" s="1"/>
  <c r="F252" i="1" s="1"/>
  <c r="F253" i="1" s="1"/>
  <c r="F254" i="1" s="1"/>
  <c r="F255" i="1" s="1"/>
  <c r="F256" i="1" s="1"/>
  <c r="F257" i="1" s="1"/>
  <c r="F258" i="1" s="1"/>
  <c r="F259" i="1" s="1"/>
  <c r="F260" i="1" s="1"/>
  <c r="F261" i="1" s="1"/>
  <c r="G250" i="1"/>
  <c r="G251" i="1" s="1"/>
  <c r="G252" i="1" s="1"/>
  <c r="G253" i="1" s="1"/>
  <c r="G254" i="1" s="1"/>
  <c r="G255" i="1" s="1"/>
  <c r="G256" i="1" s="1"/>
  <c r="G257" i="1" s="1"/>
  <c r="G258" i="1" s="1"/>
  <c r="G259" i="1" s="1"/>
  <c r="G260" i="1" s="1"/>
  <c r="G261" i="1" s="1"/>
  <c r="H250" i="1"/>
  <c r="H251" i="1" s="1"/>
  <c r="H252" i="1" s="1"/>
  <c r="H253" i="1" s="1"/>
  <c r="H254" i="1" s="1"/>
  <c r="H255" i="1" s="1"/>
  <c r="H256" i="1" s="1"/>
  <c r="H257" i="1" s="1"/>
  <c r="H258" i="1" s="1"/>
  <c r="H259" i="1" s="1"/>
  <c r="H260" i="1" s="1"/>
  <c r="H261" i="1" s="1"/>
  <c r="I250" i="1"/>
  <c r="I251" i="1" s="1"/>
  <c r="I252" i="1" s="1"/>
  <c r="I253" i="1" s="1"/>
  <c r="I254" i="1" s="1"/>
  <c r="I255" i="1" s="1"/>
  <c r="I256" i="1" s="1"/>
  <c r="I257" i="1" s="1"/>
  <c r="I258" i="1" s="1"/>
  <c r="I259" i="1" s="1"/>
  <c r="I260" i="1" s="1"/>
  <c r="I261" i="1" s="1"/>
  <c r="J250" i="1"/>
  <c r="J251" i="1" s="1"/>
  <c r="J252" i="1" s="1"/>
  <c r="J253" i="1" s="1"/>
  <c r="J254" i="1" s="1"/>
  <c r="J255" i="1" s="1"/>
  <c r="J256" i="1" s="1"/>
  <c r="J257" i="1" s="1"/>
  <c r="J258" i="1" s="1"/>
  <c r="J259" i="1" s="1"/>
  <c r="J260" i="1" s="1"/>
  <c r="J261" i="1" s="1"/>
  <c r="K250" i="1"/>
  <c r="K251" i="1" s="1"/>
  <c r="K252" i="1" s="1"/>
  <c r="K253" i="1" s="1"/>
  <c r="K254" i="1" s="1"/>
  <c r="K255" i="1" s="1"/>
  <c r="K256" i="1" s="1"/>
  <c r="K257" i="1" s="1"/>
  <c r="K258" i="1" s="1"/>
  <c r="K259" i="1" s="1"/>
  <c r="K260" i="1" s="1"/>
  <c r="K261" i="1" s="1"/>
  <c r="L250" i="1"/>
  <c r="L251" i="1" s="1"/>
  <c r="L252" i="1" s="1"/>
  <c r="L253" i="1" s="1"/>
  <c r="L254" i="1" s="1"/>
  <c r="L255" i="1" s="1"/>
  <c r="L256" i="1" s="1"/>
  <c r="L257" i="1" s="1"/>
  <c r="L258" i="1" s="1"/>
  <c r="L259" i="1" s="1"/>
  <c r="L260" i="1" s="1"/>
  <c r="L261" i="1" s="1"/>
  <c r="M250" i="1"/>
  <c r="M251" i="1" s="1"/>
  <c r="M252" i="1" s="1"/>
  <c r="M253" i="1" s="1"/>
  <c r="M254" i="1" s="1"/>
  <c r="M255" i="1" s="1"/>
  <c r="M256" i="1" s="1"/>
  <c r="M257" i="1" s="1"/>
  <c r="M258" i="1" s="1"/>
  <c r="M259" i="1" s="1"/>
  <c r="M260" i="1" s="1"/>
  <c r="M261" i="1" s="1"/>
  <c r="N250" i="1"/>
  <c r="N251" i="1" s="1"/>
  <c r="N252" i="1" s="1"/>
  <c r="N253" i="1" s="1"/>
  <c r="N254" i="1" s="1"/>
  <c r="N255" i="1" s="1"/>
  <c r="N256" i="1" s="1"/>
  <c r="N257" i="1" s="1"/>
  <c r="N258" i="1" s="1"/>
  <c r="N259" i="1" s="1"/>
  <c r="N260" i="1" s="1"/>
  <c r="N261" i="1" s="1"/>
  <c r="M82" i="6"/>
  <c r="L82" i="6"/>
  <c r="K82" i="6"/>
  <c r="J82" i="6"/>
  <c r="I82" i="6"/>
  <c r="H82" i="6"/>
  <c r="G82" i="6"/>
  <c r="F82" i="6"/>
  <c r="E82" i="6"/>
  <c r="D82" i="6"/>
  <c r="C82" i="6"/>
  <c r="B82" i="6"/>
  <c r="C250" i="1"/>
  <c r="C251" i="1" s="1"/>
  <c r="C252" i="1" s="1"/>
  <c r="C253" i="1" s="1"/>
  <c r="C254" i="1" s="1"/>
  <c r="C255" i="1" s="1"/>
  <c r="C256" i="1" s="1"/>
  <c r="C257" i="1" s="1"/>
  <c r="C258" i="1" s="1"/>
  <c r="C259" i="1" s="1"/>
  <c r="C260" i="1" s="1"/>
  <c r="C261" i="1" s="1"/>
  <c r="A251" i="1"/>
  <c r="A252" i="1" s="1"/>
  <c r="A253" i="1" s="1"/>
  <c r="A254" i="1" s="1"/>
  <c r="A255" i="1" s="1"/>
  <c r="A256" i="1" s="1"/>
  <c r="A257" i="1" s="1"/>
  <c r="A258" i="1" s="1"/>
  <c r="A259" i="1" s="1"/>
  <c r="A260" i="1" s="1"/>
  <c r="A261" i="1" s="1"/>
  <c r="M81" i="6"/>
  <c r="L81" i="6"/>
  <c r="K81" i="6"/>
  <c r="J81" i="6"/>
  <c r="I81" i="6"/>
  <c r="H81" i="6"/>
  <c r="G81" i="6"/>
  <c r="F81" i="6"/>
  <c r="E81" i="6"/>
  <c r="D81" i="6"/>
  <c r="C81" i="6"/>
  <c r="B81" i="6"/>
  <c r="M80" i="6"/>
  <c r="L80" i="6"/>
  <c r="K80" i="6"/>
  <c r="J80" i="6"/>
  <c r="I80" i="6"/>
  <c r="H80" i="6"/>
  <c r="G80" i="6"/>
  <c r="F80" i="6"/>
  <c r="E80" i="6"/>
  <c r="D80" i="6"/>
  <c r="C80" i="6"/>
  <c r="B80" i="6"/>
  <c r="K77" i="6"/>
  <c r="M79" i="6"/>
  <c r="L79" i="6"/>
  <c r="K79" i="6"/>
  <c r="J79" i="6"/>
  <c r="I79" i="6"/>
  <c r="H79" i="6"/>
  <c r="G79" i="6"/>
  <c r="F79" i="6"/>
  <c r="E79" i="6"/>
  <c r="D79" i="6"/>
  <c r="C79" i="6"/>
  <c r="B79" i="6"/>
  <c r="B78" i="6"/>
  <c r="M78" i="6"/>
  <c r="L78" i="6"/>
  <c r="K78" i="6"/>
  <c r="J78" i="6"/>
  <c r="I78" i="6"/>
  <c r="H78" i="6"/>
  <c r="G78" i="6"/>
  <c r="F78" i="6"/>
  <c r="E78" i="6"/>
  <c r="D78" i="6"/>
  <c r="C78" i="6"/>
  <c r="Q9" i="1"/>
  <c r="C22" i="1"/>
  <c r="C23" i="1" s="1"/>
  <c r="C24" i="1" s="1"/>
  <c r="C25" i="1" s="1"/>
  <c r="C26" i="1" s="1"/>
  <c r="C27" i="1" s="1"/>
  <c r="C28" i="1" s="1"/>
  <c r="C29" i="1" s="1"/>
  <c r="C30" i="1" s="1"/>
  <c r="C31" i="1" s="1"/>
  <c r="C32" i="1" s="1"/>
  <c r="C33" i="1" s="1"/>
  <c r="D22" i="1"/>
  <c r="D23" i="1" s="1"/>
  <c r="D24" i="1" s="1"/>
  <c r="D25" i="1" s="1"/>
  <c r="D26" i="1" s="1"/>
  <c r="D27" i="1" s="1"/>
  <c r="D28" i="1" s="1"/>
  <c r="D29" i="1" s="1"/>
  <c r="D30" i="1" s="1"/>
  <c r="D31" i="1" s="1"/>
  <c r="D32" i="1" s="1"/>
  <c r="D33" i="1" s="1"/>
  <c r="E22" i="1"/>
  <c r="E23" i="1" s="1"/>
  <c r="E24" i="1" s="1"/>
  <c r="E25" i="1" s="1"/>
  <c r="E26" i="1" s="1"/>
  <c r="E27" i="1" s="1"/>
  <c r="E28" i="1" s="1"/>
  <c r="E29" i="1" s="1"/>
  <c r="E30" i="1" s="1"/>
  <c r="E31" i="1" s="1"/>
  <c r="E32" i="1" s="1"/>
  <c r="E33" i="1" s="1"/>
  <c r="F22" i="1"/>
  <c r="F23" i="1" s="1"/>
  <c r="F24" i="1" s="1"/>
  <c r="F25" i="1" s="1"/>
  <c r="F26" i="1" s="1"/>
  <c r="F27" i="1" s="1"/>
  <c r="F28" i="1" s="1"/>
  <c r="F29" i="1" s="1"/>
  <c r="F30" i="1" s="1"/>
  <c r="F31" i="1" s="1"/>
  <c r="F32" i="1" s="1"/>
  <c r="F33" i="1" s="1"/>
  <c r="G22" i="1"/>
  <c r="G23" i="1" s="1"/>
  <c r="G24" i="1" s="1"/>
  <c r="G25" i="1" s="1"/>
  <c r="G26" i="1" s="1"/>
  <c r="G27" i="1" s="1"/>
  <c r="G28" i="1" s="1"/>
  <c r="G29" i="1" s="1"/>
  <c r="G30" i="1" s="1"/>
  <c r="G31" i="1" s="1"/>
  <c r="G32" i="1" s="1"/>
  <c r="G33" i="1" s="1"/>
  <c r="H22" i="1"/>
  <c r="H23" i="1" s="1"/>
  <c r="H24" i="1" s="1"/>
  <c r="H25" i="1" s="1"/>
  <c r="H26" i="1" s="1"/>
  <c r="H27" i="1" s="1"/>
  <c r="H28" i="1" s="1"/>
  <c r="H29" i="1" s="1"/>
  <c r="H30" i="1" s="1"/>
  <c r="H31" i="1" s="1"/>
  <c r="H32" i="1" s="1"/>
  <c r="H33" i="1" s="1"/>
  <c r="I22" i="1"/>
  <c r="I23" i="1" s="1"/>
  <c r="I24" i="1" s="1"/>
  <c r="I25" i="1" s="1"/>
  <c r="I26" i="1" s="1"/>
  <c r="I27" i="1" s="1"/>
  <c r="I28" i="1" s="1"/>
  <c r="I29" i="1" s="1"/>
  <c r="I30" i="1" s="1"/>
  <c r="I31" i="1" s="1"/>
  <c r="I32" i="1" s="1"/>
  <c r="I33" i="1" s="1"/>
  <c r="J22" i="1"/>
  <c r="J23" i="1" s="1"/>
  <c r="J24" i="1" s="1"/>
  <c r="J25" i="1" s="1"/>
  <c r="J26" i="1" s="1"/>
  <c r="J27" i="1" s="1"/>
  <c r="J28" i="1" s="1"/>
  <c r="J29" i="1" s="1"/>
  <c r="J30" i="1" s="1"/>
  <c r="J31" i="1" s="1"/>
  <c r="J32" i="1" s="1"/>
  <c r="J33" i="1" s="1"/>
  <c r="K22" i="1"/>
  <c r="K23" i="1" s="1"/>
  <c r="K24" i="1" s="1"/>
  <c r="K25" i="1" s="1"/>
  <c r="K26" i="1" s="1"/>
  <c r="K27" i="1" s="1"/>
  <c r="K28" i="1" s="1"/>
  <c r="K29" i="1" s="1"/>
  <c r="K30" i="1" s="1"/>
  <c r="K31" i="1" s="1"/>
  <c r="K32" i="1" s="1"/>
  <c r="K33" i="1" s="1"/>
  <c r="L22" i="1"/>
  <c r="L23" i="1" s="1"/>
  <c r="L24" i="1" s="1"/>
  <c r="L25" i="1" s="1"/>
  <c r="L26" i="1" s="1"/>
  <c r="L27" i="1" s="1"/>
  <c r="L28" i="1" s="1"/>
  <c r="L29" i="1" s="1"/>
  <c r="L30" i="1" s="1"/>
  <c r="L31" i="1" s="1"/>
  <c r="L32" i="1" s="1"/>
  <c r="L33" i="1" s="1"/>
  <c r="M22" i="1"/>
  <c r="M23" i="1" s="1"/>
  <c r="M24" i="1" s="1"/>
  <c r="M25" i="1" s="1"/>
  <c r="M26" i="1" s="1"/>
  <c r="M27" i="1" s="1"/>
  <c r="M28" i="1" s="1"/>
  <c r="M29" i="1" s="1"/>
  <c r="M30" i="1" s="1"/>
  <c r="M31" i="1" s="1"/>
  <c r="M32" i="1" s="1"/>
  <c r="M33" i="1" s="1"/>
  <c r="N22" i="1"/>
  <c r="N23" i="1" s="1"/>
  <c r="N24" i="1" s="1"/>
  <c r="N25" i="1" s="1"/>
  <c r="N26" i="1" s="1"/>
  <c r="N27" i="1" s="1"/>
  <c r="N28" i="1" s="1"/>
  <c r="N29" i="1" s="1"/>
  <c r="N30" i="1" s="1"/>
  <c r="N31" i="1" s="1"/>
  <c r="N32" i="1" s="1"/>
  <c r="N33" i="1" s="1"/>
  <c r="Q23" i="1"/>
  <c r="C34" i="1"/>
  <c r="C35" i="1" s="1"/>
  <c r="C36" i="1" s="1"/>
  <c r="C37" i="1" s="1"/>
  <c r="C38" i="1" s="1"/>
  <c r="C39" i="1" s="1"/>
  <c r="C40" i="1" s="1"/>
  <c r="C41" i="1" s="1"/>
  <c r="C42" i="1" s="1"/>
  <c r="C43" i="1" s="1"/>
  <c r="C44" i="1" s="1"/>
  <c r="C45" i="1" s="1"/>
  <c r="D34" i="1"/>
  <c r="D35" i="1" s="1"/>
  <c r="D36" i="1" s="1"/>
  <c r="D37" i="1" s="1"/>
  <c r="D38" i="1" s="1"/>
  <c r="D39" i="1" s="1"/>
  <c r="D40" i="1" s="1"/>
  <c r="D41" i="1" s="1"/>
  <c r="D42" i="1" s="1"/>
  <c r="D43" i="1" s="1"/>
  <c r="D44" i="1" s="1"/>
  <c r="D45" i="1" s="1"/>
  <c r="E34" i="1"/>
  <c r="E35" i="1" s="1"/>
  <c r="E36" i="1" s="1"/>
  <c r="E37" i="1" s="1"/>
  <c r="E38" i="1" s="1"/>
  <c r="E39" i="1" s="1"/>
  <c r="E40" i="1" s="1"/>
  <c r="E41" i="1" s="1"/>
  <c r="E42" i="1" s="1"/>
  <c r="E43" i="1" s="1"/>
  <c r="E44" i="1" s="1"/>
  <c r="E45" i="1" s="1"/>
  <c r="F34" i="1"/>
  <c r="F35" i="1" s="1"/>
  <c r="F36" i="1" s="1"/>
  <c r="F37" i="1" s="1"/>
  <c r="F38" i="1" s="1"/>
  <c r="F39" i="1" s="1"/>
  <c r="F40" i="1" s="1"/>
  <c r="F41" i="1" s="1"/>
  <c r="F42" i="1" s="1"/>
  <c r="F43" i="1" s="1"/>
  <c r="F44" i="1" s="1"/>
  <c r="F45" i="1" s="1"/>
  <c r="G34" i="1"/>
  <c r="G35" i="1" s="1"/>
  <c r="G36" i="1" s="1"/>
  <c r="G37" i="1" s="1"/>
  <c r="G38" i="1" s="1"/>
  <c r="G39" i="1" s="1"/>
  <c r="G40" i="1" s="1"/>
  <c r="G41" i="1" s="1"/>
  <c r="G42" i="1" s="1"/>
  <c r="G43" i="1" s="1"/>
  <c r="G44" i="1" s="1"/>
  <c r="G45" i="1" s="1"/>
  <c r="H34" i="1"/>
  <c r="H35" i="1" s="1"/>
  <c r="H36" i="1" s="1"/>
  <c r="H37" i="1" s="1"/>
  <c r="H38" i="1" s="1"/>
  <c r="H39" i="1" s="1"/>
  <c r="H40" i="1" s="1"/>
  <c r="H41" i="1" s="1"/>
  <c r="H42" i="1" s="1"/>
  <c r="H43" i="1" s="1"/>
  <c r="H44" i="1" s="1"/>
  <c r="H45" i="1" s="1"/>
  <c r="I34" i="1"/>
  <c r="I35" i="1" s="1"/>
  <c r="I36" i="1" s="1"/>
  <c r="I37" i="1" s="1"/>
  <c r="I38" i="1" s="1"/>
  <c r="I39" i="1" s="1"/>
  <c r="I40" i="1" s="1"/>
  <c r="I41" i="1" s="1"/>
  <c r="I42" i="1" s="1"/>
  <c r="I43" i="1" s="1"/>
  <c r="I44" i="1" s="1"/>
  <c r="I45" i="1" s="1"/>
  <c r="J34" i="1"/>
  <c r="J35" i="1" s="1"/>
  <c r="J36" i="1" s="1"/>
  <c r="J37" i="1" s="1"/>
  <c r="J38" i="1" s="1"/>
  <c r="J39" i="1" s="1"/>
  <c r="J40" i="1" s="1"/>
  <c r="J41" i="1" s="1"/>
  <c r="J42" i="1" s="1"/>
  <c r="J43" i="1" s="1"/>
  <c r="J44" i="1" s="1"/>
  <c r="J45" i="1" s="1"/>
  <c r="K34" i="1"/>
  <c r="K35" i="1" s="1"/>
  <c r="K36" i="1" s="1"/>
  <c r="K37" i="1" s="1"/>
  <c r="K38" i="1" s="1"/>
  <c r="K39" i="1" s="1"/>
  <c r="K40" i="1" s="1"/>
  <c r="K41" i="1" s="1"/>
  <c r="K42" i="1" s="1"/>
  <c r="K43" i="1" s="1"/>
  <c r="K44" i="1" s="1"/>
  <c r="K45" i="1" s="1"/>
  <c r="L34" i="1"/>
  <c r="L35" i="1" s="1"/>
  <c r="L36" i="1" s="1"/>
  <c r="L37" i="1" s="1"/>
  <c r="L38" i="1" s="1"/>
  <c r="L39" i="1" s="1"/>
  <c r="L40" i="1" s="1"/>
  <c r="L41" i="1" s="1"/>
  <c r="L42" i="1" s="1"/>
  <c r="L43" i="1" s="1"/>
  <c r="L44" i="1" s="1"/>
  <c r="L45" i="1" s="1"/>
  <c r="M34" i="1"/>
  <c r="M35" i="1" s="1"/>
  <c r="M36" i="1" s="1"/>
  <c r="M37" i="1" s="1"/>
  <c r="M38" i="1" s="1"/>
  <c r="M39" i="1" s="1"/>
  <c r="M40" i="1" s="1"/>
  <c r="M41" i="1" s="1"/>
  <c r="M42" i="1" s="1"/>
  <c r="M43" i="1" s="1"/>
  <c r="M44" i="1" s="1"/>
  <c r="M45" i="1" s="1"/>
  <c r="N34" i="1"/>
  <c r="N35" i="1" s="1"/>
  <c r="N36" i="1" s="1"/>
  <c r="N37" i="1" s="1"/>
  <c r="N38" i="1" s="1"/>
  <c r="N39" i="1" s="1"/>
  <c r="N40" i="1" s="1"/>
  <c r="N41" i="1" s="1"/>
  <c r="N42" i="1" s="1"/>
  <c r="N43" i="1" s="1"/>
  <c r="N44" i="1" s="1"/>
  <c r="N45" i="1" s="1"/>
  <c r="C46" i="1"/>
  <c r="C47" i="1" s="1"/>
  <c r="C48" i="1" s="1"/>
  <c r="C49" i="1" s="1"/>
  <c r="C50" i="1" s="1"/>
  <c r="C51" i="1" s="1"/>
  <c r="C52" i="1" s="1"/>
  <c r="C53" i="1" s="1"/>
  <c r="C54" i="1" s="1"/>
  <c r="C55" i="1" s="1"/>
  <c r="C56" i="1" s="1"/>
  <c r="C57" i="1" s="1"/>
  <c r="D46" i="1"/>
  <c r="D47" i="1" s="1"/>
  <c r="D48" i="1" s="1"/>
  <c r="D49" i="1" s="1"/>
  <c r="D50" i="1" s="1"/>
  <c r="D51" i="1" s="1"/>
  <c r="D52" i="1" s="1"/>
  <c r="D53" i="1" s="1"/>
  <c r="D54" i="1" s="1"/>
  <c r="D55" i="1" s="1"/>
  <c r="D56" i="1" s="1"/>
  <c r="D57" i="1" s="1"/>
  <c r="E46" i="1"/>
  <c r="E47" i="1" s="1"/>
  <c r="E48" i="1" s="1"/>
  <c r="E49" i="1" s="1"/>
  <c r="E50" i="1" s="1"/>
  <c r="E51" i="1" s="1"/>
  <c r="E52" i="1" s="1"/>
  <c r="E53" i="1" s="1"/>
  <c r="E54" i="1" s="1"/>
  <c r="E55" i="1" s="1"/>
  <c r="E56" i="1" s="1"/>
  <c r="E57" i="1" s="1"/>
  <c r="F46" i="1"/>
  <c r="F47" i="1" s="1"/>
  <c r="F48" i="1" s="1"/>
  <c r="F49" i="1" s="1"/>
  <c r="F50" i="1" s="1"/>
  <c r="F51" i="1" s="1"/>
  <c r="F52" i="1" s="1"/>
  <c r="F53" i="1" s="1"/>
  <c r="F54" i="1" s="1"/>
  <c r="F55" i="1" s="1"/>
  <c r="F56" i="1" s="1"/>
  <c r="F57" i="1" s="1"/>
  <c r="G46" i="1"/>
  <c r="G47" i="1" s="1"/>
  <c r="G48" i="1" s="1"/>
  <c r="G49" i="1" s="1"/>
  <c r="G50" i="1" s="1"/>
  <c r="G51" i="1" s="1"/>
  <c r="G52" i="1" s="1"/>
  <c r="G53" i="1" s="1"/>
  <c r="G54" i="1" s="1"/>
  <c r="G55" i="1" s="1"/>
  <c r="G56" i="1" s="1"/>
  <c r="G57" i="1" s="1"/>
  <c r="H46" i="1"/>
  <c r="H47" i="1" s="1"/>
  <c r="H48" i="1" s="1"/>
  <c r="H49" i="1" s="1"/>
  <c r="H50" i="1" s="1"/>
  <c r="H51" i="1" s="1"/>
  <c r="H52" i="1" s="1"/>
  <c r="H53" i="1" s="1"/>
  <c r="H54" i="1" s="1"/>
  <c r="H55" i="1" s="1"/>
  <c r="H56" i="1" s="1"/>
  <c r="H57" i="1" s="1"/>
  <c r="I46" i="1"/>
  <c r="I47" i="1" s="1"/>
  <c r="I48" i="1" s="1"/>
  <c r="I49" i="1" s="1"/>
  <c r="I50" i="1" s="1"/>
  <c r="I51" i="1" s="1"/>
  <c r="I52" i="1" s="1"/>
  <c r="I53" i="1" s="1"/>
  <c r="I54" i="1" s="1"/>
  <c r="I55" i="1" s="1"/>
  <c r="I56" i="1" s="1"/>
  <c r="I57" i="1" s="1"/>
  <c r="J46" i="1"/>
  <c r="J47" i="1" s="1"/>
  <c r="J48" i="1" s="1"/>
  <c r="J49" i="1" s="1"/>
  <c r="J50" i="1" s="1"/>
  <c r="J51" i="1" s="1"/>
  <c r="J52" i="1" s="1"/>
  <c r="J53" i="1" s="1"/>
  <c r="J54" i="1" s="1"/>
  <c r="J55" i="1" s="1"/>
  <c r="J56" i="1" s="1"/>
  <c r="J57" i="1" s="1"/>
  <c r="K46" i="1"/>
  <c r="K47" i="1" s="1"/>
  <c r="K48" i="1" s="1"/>
  <c r="K49" i="1" s="1"/>
  <c r="K50" i="1" s="1"/>
  <c r="K51" i="1" s="1"/>
  <c r="K52" i="1" s="1"/>
  <c r="K53" i="1" s="1"/>
  <c r="K54" i="1" s="1"/>
  <c r="K55" i="1" s="1"/>
  <c r="K56" i="1" s="1"/>
  <c r="K57" i="1" s="1"/>
  <c r="L46" i="1"/>
  <c r="L47" i="1" s="1"/>
  <c r="L48" i="1" s="1"/>
  <c r="L49" i="1" s="1"/>
  <c r="L50" i="1" s="1"/>
  <c r="L51" i="1" s="1"/>
  <c r="L52" i="1" s="1"/>
  <c r="L53" i="1" s="1"/>
  <c r="L54" i="1" s="1"/>
  <c r="L55" i="1" s="1"/>
  <c r="L56" i="1" s="1"/>
  <c r="L57" i="1" s="1"/>
  <c r="M46" i="1"/>
  <c r="M47" i="1" s="1"/>
  <c r="M48" i="1" s="1"/>
  <c r="M49" i="1" s="1"/>
  <c r="M50" i="1" s="1"/>
  <c r="M51" i="1" s="1"/>
  <c r="M52" i="1" s="1"/>
  <c r="M53" i="1" s="1"/>
  <c r="M54" i="1" s="1"/>
  <c r="M55" i="1" s="1"/>
  <c r="M56" i="1" s="1"/>
  <c r="M57" i="1" s="1"/>
  <c r="N46" i="1"/>
  <c r="N47" i="1" s="1"/>
  <c r="N48" i="1" s="1"/>
  <c r="N49" i="1" s="1"/>
  <c r="N50" i="1" s="1"/>
  <c r="N51" i="1" s="1"/>
  <c r="N52" i="1" s="1"/>
  <c r="N53" i="1" s="1"/>
  <c r="N54" i="1" s="1"/>
  <c r="N55" i="1" s="1"/>
  <c r="N56" i="1" s="1"/>
  <c r="N57" i="1" s="1"/>
  <c r="C58" i="1"/>
  <c r="C59" i="1" s="1"/>
  <c r="C60" i="1" s="1"/>
  <c r="C61" i="1" s="1"/>
  <c r="C62" i="1" s="1"/>
  <c r="C63" i="1" s="1"/>
  <c r="C64" i="1" s="1"/>
  <c r="C65" i="1" s="1"/>
  <c r="C66" i="1" s="1"/>
  <c r="C67" i="1" s="1"/>
  <c r="C68" i="1" s="1"/>
  <c r="C69" i="1" s="1"/>
  <c r="D58" i="1"/>
  <c r="D59" i="1" s="1"/>
  <c r="D60" i="1" s="1"/>
  <c r="D61" i="1" s="1"/>
  <c r="D62" i="1" s="1"/>
  <c r="D63" i="1" s="1"/>
  <c r="D64" i="1" s="1"/>
  <c r="D65" i="1" s="1"/>
  <c r="D66" i="1" s="1"/>
  <c r="D67" i="1" s="1"/>
  <c r="D68" i="1" s="1"/>
  <c r="D69" i="1" s="1"/>
  <c r="E58" i="1"/>
  <c r="E59" i="1" s="1"/>
  <c r="E60" i="1" s="1"/>
  <c r="E61" i="1" s="1"/>
  <c r="E62" i="1" s="1"/>
  <c r="E63" i="1" s="1"/>
  <c r="E64" i="1" s="1"/>
  <c r="E65" i="1" s="1"/>
  <c r="E66" i="1" s="1"/>
  <c r="E67" i="1" s="1"/>
  <c r="E68" i="1" s="1"/>
  <c r="E69" i="1" s="1"/>
  <c r="F58" i="1"/>
  <c r="F59" i="1" s="1"/>
  <c r="F60" i="1" s="1"/>
  <c r="F61" i="1" s="1"/>
  <c r="F62" i="1" s="1"/>
  <c r="F63" i="1" s="1"/>
  <c r="F64" i="1" s="1"/>
  <c r="F65" i="1" s="1"/>
  <c r="F66" i="1" s="1"/>
  <c r="F67" i="1" s="1"/>
  <c r="F68" i="1" s="1"/>
  <c r="F69" i="1" s="1"/>
  <c r="G58" i="1"/>
  <c r="G59" i="1" s="1"/>
  <c r="G60" i="1" s="1"/>
  <c r="G61" i="1" s="1"/>
  <c r="G62" i="1" s="1"/>
  <c r="G63" i="1" s="1"/>
  <c r="G64" i="1" s="1"/>
  <c r="G65" i="1" s="1"/>
  <c r="G66" i="1" s="1"/>
  <c r="G67" i="1" s="1"/>
  <c r="G68" i="1" s="1"/>
  <c r="G69" i="1" s="1"/>
  <c r="H58" i="1"/>
  <c r="H59" i="1" s="1"/>
  <c r="H60" i="1" s="1"/>
  <c r="H61" i="1" s="1"/>
  <c r="H62" i="1" s="1"/>
  <c r="H63" i="1" s="1"/>
  <c r="H64" i="1" s="1"/>
  <c r="H65" i="1" s="1"/>
  <c r="H66" i="1" s="1"/>
  <c r="H67" i="1" s="1"/>
  <c r="H68" i="1" s="1"/>
  <c r="H69" i="1" s="1"/>
  <c r="I58" i="1"/>
  <c r="I59" i="1" s="1"/>
  <c r="I60" i="1" s="1"/>
  <c r="I61" i="1" s="1"/>
  <c r="I62" i="1" s="1"/>
  <c r="I63" i="1" s="1"/>
  <c r="I64" i="1" s="1"/>
  <c r="I65" i="1" s="1"/>
  <c r="I66" i="1" s="1"/>
  <c r="I67" i="1" s="1"/>
  <c r="I68" i="1" s="1"/>
  <c r="I69" i="1" s="1"/>
  <c r="J58" i="1"/>
  <c r="J59" i="1" s="1"/>
  <c r="J60" i="1" s="1"/>
  <c r="J61" i="1" s="1"/>
  <c r="J62" i="1" s="1"/>
  <c r="J63" i="1" s="1"/>
  <c r="J64" i="1" s="1"/>
  <c r="J65" i="1" s="1"/>
  <c r="J66" i="1" s="1"/>
  <c r="J67" i="1" s="1"/>
  <c r="J68" i="1" s="1"/>
  <c r="J69" i="1" s="1"/>
  <c r="K58" i="1"/>
  <c r="K59" i="1" s="1"/>
  <c r="K60" i="1" s="1"/>
  <c r="K61" i="1" s="1"/>
  <c r="K62" i="1" s="1"/>
  <c r="K63" i="1" s="1"/>
  <c r="K64" i="1" s="1"/>
  <c r="K65" i="1" s="1"/>
  <c r="K66" i="1" s="1"/>
  <c r="K67" i="1" s="1"/>
  <c r="K68" i="1" s="1"/>
  <c r="K69" i="1" s="1"/>
  <c r="L58" i="1"/>
  <c r="L59" i="1" s="1"/>
  <c r="L60" i="1" s="1"/>
  <c r="L61" i="1" s="1"/>
  <c r="L62" i="1" s="1"/>
  <c r="L63" i="1" s="1"/>
  <c r="L64" i="1" s="1"/>
  <c r="L65" i="1" s="1"/>
  <c r="L66" i="1" s="1"/>
  <c r="L67" i="1" s="1"/>
  <c r="L68" i="1" s="1"/>
  <c r="L69" i="1" s="1"/>
  <c r="M58" i="1"/>
  <c r="M59" i="1" s="1"/>
  <c r="M60" i="1" s="1"/>
  <c r="M61" i="1" s="1"/>
  <c r="M62" i="1" s="1"/>
  <c r="M63" i="1" s="1"/>
  <c r="M64" i="1" s="1"/>
  <c r="M65" i="1" s="1"/>
  <c r="M66" i="1" s="1"/>
  <c r="M67" i="1" s="1"/>
  <c r="M68" i="1" s="1"/>
  <c r="M69" i="1" s="1"/>
  <c r="N58" i="1"/>
  <c r="N59" i="1" s="1"/>
  <c r="N60" i="1" s="1"/>
  <c r="N61" i="1" s="1"/>
  <c r="N62" i="1" s="1"/>
  <c r="N63" i="1" s="1"/>
  <c r="N64" i="1" s="1"/>
  <c r="N65" i="1" s="1"/>
  <c r="N66" i="1" s="1"/>
  <c r="N67" i="1" s="1"/>
  <c r="N68" i="1" s="1"/>
  <c r="N69" i="1" s="1"/>
  <c r="C70" i="1"/>
  <c r="C71" i="1" s="1"/>
  <c r="C72" i="1" s="1"/>
  <c r="C73" i="1" s="1"/>
  <c r="C74" i="1" s="1"/>
  <c r="C75" i="1" s="1"/>
  <c r="C76" i="1" s="1"/>
  <c r="C77" i="1" s="1"/>
  <c r="C78" i="1" s="1"/>
  <c r="C79" i="1" s="1"/>
  <c r="C80" i="1" s="1"/>
  <c r="C81" i="1" s="1"/>
  <c r="D70" i="1"/>
  <c r="D71" i="1" s="1"/>
  <c r="D72" i="1" s="1"/>
  <c r="D73" i="1" s="1"/>
  <c r="D74" i="1" s="1"/>
  <c r="D75" i="1" s="1"/>
  <c r="D76" i="1" s="1"/>
  <c r="D77" i="1" s="1"/>
  <c r="D78" i="1" s="1"/>
  <c r="D79" i="1" s="1"/>
  <c r="D80" i="1" s="1"/>
  <c r="D81" i="1" s="1"/>
  <c r="E70" i="1"/>
  <c r="E71" i="1" s="1"/>
  <c r="E72" i="1" s="1"/>
  <c r="E73" i="1" s="1"/>
  <c r="E74" i="1" s="1"/>
  <c r="E75" i="1" s="1"/>
  <c r="E76" i="1" s="1"/>
  <c r="E77" i="1" s="1"/>
  <c r="E78" i="1" s="1"/>
  <c r="E79" i="1" s="1"/>
  <c r="E80" i="1" s="1"/>
  <c r="E81" i="1" s="1"/>
  <c r="F70" i="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G70" i="1"/>
  <c r="G71" i="1" s="1"/>
  <c r="G72" i="1" s="1"/>
  <c r="G73" i="1" s="1"/>
  <c r="G74" i="1" s="1"/>
  <c r="G75" i="1" s="1"/>
  <c r="G76" i="1" s="1"/>
  <c r="G77" i="1" s="1"/>
  <c r="G78" i="1" s="1"/>
  <c r="G79" i="1" s="1"/>
  <c r="G80" i="1" s="1"/>
  <c r="G81" i="1" s="1"/>
  <c r="H70" i="1"/>
  <c r="H71" i="1" s="1"/>
  <c r="H72" i="1" s="1"/>
  <c r="H73" i="1" s="1"/>
  <c r="H74" i="1" s="1"/>
  <c r="H75" i="1" s="1"/>
  <c r="H76" i="1" s="1"/>
  <c r="H77" i="1" s="1"/>
  <c r="H78" i="1" s="1"/>
  <c r="H79" i="1" s="1"/>
  <c r="H80" i="1" s="1"/>
  <c r="H81" i="1" s="1"/>
  <c r="I70" i="1"/>
  <c r="I71" i="1" s="1"/>
  <c r="I72" i="1" s="1"/>
  <c r="I73" i="1" s="1"/>
  <c r="I74" i="1" s="1"/>
  <c r="I75" i="1" s="1"/>
  <c r="I76" i="1" s="1"/>
  <c r="I77" i="1" s="1"/>
  <c r="I78" i="1" s="1"/>
  <c r="I79" i="1" s="1"/>
  <c r="I80" i="1" s="1"/>
  <c r="I81" i="1" s="1"/>
  <c r="J70" i="1"/>
  <c r="J71" i="1" s="1"/>
  <c r="J72" i="1" s="1"/>
  <c r="J73" i="1" s="1"/>
  <c r="J74" i="1" s="1"/>
  <c r="J75" i="1" s="1"/>
  <c r="J76" i="1" s="1"/>
  <c r="J77" i="1" s="1"/>
  <c r="J78" i="1" s="1"/>
  <c r="J79" i="1" s="1"/>
  <c r="J80" i="1" s="1"/>
  <c r="J81" i="1" s="1"/>
  <c r="K70" i="1"/>
  <c r="K71" i="1" s="1"/>
  <c r="K72" i="1" s="1"/>
  <c r="K73" i="1" s="1"/>
  <c r="K74" i="1" s="1"/>
  <c r="K75" i="1" s="1"/>
  <c r="K76" i="1" s="1"/>
  <c r="K77" i="1" s="1"/>
  <c r="K78" i="1" s="1"/>
  <c r="K79" i="1" s="1"/>
  <c r="K80" i="1" s="1"/>
  <c r="K81" i="1" s="1"/>
  <c r="L70" i="1"/>
  <c r="L71" i="1" s="1"/>
  <c r="L72" i="1" s="1"/>
  <c r="L73" i="1" s="1"/>
  <c r="L74" i="1" s="1"/>
  <c r="L75" i="1" s="1"/>
  <c r="L76" i="1" s="1"/>
  <c r="L77" i="1" s="1"/>
  <c r="L78" i="1" s="1"/>
  <c r="L79" i="1" s="1"/>
  <c r="L80" i="1" s="1"/>
  <c r="L81" i="1" s="1"/>
  <c r="M70" i="1"/>
  <c r="M71" i="1" s="1"/>
  <c r="M72" i="1" s="1"/>
  <c r="M73" i="1" s="1"/>
  <c r="M74" i="1" s="1"/>
  <c r="M75" i="1" s="1"/>
  <c r="M76" i="1" s="1"/>
  <c r="M77" i="1" s="1"/>
  <c r="M78" i="1" s="1"/>
  <c r="M79" i="1" s="1"/>
  <c r="M80" i="1" s="1"/>
  <c r="M81" i="1" s="1"/>
  <c r="N70" i="1"/>
  <c r="N71" i="1" s="1"/>
  <c r="N72" i="1" s="1"/>
  <c r="N73" i="1" s="1"/>
  <c r="N74" i="1" s="1"/>
  <c r="N75" i="1" s="1"/>
  <c r="N76" i="1" s="1"/>
  <c r="N77" i="1" s="1"/>
  <c r="N78" i="1" s="1"/>
  <c r="N79" i="1" s="1"/>
  <c r="N80" i="1" s="1"/>
  <c r="N81" i="1" s="1"/>
  <c r="C82" i="1"/>
  <c r="C83" i="1" s="1"/>
  <c r="C84" i="1" s="1"/>
  <c r="C85" i="1" s="1"/>
  <c r="C86" i="1" s="1"/>
  <c r="C87" i="1" s="1"/>
  <c r="C88" i="1" s="1"/>
  <c r="C89" i="1" s="1"/>
  <c r="C90" i="1" s="1"/>
  <c r="C91" i="1" s="1"/>
  <c r="C92" i="1" s="1"/>
  <c r="C93" i="1" s="1"/>
  <c r="D82" i="1"/>
  <c r="D83" i="1" s="1"/>
  <c r="D84" i="1" s="1"/>
  <c r="D85" i="1" s="1"/>
  <c r="D86" i="1" s="1"/>
  <c r="D87" i="1" s="1"/>
  <c r="D88" i="1" s="1"/>
  <c r="D89" i="1" s="1"/>
  <c r="D90" i="1" s="1"/>
  <c r="D91" i="1" s="1"/>
  <c r="D92" i="1" s="1"/>
  <c r="D93" i="1" s="1"/>
  <c r="E82" i="1"/>
  <c r="E83" i="1" s="1"/>
  <c r="E84" i="1" s="1"/>
  <c r="E85" i="1" s="1"/>
  <c r="E86" i="1" s="1"/>
  <c r="E87" i="1" s="1"/>
  <c r="E88" i="1" s="1"/>
  <c r="E89" i="1" s="1"/>
  <c r="E90" i="1" s="1"/>
  <c r="E91" i="1" s="1"/>
  <c r="E92" i="1" s="1"/>
  <c r="E93" i="1" s="1"/>
  <c r="G82" i="1"/>
  <c r="G83" i="1" s="1"/>
  <c r="G84" i="1" s="1"/>
  <c r="G85" i="1" s="1"/>
  <c r="G86" i="1" s="1"/>
  <c r="G87" i="1" s="1"/>
  <c r="G88" i="1" s="1"/>
  <c r="G89" i="1" s="1"/>
  <c r="G90" i="1" s="1"/>
  <c r="G91" i="1" s="1"/>
  <c r="G92" i="1" s="1"/>
  <c r="G93" i="1" s="1"/>
  <c r="H82" i="1"/>
  <c r="H83" i="1" s="1"/>
  <c r="H84" i="1" s="1"/>
  <c r="H85" i="1" s="1"/>
  <c r="H86" i="1" s="1"/>
  <c r="H87" i="1" s="1"/>
  <c r="H88" i="1" s="1"/>
  <c r="H89" i="1" s="1"/>
  <c r="H90" i="1" s="1"/>
  <c r="H91" i="1" s="1"/>
  <c r="H92" i="1" s="1"/>
  <c r="H93" i="1" s="1"/>
  <c r="I82" i="1"/>
  <c r="I83" i="1" s="1"/>
  <c r="I84" i="1" s="1"/>
  <c r="I85" i="1" s="1"/>
  <c r="I86" i="1" s="1"/>
  <c r="I87" i="1" s="1"/>
  <c r="I88" i="1" s="1"/>
  <c r="I89" i="1" s="1"/>
  <c r="I90" i="1" s="1"/>
  <c r="I91" i="1" s="1"/>
  <c r="I92" i="1" s="1"/>
  <c r="I93" i="1" s="1"/>
  <c r="J82" i="1"/>
  <c r="J83" i="1" s="1"/>
  <c r="J84" i="1" s="1"/>
  <c r="J85" i="1" s="1"/>
  <c r="J86" i="1" s="1"/>
  <c r="J87" i="1" s="1"/>
  <c r="J88" i="1" s="1"/>
  <c r="J89" i="1" s="1"/>
  <c r="J90" i="1" s="1"/>
  <c r="J91" i="1" s="1"/>
  <c r="J92" i="1" s="1"/>
  <c r="J93" i="1" s="1"/>
  <c r="K82" i="1"/>
  <c r="K83" i="1" s="1"/>
  <c r="K84" i="1" s="1"/>
  <c r="K85" i="1" s="1"/>
  <c r="K86" i="1" s="1"/>
  <c r="K87" i="1" s="1"/>
  <c r="K88" i="1" s="1"/>
  <c r="K89" i="1" s="1"/>
  <c r="K90" i="1" s="1"/>
  <c r="K91" i="1" s="1"/>
  <c r="K92" i="1" s="1"/>
  <c r="K93" i="1" s="1"/>
  <c r="L82" i="1"/>
  <c r="L83" i="1" s="1"/>
  <c r="L84" i="1" s="1"/>
  <c r="L85" i="1" s="1"/>
  <c r="L86" i="1" s="1"/>
  <c r="L87" i="1" s="1"/>
  <c r="L88" i="1" s="1"/>
  <c r="L89" i="1" s="1"/>
  <c r="L90" i="1" s="1"/>
  <c r="L91" i="1" s="1"/>
  <c r="L92" i="1" s="1"/>
  <c r="L93" i="1" s="1"/>
  <c r="M82" i="1"/>
  <c r="M83" i="1" s="1"/>
  <c r="M84" i="1" s="1"/>
  <c r="M85" i="1" s="1"/>
  <c r="M86" i="1" s="1"/>
  <c r="M87" i="1" s="1"/>
  <c r="M88" i="1" s="1"/>
  <c r="M89" i="1" s="1"/>
  <c r="M90" i="1" s="1"/>
  <c r="M91" i="1" s="1"/>
  <c r="M92" i="1" s="1"/>
  <c r="M93" i="1" s="1"/>
  <c r="N82" i="1"/>
  <c r="N83" i="1" s="1"/>
  <c r="N84" i="1" s="1"/>
  <c r="N85" i="1" s="1"/>
  <c r="N86" i="1" s="1"/>
  <c r="N87" i="1" s="1"/>
  <c r="N88" i="1" s="1"/>
  <c r="N89" i="1" s="1"/>
  <c r="N90" i="1" s="1"/>
  <c r="N91" i="1" s="1"/>
  <c r="N92" i="1" s="1"/>
  <c r="N93" i="1" s="1"/>
  <c r="C94" i="1"/>
  <c r="C95" i="1" s="1"/>
  <c r="C96" i="1" s="1"/>
  <c r="C97" i="1" s="1"/>
  <c r="C98" i="1" s="1"/>
  <c r="C99" i="1" s="1"/>
  <c r="C100" i="1" s="1"/>
  <c r="C101" i="1" s="1"/>
  <c r="C102" i="1" s="1"/>
  <c r="C103" i="1" s="1"/>
  <c r="C104" i="1" s="1"/>
  <c r="C105" i="1" s="1"/>
  <c r="D94" i="1"/>
  <c r="D95" i="1" s="1"/>
  <c r="D96" i="1" s="1"/>
  <c r="D97" i="1" s="1"/>
  <c r="D98" i="1" s="1"/>
  <c r="D99" i="1" s="1"/>
  <c r="D100" i="1" s="1"/>
  <c r="D101" i="1" s="1"/>
  <c r="D102" i="1" s="1"/>
  <c r="D103" i="1" s="1"/>
  <c r="D104" i="1" s="1"/>
  <c r="D105" i="1" s="1"/>
  <c r="E94" i="1"/>
  <c r="E95" i="1" s="1"/>
  <c r="E96" i="1" s="1"/>
  <c r="E97" i="1" s="1"/>
  <c r="E98" i="1" s="1"/>
  <c r="E99" i="1" s="1"/>
  <c r="E100" i="1" s="1"/>
  <c r="E101" i="1" s="1"/>
  <c r="E102" i="1" s="1"/>
  <c r="E103" i="1" s="1"/>
  <c r="E104" i="1" s="1"/>
  <c r="E105" i="1" s="1"/>
  <c r="F94" i="1"/>
  <c r="F95" i="1" s="1"/>
  <c r="F96" i="1" s="1"/>
  <c r="F97" i="1" s="1"/>
  <c r="F98" i="1" s="1"/>
  <c r="F99" i="1" s="1"/>
  <c r="F100" i="1" s="1"/>
  <c r="F101" i="1" s="1"/>
  <c r="F102" i="1" s="1"/>
  <c r="F103" i="1" s="1"/>
  <c r="F104" i="1" s="1"/>
  <c r="F105" i="1" s="1"/>
  <c r="G94" i="1"/>
  <c r="G95" i="1" s="1"/>
  <c r="G96" i="1" s="1"/>
  <c r="G97" i="1" s="1"/>
  <c r="G98" i="1" s="1"/>
  <c r="G99" i="1" s="1"/>
  <c r="G100" i="1" s="1"/>
  <c r="G101" i="1" s="1"/>
  <c r="G102" i="1" s="1"/>
  <c r="G103" i="1" s="1"/>
  <c r="G104" i="1" s="1"/>
  <c r="G105" i="1" s="1"/>
  <c r="H94" i="1"/>
  <c r="H95" i="1" s="1"/>
  <c r="H96" i="1" s="1"/>
  <c r="H97" i="1" s="1"/>
  <c r="H98" i="1" s="1"/>
  <c r="H99" i="1" s="1"/>
  <c r="H100" i="1" s="1"/>
  <c r="H101" i="1" s="1"/>
  <c r="H102" i="1" s="1"/>
  <c r="H103" i="1" s="1"/>
  <c r="H104" i="1" s="1"/>
  <c r="H105" i="1" s="1"/>
  <c r="I94" i="1"/>
  <c r="I95" i="1" s="1"/>
  <c r="I96" i="1" s="1"/>
  <c r="I97" i="1" s="1"/>
  <c r="I98" i="1" s="1"/>
  <c r="I99" i="1" s="1"/>
  <c r="I100" i="1" s="1"/>
  <c r="I101" i="1" s="1"/>
  <c r="I102" i="1" s="1"/>
  <c r="I103" i="1" s="1"/>
  <c r="I104" i="1" s="1"/>
  <c r="I105" i="1" s="1"/>
  <c r="J94" i="1"/>
  <c r="J95" i="1" s="1"/>
  <c r="J96" i="1" s="1"/>
  <c r="J97" i="1" s="1"/>
  <c r="J98" i="1" s="1"/>
  <c r="J99" i="1" s="1"/>
  <c r="J100" i="1" s="1"/>
  <c r="J101" i="1" s="1"/>
  <c r="J102" i="1" s="1"/>
  <c r="J103" i="1" s="1"/>
  <c r="J104" i="1" s="1"/>
  <c r="J105" i="1" s="1"/>
  <c r="K94" i="1"/>
  <c r="K95" i="1" s="1"/>
  <c r="K96" i="1" s="1"/>
  <c r="K97" i="1" s="1"/>
  <c r="K98" i="1" s="1"/>
  <c r="K99" i="1" s="1"/>
  <c r="K100" i="1" s="1"/>
  <c r="K101" i="1" s="1"/>
  <c r="K102" i="1" s="1"/>
  <c r="K103" i="1" s="1"/>
  <c r="K104" i="1" s="1"/>
  <c r="K105" i="1" s="1"/>
  <c r="L94" i="1"/>
  <c r="M94" i="1"/>
  <c r="N94" i="1"/>
  <c r="L95" i="1"/>
  <c r="M95" i="1"/>
  <c r="N95" i="1"/>
  <c r="L96" i="1"/>
  <c r="M96" i="1"/>
  <c r="N96" i="1"/>
  <c r="L97" i="1"/>
  <c r="M97" i="1"/>
  <c r="N97" i="1"/>
  <c r="L98" i="1"/>
  <c r="M98" i="1"/>
  <c r="N98" i="1"/>
  <c r="L99" i="1"/>
  <c r="M99" i="1"/>
  <c r="N99" i="1"/>
  <c r="L100" i="1"/>
  <c r="M100" i="1"/>
  <c r="N100" i="1"/>
  <c r="L101" i="1"/>
  <c r="M101" i="1"/>
  <c r="N101" i="1"/>
  <c r="L102" i="1"/>
  <c r="M102" i="1"/>
  <c r="N102" i="1"/>
  <c r="L103" i="1"/>
  <c r="M103" i="1"/>
  <c r="N103" i="1"/>
  <c r="L104" i="1"/>
  <c r="M104" i="1"/>
  <c r="N104" i="1"/>
  <c r="L105" i="1"/>
  <c r="M105" i="1"/>
  <c r="N105" i="1"/>
  <c r="C106" i="1"/>
  <c r="C107" i="1" s="1"/>
  <c r="C108" i="1" s="1"/>
  <c r="C109" i="1" s="1"/>
  <c r="C110" i="1" s="1"/>
  <c r="C111" i="1" s="1"/>
  <c r="C112" i="1" s="1"/>
  <c r="C113" i="1" s="1"/>
  <c r="C114" i="1" s="1"/>
  <c r="C115" i="1" s="1"/>
  <c r="C116" i="1" s="1"/>
  <c r="C117" i="1" s="1"/>
  <c r="D106" i="1"/>
  <c r="D107" i="1" s="1"/>
  <c r="D108" i="1" s="1"/>
  <c r="D109" i="1" s="1"/>
  <c r="D110" i="1" s="1"/>
  <c r="D111" i="1" s="1"/>
  <c r="D112" i="1" s="1"/>
  <c r="D113" i="1" s="1"/>
  <c r="D114" i="1" s="1"/>
  <c r="D115" i="1" s="1"/>
  <c r="D116" i="1" s="1"/>
  <c r="D117" i="1" s="1"/>
  <c r="E106" i="1"/>
  <c r="E107" i="1" s="1"/>
  <c r="E108" i="1" s="1"/>
  <c r="E109" i="1" s="1"/>
  <c r="E110" i="1" s="1"/>
  <c r="E111" i="1" s="1"/>
  <c r="E112" i="1" s="1"/>
  <c r="E113" i="1" s="1"/>
  <c r="E114" i="1" s="1"/>
  <c r="E115" i="1" s="1"/>
  <c r="E116" i="1" s="1"/>
  <c r="E117" i="1" s="1"/>
  <c r="F106" i="1"/>
  <c r="F107" i="1" s="1"/>
  <c r="F108" i="1" s="1"/>
  <c r="F109" i="1" s="1"/>
  <c r="F110" i="1" s="1"/>
  <c r="F111" i="1" s="1"/>
  <c r="F112" i="1" s="1"/>
  <c r="F113" i="1" s="1"/>
  <c r="F114" i="1" s="1"/>
  <c r="F115" i="1" s="1"/>
  <c r="F116" i="1" s="1"/>
  <c r="F117" i="1" s="1"/>
  <c r="G106" i="1"/>
  <c r="G107" i="1" s="1"/>
  <c r="G108" i="1" s="1"/>
  <c r="G109" i="1" s="1"/>
  <c r="G110" i="1" s="1"/>
  <c r="G111" i="1" s="1"/>
  <c r="G112" i="1" s="1"/>
  <c r="G113" i="1" s="1"/>
  <c r="G114" i="1" s="1"/>
  <c r="G115" i="1" s="1"/>
  <c r="G116" i="1" s="1"/>
  <c r="G117" i="1" s="1"/>
  <c r="H106" i="1"/>
  <c r="H107" i="1" s="1"/>
  <c r="H108" i="1" s="1"/>
  <c r="H109" i="1" s="1"/>
  <c r="H110" i="1" s="1"/>
  <c r="H111" i="1" s="1"/>
  <c r="H112" i="1" s="1"/>
  <c r="H113" i="1" s="1"/>
  <c r="H114" i="1" s="1"/>
  <c r="H115" i="1" s="1"/>
  <c r="H116" i="1" s="1"/>
  <c r="H117" i="1" s="1"/>
  <c r="I106" i="1"/>
  <c r="I107" i="1" s="1"/>
  <c r="I108" i="1" s="1"/>
  <c r="I109" i="1" s="1"/>
  <c r="I110" i="1" s="1"/>
  <c r="I111" i="1" s="1"/>
  <c r="I112" i="1" s="1"/>
  <c r="I113" i="1" s="1"/>
  <c r="I114" i="1" s="1"/>
  <c r="I115" i="1" s="1"/>
  <c r="I116" i="1" s="1"/>
  <c r="I117" i="1" s="1"/>
  <c r="J106" i="1"/>
  <c r="J107" i="1" s="1"/>
  <c r="J108" i="1" s="1"/>
  <c r="J109" i="1" s="1"/>
  <c r="J110" i="1" s="1"/>
  <c r="J111" i="1" s="1"/>
  <c r="J112" i="1" s="1"/>
  <c r="J113" i="1" s="1"/>
  <c r="J114" i="1" s="1"/>
  <c r="J115" i="1" s="1"/>
  <c r="J116" i="1" s="1"/>
  <c r="J117" i="1" s="1"/>
  <c r="K106" i="1"/>
  <c r="K107" i="1" s="1"/>
  <c r="K108" i="1" s="1"/>
  <c r="K109" i="1" s="1"/>
  <c r="K110" i="1" s="1"/>
  <c r="K111" i="1" s="1"/>
  <c r="K112" i="1" s="1"/>
  <c r="K113" i="1" s="1"/>
  <c r="K114" i="1" s="1"/>
  <c r="K115" i="1" s="1"/>
  <c r="K116" i="1" s="1"/>
  <c r="K117" i="1" s="1"/>
  <c r="L106" i="1"/>
  <c r="L107" i="1" s="1"/>
  <c r="L108" i="1" s="1"/>
  <c r="L109" i="1" s="1"/>
  <c r="L110" i="1" s="1"/>
  <c r="L111" i="1" s="1"/>
  <c r="L112" i="1" s="1"/>
  <c r="L113" i="1" s="1"/>
  <c r="L114" i="1" s="1"/>
  <c r="L115" i="1" s="1"/>
  <c r="L116" i="1" s="1"/>
  <c r="L117" i="1" s="1"/>
  <c r="M106" i="1"/>
  <c r="M107" i="1" s="1"/>
  <c r="M108" i="1" s="1"/>
  <c r="M109" i="1" s="1"/>
  <c r="M110" i="1" s="1"/>
  <c r="M111" i="1" s="1"/>
  <c r="M112" i="1" s="1"/>
  <c r="M113" i="1" s="1"/>
  <c r="M114" i="1" s="1"/>
  <c r="M115" i="1" s="1"/>
  <c r="M116" i="1" s="1"/>
  <c r="M117" i="1" s="1"/>
  <c r="N106" i="1"/>
  <c r="N107" i="1" s="1"/>
  <c r="N108" i="1" s="1"/>
  <c r="N109" i="1" s="1"/>
  <c r="N110" i="1" s="1"/>
  <c r="N111" i="1" s="1"/>
  <c r="N112" i="1" s="1"/>
  <c r="N113" i="1" s="1"/>
  <c r="N114" i="1" s="1"/>
  <c r="N115" i="1" s="1"/>
  <c r="N116" i="1" s="1"/>
  <c r="N117" i="1" s="1"/>
  <c r="C118" i="1"/>
  <c r="C119" i="1" s="1"/>
  <c r="C120" i="1" s="1"/>
  <c r="C121" i="1" s="1"/>
  <c r="C122" i="1" s="1"/>
  <c r="C123" i="1" s="1"/>
  <c r="C124" i="1" s="1"/>
  <c r="C125" i="1" s="1"/>
  <c r="C126" i="1" s="1"/>
  <c r="C127" i="1" s="1"/>
  <c r="C128" i="1" s="1"/>
  <c r="C129" i="1" s="1"/>
  <c r="D118" i="1"/>
  <c r="D119" i="1" s="1"/>
  <c r="D120" i="1" s="1"/>
  <c r="D121" i="1" s="1"/>
  <c r="D122" i="1" s="1"/>
  <c r="D123" i="1" s="1"/>
  <c r="D124" i="1" s="1"/>
  <c r="D125" i="1" s="1"/>
  <c r="D126" i="1" s="1"/>
  <c r="D127" i="1" s="1"/>
  <c r="D128" i="1" s="1"/>
  <c r="D129" i="1" s="1"/>
  <c r="E118" i="1"/>
  <c r="E119" i="1" s="1"/>
  <c r="E120" i="1" s="1"/>
  <c r="E121" i="1" s="1"/>
  <c r="E122" i="1" s="1"/>
  <c r="E123" i="1" s="1"/>
  <c r="E124" i="1" s="1"/>
  <c r="E125" i="1" s="1"/>
  <c r="E126" i="1" s="1"/>
  <c r="E127" i="1" s="1"/>
  <c r="E128" i="1" s="1"/>
  <c r="E129" i="1" s="1"/>
  <c r="F118" i="1"/>
  <c r="F119" i="1" s="1"/>
  <c r="F120" i="1" s="1"/>
  <c r="F121" i="1" s="1"/>
  <c r="F122" i="1" s="1"/>
  <c r="F123" i="1" s="1"/>
  <c r="F124" i="1" s="1"/>
  <c r="F125" i="1" s="1"/>
  <c r="F126" i="1" s="1"/>
  <c r="F127" i="1" s="1"/>
  <c r="F128" i="1" s="1"/>
  <c r="F129" i="1" s="1"/>
  <c r="G118" i="1"/>
  <c r="G119" i="1" s="1"/>
  <c r="G120" i="1" s="1"/>
  <c r="G121" i="1" s="1"/>
  <c r="G122" i="1" s="1"/>
  <c r="G123" i="1" s="1"/>
  <c r="G124" i="1" s="1"/>
  <c r="G125" i="1" s="1"/>
  <c r="G126" i="1" s="1"/>
  <c r="G127" i="1" s="1"/>
  <c r="G128" i="1" s="1"/>
  <c r="G129" i="1" s="1"/>
  <c r="H118" i="1"/>
  <c r="H119" i="1" s="1"/>
  <c r="H120" i="1" s="1"/>
  <c r="H121" i="1" s="1"/>
  <c r="H122" i="1" s="1"/>
  <c r="H123" i="1" s="1"/>
  <c r="H124" i="1" s="1"/>
  <c r="H125" i="1" s="1"/>
  <c r="H126" i="1" s="1"/>
  <c r="H127" i="1" s="1"/>
  <c r="H128" i="1" s="1"/>
  <c r="H129" i="1" s="1"/>
  <c r="I118" i="1"/>
  <c r="I119" i="1" s="1"/>
  <c r="I120" i="1" s="1"/>
  <c r="I121" i="1" s="1"/>
  <c r="I122" i="1" s="1"/>
  <c r="I123" i="1" s="1"/>
  <c r="I124" i="1" s="1"/>
  <c r="I125" i="1" s="1"/>
  <c r="I126" i="1" s="1"/>
  <c r="I127" i="1" s="1"/>
  <c r="I128" i="1" s="1"/>
  <c r="I129" i="1" s="1"/>
  <c r="J118" i="1"/>
  <c r="J119" i="1" s="1"/>
  <c r="J120" i="1" s="1"/>
  <c r="J121" i="1" s="1"/>
  <c r="J122" i="1" s="1"/>
  <c r="J123" i="1" s="1"/>
  <c r="J124" i="1" s="1"/>
  <c r="J125" i="1" s="1"/>
  <c r="J126" i="1" s="1"/>
  <c r="J127" i="1" s="1"/>
  <c r="J128" i="1" s="1"/>
  <c r="J129" i="1" s="1"/>
  <c r="K118" i="1"/>
  <c r="K119" i="1" s="1"/>
  <c r="K120" i="1" s="1"/>
  <c r="K121" i="1" s="1"/>
  <c r="K122" i="1" s="1"/>
  <c r="K123" i="1" s="1"/>
  <c r="K124" i="1" s="1"/>
  <c r="K125" i="1" s="1"/>
  <c r="K126" i="1" s="1"/>
  <c r="K127" i="1" s="1"/>
  <c r="K128" i="1" s="1"/>
  <c r="K129" i="1" s="1"/>
  <c r="L118" i="1"/>
  <c r="L119" i="1" s="1"/>
  <c r="L120" i="1" s="1"/>
  <c r="L121" i="1" s="1"/>
  <c r="L122" i="1" s="1"/>
  <c r="L123" i="1" s="1"/>
  <c r="L124" i="1" s="1"/>
  <c r="L125" i="1" s="1"/>
  <c r="L126" i="1" s="1"/>
  <c r="L127" i="1" s="1"/>
  <c r="L128" i="1" s="1"/>
  <c r="L129" i="1" s="1"/>
  <c r="M118" i="1"/>
  <c r="M119" i="1" s="1"/>
  <c r="M120" i="1" s="1"/>
  <c r="M121" i="1" s="1"/>
  <c r="M122" i="1" s="1"/>
  <c r="M123" i="1" s="1"/>
  <c r="M124" i="1" s="1"/>
  <c r="M125" i="1" s="1"/>
  <c r="M126" i="1" s="1"/>
  <c r="M127" i="1" s="1"/>
  <c r="M128" i="1" s="1"/>
  <c r="M129" i="1" s="1"/>
  <c r="N118" i="1"/>
  <c r="N119" i="1" s="1"/>
  <c r="N120" i="1" s="1"/>
  <c r="N121" i="1" s="1"/>
  <c r="N122" i="1" s="1"/>
  <c r="N123" i="1" s="1"/>
  <c r="N124" i="1" s="1"/>
  <c r="N125" i="1" s="1"/>
  <c r="N126" i="1" s="1"/>
  <c r="N127" i="1" s="1"/>
  <c r="N128" i="1" s="1"/>
  <c r="N129" i="1" s="1"/>
  <c r="C142" i="1"/>
  <c r="C143" i="1" s="1"/>
  <c r="C144" i="1" s="1"/>
  <c r="C145" i="1" s="1"/>
  <c r="C146" i="1" s="1"/>
  <c r="C147" i="1" s="1"/>
  <c r="C148" i="1" s="1"/>
  <c r="C149" i="1" s="1"/>
  <c r="C150" i="1" s="1"/>
  <c r="C151" i="1" s="1"/>
  <c r="C152" i="1" s="1"/>
  <c r="C153" i="1" s="1"/>
  <c r="D142" i="1"/>
  <c r="D143" i="1" s="1"/>
  <c r="D144" i="1" s="1"/>
  <c r="D145" i="1" s="1"/>
  <c r="D146" i="1" s="1"/>
  <c r="D147" i="1" s="1"/>
  <c r="D148" i="1" s="1"/>
  <c r="D149" i="1" s="1"/>
  <c r="D150" i="1" s="1"/>
  <c r="D151" i="1" s="1"/>
  <c r="D152" i="1" s="1"/>
  <c r="D153" i="1" s="1"/>
  <c r="E142" i="1"/>
  <c r="E143" i="1" s="1"/>
  <c r="E144" i="1" s="1"/>
  <c r="E145" i="1" s="1"/>
  <c r="E146" i="1" s="1"/>
  <c r="E147" i="1" s="1"/>
  <c r="E148" i="1" s="1"/>
  <c r="E149" i="1" s="1"/>
  <c r="E150" i="1" s="1"/>
  <c r="E151" i="1" s="1"/>
  <c r="E152" i="1" s="1"/>
  <c r="E153" i="1" s="1"/>
  <c r="F142" i="1"/>
  <c r="F143" i="1" s="1"/>
  <c r="F144" i="1" s="1"/>
  <c r="F145" i="1" s="1"/>
  <c r="F146" i="1" s="1"/>
  <c r="F147" i="1" s="1"/>
  <c r="F148" i="1" s="1"/>
  <c r="F149" i="1" s="1"/>
  <c r="F150" i="1" s="1"/>
  <c r="F151" i="1" s="1"/>
  <c r="F152" i="1" s="1"/>
  <c r="F153" i="1" s="1"/>
  <c r="G142" i="1"/>
  <c r="G143" i="1" s="1"/>
  <c r="G144" i="1" s="1"/>
  <c r="G145" i="1" s="1"/>
  <c r="G146" i="1" s="1"/>
  <c r="G147" i="1" s="1"/>
  <c r="G148" i="1" s="1"/>
  <c r="G149" i="1" s="1"/>
  <c r="G150" i="1" s="1"/>
  <c r="G151" i="1" s="1"/>
  <c r="G152" i="1" s="1"/>
  <c r="G153" i="1" s="1"/>
  <c r="H142" i="1"/>
  <c r="H143" i="1" s="1"/>
  <c r="H144" i="1" s="1"/>
  <c r="H145" i="1" s="1"/>
  <c r="H146" i="1" s="1"/>
  <c r="H147" i="1" s="1"/>
  <c r="H148" i="1" s="1"/>
  <c r="H149" i="1" s="1"/>
  <c r="H150" i="1" s="1"/>
  <c r="H151" i="1" s="1"/>
  <c r="H152" i="1" s="1"/>
  <c r="H153" i="1" s="1"/>
  <c r="I142" i="1"/>
  <c r="I143" i="1" s="1"/>
  <c r="I144" i="1" s="1"/>
  <c r="I145" i="1" s="1"/>
  <c r="I146" i="1" s="1"/>
  <c r="I147" i="1" s="1"/>
  <c r="I148" i="1" s="1"/>
  <c r="I149" i="1" s="1"/>
  <c r="I150" i="1" s="1"/>
  <c r="I151" i="1" s="1"/>
  <c r="I152" i="1" s="1"/>
  <c r="I153" i="1" s="1"/>
  <c r="J142" i="1"/>
  <c r="J143" i="1" s="1"/>
  <c r="J144" i="1" s="1"/>
  <c r="J145" i="1" s="1"/>
  <c r="J146" i="1" s="1"/>
  <c r="J147" i="1" s="1"/>
  <c r="J148" i="1" s="1"/>
  <c r="J149" i="1" s="1"/>
  <c r="J150" i="1" s="1"/>
  <c r="J151" i="1" s="1"/>
  <c r="J152" i="1" s="1"/>
  <c r="J153" i="1" s="1"/>
  <c r="K142" i="1"/>
  <c r="K143" i="1" s="1"/>
  <c r="K144" i="1" s="1"/>
  <c r="K145" i="1" s="1"/>
  <c r="K146" i="1" s="1"/>
  <c r="K147" i="1" s="1"/>
  <c r="K148" i="1" s="1"/>
  <c r="K149" i="1" s="1"/>
  <c r="K150" i="1" s="1"/>
  <c r="K151" i="1" s="1"/>
  <c r="K152" i="1" s="1"/>
  <c r="K153" i="1" s="1"/>
  <c r="L142" i="1"/>
  <c r="L143" i="1" s="1"/>
  <c r="L144" i="1" s="1"/>
  <c r="L145" i="1" s="1"/>
  <c r="L146" i="1" s="1"/>
  <c r="L147" i="1" s="1"/>
  <c r="L148" i="1" s="1"/>
  <c r="L149" i="1" s="1"/>
  <c r="L150" i="1" s="1"/>
  <c r="L151" i="1" s="1"/>
  <c r="L152" i="1" s="1"/>
  <c r="L153" i="1" s="1"/>
  <c r="M142" i="1"/>
  <c r="M143" i="1" s="1"/>
  <c r="M144" i="1" s="1"/>
  <c r="M145" i="1" s="1"/>
  <c r="M146" i="1" s="1"/>
  <c r="M147" i="1" s="1"/>
  <c r="M148" i="1" s="1"/>
  <c r="M149" i="1" s="1"/>
  <c r="M150" i="1" s="1"/>
  <c r="M151" i="1" s="1"/>
  <c r="M152" i="1" s="1"/>
  <c r="M153" i="1" s="1"/>
  <c r="N142" i="1"/>
  <c r="N143" i="1" s="1"/>
  <c r="N144" i="1" s="1"/>
  <c r="N145" i="1" s="1"/>
  <c r="N146" i="1" s="1"/>
  <c r="N147" i="1" s="1"/>
  <c r="N148" i="1" s="1"/>
  <c r="N149" i="1" s="1"/>
  <c r="N150" i="1" s="1"/>
  <c r="N151" i="1" s="1"/>
  <c r="N152" i="1" s="1"/>
  <c r="N153" i="1" s="1"/>
  <c r="C154" i="1"/>
  <c r="C155" i="1" s="1"/>
  <c r="C156" i="1" s="1"/>
  <c r="C157" i="1" s="1"/>
  <c r="C158" i="1" s="1"/>
  <c r="C159" i="1" s="1"/>
  <c r="C160" i="1" s="1"/>
  <c r="C161" i="1" s="1"/>
  <c r="C162" i="1" s="1"/>
  <c r="C163" i="1" s="1"/>
  <c r="C164" i="1" s="1"/>
  <c r="C165" i="1" s="1"/>
  <c r="D154" i="1"/>
  <c r="D155" i="1" s="1"/>
  <c r="D156" i="1" s="1"/>
  <c r="D157" i="1" s="1"/>
  <c r="D158" i="1" s="1"/>
  <c r="D159" i="1" s="1"/>
  <c r="D160" i="1" s="1"/>
  <c r="D161" i="1" s="1"/>
  <c r="D162" i="1" s="1"/>
  <c r="D163" i="1" s="1"/>
  <c r="D164" i="1" s="1"/>
  <c r="D165" i="1" s="1"/>
  <c r="E154" i="1"/>
  <c r="E155" i="1" s="1"/>
  <c r="E156" i="1" s="1"/>
  <c r="E157" i="1" s="1"/>
  <c r="E158" i="1" s="1"/>
  <c r="E159" i="1" s="1"/>
  <c r="E160" i="1" s="1"/>
  <c r="E161" i="1" s="1"/>
  <c r="E162" i="1" s="1"/>
  <c r="E163" i="1" s="1"/>
  <c r="E164" i="1" s="1"/>
  <c r="E165" i="1" s="1"/>
  <c r="F154" i="1"/>
  <c r="F155" i="1" s="1"/>
  <c r="F156" i="1" s="1"/>
  <c r="F157" i="1" s="1"/>
  <c r="F158" i="1" s="1"/>
  <c r="F159" i="1" s="1"/>
  <c r="F160" i="1" s="1"/>
  <c r="F161" i="1" s="1"/>
  <c r="F162" i="1" s="1"/>
  <c r="F163" i="1" s="1"/>
  <c r="F164" i="1" s="1"/>
  <c r="F165" i="1" s="1"/>
  <c r="G154" i="1"/>
  <c r="G155" i="1" s="1"/>
  <c r="G156" i="1" s="1"/>
  <c r="G157" i="1" s="1"/>
  <c r="G158" i="1" s="1"/>
  <c r="G159" i="1" s="1"/>
  <c r="G160" i="1" s="1"/>
  <c r="G161" i="1" s="1"/>
  <c r="G162" i="1" s="1"/>
  <c r="G163" i="1" s="1"/>
  <c r="G164" i="1" s="1"/>
  <c r="G165" i="1" s="1"/>
  <c r="H154" i="1"/>
  <c r="H155" i="1" s="1"/>
  <c r="H156" i="1" s="1"/>
  <c r="H157" i="1" s="1"/>
  <c r="H158" i="1" s="1"/>
  <c r="H159" i="1" s="1"/>
  <c r="H160" i="1" s="1"/>
  <c r="H161" i="1" s="1"/>
  <c r="H162" i="1" s="1"/>
  <c r="H163" i="1" s="1"/>
  <c r="H164" i="1" s="1"/>
  <c r="H165" i="1" s="1"/>
  <c r="I154" i="1"/>
  <c r="I155" i="1" s="1"/>
  <c r="I156" i="1" s="1"/>
  <c r="I157" i="1" s="1"/>
  <c r="I158" i="1" s="1"/>
  <c r="I159" i="1" s="1"/>
  <c r="I160" i="1" s="1"/>
  <c r="I161" i="1" s="1"/>
  <c r="I162" i="1" s="1"/>
  <c r="I163" i="1" s="1"/>
  <c r="I164" i="1" s="1"/>
  <c r="I165" i="1" s="1"/>
  <c r="J154" i="1"/>
  <c r="J155" i="1" s="1"/>
  <c r="J156" i="1" s="1"/>
  <c r="J157" i="1" s="1"/>
  <c r="J158" i="1" s="1"/>
  <c r="J159" i="1" s="1"/>
  <c r="J160" i="1" s="1"/>
  <c r="J161" i="1" s="1"/>
  <c r="J162" i="1" s="1"/>
  <c r="J163" i="1" s="1"/>
  <c r="J164" i="1" s="1"/>
  <c r="J165" i="1" s="1"/>
  <c r="K154" i="1"/>
  <c r="K155" i="1" s="1"/>
  <c r="K156" i="1" s="1"/>
  <c r="K157" i="1" s="1"/>
  <c r="K158" i="1" s="1"/>
  <c r="K159" i="1" s="1"/>
  <c r="K160" i="1" s="1"/>
  <c r="K161" i="1" s="1"/>
  <c r="K162" i="1" s="1"/>
  <c r="K163" i="1" s="1"/>
  <c r="K164" i="1" s="1"/>
  <c r="K165" i="1" s="1"/>
  <c r="L154" i="1"/>
  <c r="L155" i="1" s="1"/>
  <c r="L156" i="1" s="1"/>
  <c r="L157" i="1" s="1"/>
  <c r="L158" i="1" s="1"/>
  <c r="L159" i="1" s="1"/>
  <c r="L160" i="1" s="1"/>
  <c r="L161" i="1" s="1"/>
  <c r="L162" i="1" s="1"/>
  <c r="L163" i="1" s="1"/>
  <c r="L164" i="1" s="1"/>
  <c r="L165" i="1" s="1"/>
  <c r="M154" i="1"/>
  <c r="M155" i="1" s="1"/>
  <c r="M156" i="1" s="1"/>
  <c r="M157" i="1" s="1"/>
  <c r="M158" i="1" s="1"/>
  <c r="M159" i="1" s="1"/>
  <c r="M160" i="1" s="1"/>
  <c r="M161" i="1" s="1"/>
  <c r="M162" i="1" s="1"/>
  <c r="M163" i="1" s="1"/>
  <c r="M164" i="1" s="1"/>
  <c r="M165" i="1" s="1"/>
  <c r="N154" i="1"/>
  <c r="N155" i="1" s="1"/>
  <c r="N156" i="1" s="1"/>
  <c r="N157" i="1" s="1"/>
  <c r="N158" i="1" s="1"/>
  <c r="N159" i="1" s="1"/>
  <c r="N160" i="1" s="1"/>
  <c r="N161" i="1" s="1"/>
  <c r="N162" i="1" s="1"/>
  <c r="N163" i="1" s="1"/>
  <c r="N164" i="1" s="1"/>
  <c r="N165" i="1" s="1"/>
  <c r="C166" i="1"/>
  <c r="C167" i="1" s="1"/>
  <c r="C168" i="1" s="1"/>
  <c r="C169" i="1" s="1"/>
  <c r="C170" i="1" s="1"/>
  <c r="C171" i="1" s="1"/>
  <c r="C172" i="1" s="1"/>
  <c r="C173" i="1" s="1"/>
  <c r="C174" i="1" s="1"/>
  <c r="C175" i="1" s="1"/>
  <c r="C176" i="1" s="1"/>
  <c r="C177" i="1" s="1"/>
  <c r="D166" i="1"/>
  <c r="D167" i="1" s="1"/>
  <c r="D168" i="1" s="1"/>
  <c r="D169" i="1" s="1"/>
  <c r="D170" i="1" s="1"/>
  <c r="D171" i="1" s="1"/>
  <c r="D172" i="1" s="1"/>
  <c r="D173" i="1" s="1"/>
  <c r="D174" i="1" s="1"/>
  <c r="D175" i="1" s="1"/>
  <c r="D176" i="1" s="1"/>
  <c r="D177" i="1" s="1"/>
  <c r="E166" i="1"/>
  <c r="E167" i="1" s="1"/>
  <c r="E168" i="1" s="1"/>
  <c r="E169" i="1" s="1"/>
  <c r="E170" i="1" s="1"/>
  <c r="E171" i="1" s="1"/>
  <c r="E172" i="1" s="1"/>
  <c r="E173" i="1" s="1"/>
  <c r="E174" i="1" s="1"/>
  <c r="E175" i="1" s="1"/>
  <c r="E176" i="1" s="1"/>
  <c r="E177" i="1" s="1"/>
  <c r="F166" i="1"/>
  <c r="F167" i="1" s="1"/>
  <c r="F168" i="1" s="1"/>
  <c r="F169" i="1" s="1"/>
  <c r="F170" i="1" s="1"/>
  <c r="F171" i="1" s="1"/>
  <c r="F172" i="1" s="1"/>
  <c r="F173" i="1" s="1"/>
  <c r="F174" i="1" s="1"/>
  <c r="F175" i="1" s="1"/>
  <c r="F176" i="1" s="1"/>
  <c r="F177" i="1" s="1"/>
  <c r="G166" i="1"/>
  <c r="G167" i="1" s="1"/>
  <c r="G168" i="1" s="1"/>
  <c r="G169" i="1" s="1"/>
  <c r="G170" i="1" s="1"/>
  <c r="G171" i="1" s="1"/>
  <c r="G172" i="1" s="1"/>
  <c r="G173" i="1" s="1"/>
  <c r="G174" i="1" s="1"/>
  <c r="G175" i="1" s="1"/>
  <c r="G176" i="1" s="1"/>
  <c r="G177" i="1" s="1"/>
  <c r="H166" i="1"/>
  <c r="H167" i="1" s="1"/>
  <c r="H168" i="1" s="1"/>
  <c r="H169" i="1" s="1"/>
  <c r="H170" i="1" s="1"/>
  <c r="H171" i="1" s="1"/>
  <c r="H172" i="1" s="1"/>
  <c r="H173" i="1" s="1"/>
  <c r="H174" i="1" s="1"/>
  <c r="H175" i="1" s="1"/>
  <c r="H176" i="1" s="1"/>
  <c r="H177" i="1" s="1"/>
  <c r="I166" i="1"/>
  <c r="I167" i="1" s="1"/>
  <c r="I168" i="1" s="1"/>
  <c r="I169" i="1" s="1"/>
  <c r="I170" i="1" s="1"/>
  <c r="I171" i="1" s="1"/>
  <c r="I172" i="1" s="1"/>
  <c r="I173" i="1" s="1"/>
  <c r="I174" i="1" s="1"/>
  <c r="I175" i="1" s="1"/>
  <c r="I176" i="1" s="1"/>
  <c r="I177" i="1" s="1"/>
  <c r="J166" i="1"/>
  <c r="J167" i="1" s="1"/>
  <c r="J168" i="1" s="1"/>
  <c r="J169" i="1" s="1"/>
  <c r="J170" i="1" s="1"/>
  <c r="J171" i="1" s="1"/>
  <c r="J172" i="1" s="1"/>
  <c r="J173" i="1" s="1"/>
  <c r="J174" i="1" s="1"/>
  <c r="J175" i="1" s="1"/>
  <c r="J176" i="1" s="1"/>
  <c r="J177" i="1" s="1"/>
  <c r="K166" i="1"/>
  <c r="K167" i="1" s="1"/>
  <c r="K168" i="1" s="1"/>
  <c r="K169" i="1" s="1"/>
  <c r="K170" i="1" s="1"/>
  <c r="K171" i="1" s="1"/>
  <c r="K172" i="1" s="1"/>
  <c r="K173" i="1" s="1"/>
  <c r="K174" i="1" s="1"/>
  <c r="K175" i="1" s="1"/>
  <c r="K176" i="1" s="1"/>
  <c r="K177" i="1" s="1"/>
  <c r="L166" i="1"/>
  <c r="L167" i="1" s="1"/>
  <c r="L168" i="1" s="1"/>
  <c r="L169" i="1" s="1"/>
  <c r="L170" i="1" s="1"/>
  <c r="L171" i="1" s="1"/>
  <c r="L172" i="1" s="1"/>
  <c r="L173" i="1" s="1"/>
  <c r="L174" i="1" s="1"/>
  <c r="L175" i="1" s="1"/>
  <c r="L176" i="1" s="1"/>
  <c r="L177" i="1" s="1"/>
  <c r="M166" i="1"/>
  <c r="M167" i="1" s="1"/>
  <c r="M168" i="1" s="1"/>
  <c r="M169" i="1" s="1"/>
  <c r="M170" i="1" s="1"/>
  <c r="M171" i="1" s="1"/>
  <c r="M172" i="1" s="1"/>
  <c r="M173" i="1" s="1"/>
  <c r="M174" i="1" s="1"/>
  <c r="M175" i="1" s="1"/>
  <c r="M176" i="1" s="1"/>
  <c r="M177" i="1" s="1"/>
  <c r="N166" i="1"/>
  <c r="N167" i="1" s="1"/>
  <c r="N168" i="1" s="1"/>
  <c r="N169" i="1" s="1"/>
  <c r="N170" i="1" s="1"/>
  <c r="N171" i="1" s="1"/>
  <c r="N172" i="1" s="1"/>
  <c r="N173" i="1" s="1"/>
  <c r="N174" i="1" s="1"/>
  <c r="N175" i="1" s="1"/>
  <c r="N176" i="1" s="1"/>
  <c r="N177" i="1" s="1"/>
  <c r="C178" i="1"/>
  <c r="C179" i="1" s="1"/>
  <c r="C180" i="1" s="1"/>
  <c r="C181" i="1" s="1"/>
  <c r="C182" i="1" s="1"/>
  <c r="C183" i="1" s="1"/>
  <c r="C184" i="1" s="1"/>
  <c r="C185" i="1" s="1"/>
  <c r="C186" i="1" s="1"/>
  <c r="C187" i="1" s="1"/>
  <c r="C188" i="1" s="1"/>
  <c r="C189" i="1" s="1"/>
  <c r="D178" i="1"/>
  <c r="D179" i="1" s="1"/>
  <c r="D180" i="1" s="1"/>
  <c r="D181" i="1" s="1"/>
  <c r="D182" i="1" s="1"/>
  <c r="D183" i="1" s="1"/>
  <c r="D184" i="1" s="1"/>
  <c r="D185" i="1" s="1"/>
  <c r="D186" i="1" s="1"/>
  <c r="D187" i="1" s="1"/>
  <c r="D188" i="1" s="1"/>
  <c r="D189" i="1" s="1"/>
  <c r="E178" i="1"/>
  <c r="E179" i="1" s="1"/>
  <c r="E180" i="1" s="1"/>
  <c r="E181" i="1" s="1"/>
  <c r="E182" i="1" s="1"/>
  <c r="E183" i="1" s="1"/>
  <c r="E184" i="1" s="1"/>
  <c r="E185" i="1" s="1"/>
  <c r="E186" i="1" s="1"/>
  <c r="E187" i="1" s="1"/>
  <c r="E188" i="1" s="1"/>
  <c r="E189" i="1" s="1"/>
  <c r="F178" i="1"/>
  <c r="F179" i="1" s="1"/>
  <c r="F180" i="1" s="1"/>
  <c r="F181" i="1" s="1"/>
  <c r="F182" i="1" s="1"/>
  <c r="F183" i="1" s="1"/>
  <c r="F184" i="1" s="1"/>
  <c r="F185" i="1" s="1"/>
  <c r="F186" i="1" s="1"/>
  <c r="F187" i="1" s="1"/>
  <c r="F188" i="1" s="1"/>
  <c r="F189" i="1" s="1"/>
  <c r="G178" i="1"/>
  <c r="G179" i="1" s="1"/>
  <c r="G180" i="1" s="1"/>
  <c r="G181" i="1" s="1"/>
  <c r="G182" i="1" s="1"/>
  <c r="G183" i="1" s="1"/>
  <c r="G184" i="1" s="1"/>
  <c r="G185" i="1" s="1"/>
  <c r="G186" i="1" s="1"/>
  <c r="G187" i="1" s="1"/>
  <c r="G188" i="1" s="1"/>
  <c r="G189" i="1" s="1"/>
  <c r="H178" i="1"/>
  <c r="H179" i="1" s="1"/>
  <c r="H180" i="1" s="1"/>
  <c r="H181" i="1" s="1"/>
  <c r="H182" i="1" s="1"/>
  <c r="H183" i="1" s="1"/>
  <c r="H184" i="1" s="1"/>
  <c r="H185" i="1" s="1"/>
  <c r="H186" i="1" s="1"/>
  <c r="H187" i="1" s="1"/>
  <c r="H188" i="1" s="1"/>
  <c r="H189" i="1" s="1"/>
  <c r="I178" i="1"/>
  <c r="I179" i="1" s="1"/>
  <c r="I180" i="1" s="1"/>
  <c r="I181" i="1" s="1"/>
  <c r="I182" i="1" s="1"/>
  <c r="I183" i="1" s="1"/>
  <c r="I184" i="1" s="1"/>
  <c r="I185" i="1" s="1"/>
  <c r="I186" i="1" s="1"/>
  <c r="I187" i="1" s="1"/>
  <c r="I188" i="1" s="1"/>
  <c r="I189" i="1" s="1"/>
  <c r="J178" i="1"/>
  <c r="J179" i="1" s="1"/>
  <c r="J180" i="1" s="1"/>
  <c r="J181" i="1" s="1"/>
  <c r="J182" i="1" s="1"/>
  <c r="J183" i="1" s="1"/>
  <c r="J184" i="1" s="1"/>
  <c r="J185" i="1" s="1"/>
  <c r="J186" i="1" s="1"/>
  <c r="J187" i="1" s="1"/>
  <c r="J188" i="1" s="1"/>
  <c r="J189" i="1" s="1"/>
  <c r="K178" i="1"/>
  <c r="K179" i="1" s="1"/>
  <c r="K180" i="1" s="1"/>
  <c r="K181" i="1" s="1"/>
  <c r="K182" i="1" s="1"/>
  <c r="K183" i="1" s="1"/>
  <c r="K184" i="1" s="1"/>
  <c r="K185" i="1" s="1"/>
  <c r="K186" i="1" s="1"/>
  <c r="K187" i="1" s="1"/>
  <c r="K188" i="1" s="1"/>
  <c r="K189" i="1" s="1"/>
  <c r="L178" i="1"/>
  <c r="L179" i="1" s="1"/>
  <c r="L180" i="1" s="1"/>
  <c r="L181" i="1" s="1"/>
  <c r="L182" i="1" s="1"/>
  <c r="L183" i="1" s="1"/>
  <c r="L184" i="1" s="1"/>
  <c r="L185" i="1" s="1"/>
  <c r="L186" i="1" s="1"/>
  <c r="L187" i="1" s="1"/>
  <c r="L188" i="1" s="1"/>
  <c r="L189" i="1" s="1"/>
  <c r="M178" i="1"/>
  <c r="M179" i="1" s="1"/>
  <c r="M180" i="1" s="1"/>
  <c r="M181" i="1" s="1"/>
  <c r="M182" i="1" s="1"/>
  <c r="M183" i="1" s="1"/>
  <c r="M184" i="1" s="1"/>
  <c r="M185" i="1" s="1"/>
  <c r="M186" i="1" s="1"/>
  <c r="M187" i="1" s="1"/>
  <c r="M188" i="1" s="1"/>
  <c r="M189" i="1" s="1"/>
  <c r="N178" i="1"/>
  <c r="N179" i="1" s="1"/>
  <c r="N180" i="1" s="1"/>
  <c r="N181" i="1" s="1"/>
  <c r="N182" i="1" s="1"/>
  <c r="N183" i="1" s="1"/>
  <c r="N184" i="1" s="1"/>
  <c r="N185" i="1" s="1"/>
  <c r="N186" i="1" s="1"/>
  <c r="N187" i="1" s="1"/>
  <c r="N188" i="1" s="1"/>
  <c r="N189" i="1" s="1"/>
  <c r="C190" i="1"/>
  <c r="C191" i="1" s="1"/>
  <c r="C192" i="1" s="1"/>
  <c r="C193" i="1" s="1"/>
  <c r="C194" i="1" s="1"/>
  <c r="C195" i="1" s="1"/>
  <c r="C196" i="1" s="1"/>
  <c r="C197" i="1" s="1"/>
  <c r="C198" i="1" s="1"/>
  <c r="C199" i="1" s="1"/>
  <c r="C200" i="1" s="1"/>
  <c r="C201" i="1" s="1"/>
  <c r="D190" i="1"/>
  <c r="D191" i="1" s="1"/>
  <c r="D192" i="1" s="1"/>
  <c r="D193" i="1" s="1"/>
  <c r="D194" i="1" s="1"/>
  <c r="D195" i="1" s="1"/>
  <c r="D196" i="1" s="1"/>
  <c r="D197" i="1" s="1"/>
  <c r="D198" i="1" s="1"/>
  <c r="D199" i="1" s="1"/>
  <c r="D200" i="1" s="1"/>
  <c r="D201" i="1" s="1"/>
  <c r="E190" i="1"/>
  <c r="E191" i="1" s="1"/>
  <c r="E192" i="1" s="1"/>
  <c r="E193" i="1" s="1"/>
  <c r="E194" i="1" s="1"/>
  <c r="E195" i="1" s="1"/>
  <c r="E196" i="1" s="1"/>
  <c r="E197" i="1" s="1"/>
  <c r="E198" i="1" s="1"/>
  <c r="E199" i="1" s="1"/>
  <c r="E200" i="1" s="1"/>
  <c r="E201" i="1" s="1"/>
  <c r="F190" i="1"/>
  <c r="F191" i="1" s="1"/>
  <c r="F192" i="1" s="1"/>
  <c r="F193" i="1" s="1"/>
  <c r="F194" i="1" s="1"/>
  <c r="F195" i="1" s="1"/>
  <c r="F196" i="1" s="1"/>
  <c r="F197" i="1" s="1"/>
  <c r="F198" i="1" s="1"/>
  <c r="F199" i="1" s="1"/>
  <c r="F200" i="1" s="1"/>
  <c r="F201" i="1" s="1"/>
  <c r="G190" i="1"/>
  <c r="G191" i="1" s="1"/>
  <c r="G192" i="1" s="1"/>
  <c r="G193" i="1" s="1"/>
  <c r="G194" i="1" s="1"/>
  <c r="G195" i="1" s="1"/>
  <c r="G196" i="1" s="1"/>
  <c r="G197" i="1" s="1"/>
  <c r="G198" i="1" s="1"/>
  <c r="G199" i="1" s="1"/>
  <c r="G200" i="1" s="1"/>
  <c r="G201" i="1" s="1"/>
  <c r="H190" i="1"/>
  <c r="H191" i="1" s="1"/>
  <c r="H192" i="1" s="1"/>
  <c r="H193" i="1" s="1"/>
  <c r="H194" i="1" s="1"/>
  <c r="H195" i="1" s="1"/>
  <c r="H196" i="1" s="1"/>
  <c r="H197" i="1" s="1"/>
  <c r="H198" i="1" s="1"/>
  <c r="H199" i="1" s="1"/>
  <c r="H200" i="1" s="1"/>
  <c r="H201" i="1" s="1"/>
  <c r="I190" i="1"/>
  <c r="I191" i="1" s="1"/>
  <c r="I192" i="1" s="1"/>
  <c r="I193" i="1" s="1"/>
  <c r="I194" i="1" s="1"/>
  <c r="I195" i="1" s="1"/>
  <c r="I196" i="1" s="1"/>
  <c r="I197" i="1" s="1"/>
  <c r="I198" i="1" s="1"/>
  <c r="I199" i="1" s="1"/>
  <c r="I200" i="1" s="1"/>
  <c r="I201" i="1" s="1"/>
  <c r="J190" i="1"/>
  <c r="J191" i="1" s="1"/>
  <c r="J192" i="1" s="1"/>
  <c r="J193" i="1" s="1"/>
  <c r="J194" i="1" s="1"/>
  <c r="J195" i="1" s="1"/>
  <c r="J196" i="1" s="1"/>
  <c r="J197" i="1" s="1"/>
  <c r="J198" i="1" s="1"/>
  <c r="J199" i="1" s="1"/>
  <c r="J200" i="1" s="1"/>
  <c r="J201" i="1" s="1"/>
  <c r="K190" i="1"/>
  <c r="K191" i="1" s="1"/>
  <c r="K192" i="1" s="1"/>
  <c r="K193" i="1" s="1"/>
  <c r="K194" i="1" s="1"/>
  <c r="K195" i="1" s="1"/>
  <c r="K196" i="1" s="1"/>
  <c r="K197" i="1" s="1"/>
  <c r="K198" i="1" s="1"/>
  <c r="K199" i="1" s="1"/>
  <c r="K200" i="1" s="1"/>
  <c r="K201" i="1" s="1"/>
  <c r="L190" i="1"/>
  <c r="L191" i="1" s="1"/>
  <c r="L192" i="1" s="1"/>
  <c r="L193" i="1" s="1"/>
  <c r="L194" i="1" s="1"/>
  <c r="L195" i="1" s="1"/>
  <c r="L196" i="1" s="1"/>
  <c r="L197" i="1" s="1"/>
  <c r="L198" i="1" s="1"/>
  <c r="L199" i="1" s="1"/>
  <c r="L200" i="1" s="1"/>
  <c r="L201" i="1" s="1"/>
  <c r="M190" i="1"/>
  <c r="M191" i="1" s="1"/>
  <c r="M192" i="1" s="1"/>
  <c r="M193" i="1" s="1"/>
  <c r="M194" i="1" s="1"/>
  <c r="M195" i="1" s="1"/>
  <c r="M196" i="1" s="1"/>
  <c r="M197" i="1" s="1"/>
  <c r="M198" i="1" s="1"/>
  <c r="M199" i="1" s="1"/>
  <c r="M200" i="1" s="1"/>
  <c r="M201" i="1" s="1"/>
  <c r="N190" i="1"/>
  <c r="N191" i="1" s="1"/>
  <c r="N192" i="1" s="1"/>
  <c r="N193" i="1" s="1"/>
  <c r="N194" i="1" s="1"/>
  <c r="N195" i="1" s="1"/>
  <c r="N196" i="1" s="1"/>
  <c r="N197" i="1" s="1"/>
  <c r="N198" i="1" s="1"/>
  <c r="N199" i="1" s="1"/>
  <c r="N200" i="1" s="1"/>
  <c r="N201" i="1" s="1"/>
  <c r="C202" i="1"/>
  <c r="C203" i="1" s="1"/>
  <c r="C204" i="1" s="1"/>
  <c r="C205" i="1" s="1"/>
  <c r="C206" i="1" s="1"/>
  <c r="C207" i="1" s="1"/>
  <c r="C208" i="1" s="1"/>
  <c r="C209" i="1" s="1"/>
  <c r="C210" i="1" s="1"/>
  <c r="C211" i="1" s="1"/>
  <c r="C212" i="1" s="1"/>
  <c r="C213" i="1" s="1"/>
  <c r="D202" i="1"/>
  <c r="D203" i="1" s="1"/>
  <c r="D204" i="1" s="1"/>
  <c r="D205" i="1" s="1"/>
  <c r="D206" i="1" s="1"/>
  <c r="D207" i="1" s="1"/>
  <c r="D208" i="1" s="1"/>
  <c r="D209" i="1" s="1"/>
  <c r="D210" i="1" s="1"/>
  <c r="D211" i="1" s="1"/>
  <c r="D212" i="1" s="1"/>
  <c r="D213" i="1" s="1"/>
  <c r="E202" i="1"/>
  <c r="E203" i="1" s="1"/>
  <c r="E204" i="1" s="1"/>
  <c r="E205" i="1" s="1"/>
  <c r="E206" i="1" s="1"/>
  <c r="E207" i="1" s="1"/>
  <c r="E208" i="1" s="1"/>
  <c r="E209" i="1" s="1"/>
  <c r="E210" i="1" s="1"/>
  <c r="E211" i="1" s="1"/>
  <c r="E212" i="1" s="1"/>
  <c r="E213" i="1" s="1"/>
  <c r="F202" i="1"/>
  <c r="F203" i="1" s="1"/>
  <c r="F204" i="1" s="1"/>
  <c r="F205" i="1" s="1"/>
  <c r="F206" i="1" s="1"/>
  <c r="F207" i="1" s="1"/>
  <c r="F208" i="1" s="1"/>
  <c r="F209" i="1" s="1"/>
  <c r="F210" i="1" s="1"/>
  <c r="F211" i="1" s="1"/>
  <c r="F212" i="1" s="1"/>
  <c r="F213" i="1" s="1"/>
  <c r="G202" i="1"/>
  <c r="G203" i="1" s="1"/>
  <c r="G204" i="1" s="1"/>
  <c r="G205" i="1" s="1"/>
  <c r="G206" i="1" s="1"/>
  <c r="G207" i="1" s="1"/>
  <c r="G208" i="1" s="1"/>
  <c r="G209" i="1" s="1"/>
  <c r="G210" i="1" s="1"/>
  <c r="G211" i="1" s="1"/>
  <c r="G212" i="1" s="1"/>
  <c r="G213" i="1" s="1"/>
  <c r="H202" i="1"/>
  <c r="H203" i="1" s="1"/>
  <c r="H204" i="1" s="1"/>
  <c r="H205" i="1" s="1"/>
  <c r="H206" i="1" s="1"/>
  <c r="H207" i="1" s="1"/>
  <c r="H208" i="1" s="1"/>
  <c r="H209" i="1" s="1"/>
  <c r="H210" i="1" s="1"/>
  <c r="H211" i="1" s="1"/>
  <c r="H212" i="1" s="1"/>
  <c r="H213" i="1" s="1"/>
  <c r="I202" i="1"/>
  <c r="I203" i="1" s="1"/>
  <c r="I204" i="1" s="1"/>
  <c r="I205" i="1" s="1"/>
  <c r="I206" i="1" s="1"/>
  <c r="I207" i="1" s="1"/>
  <c r="I208" i="1" s="1"/>
  <c r="I209" i="1" s="1"/>
  <c r="I210" i="1" s="1"/>
  <c r="I211" i="1" s="1"/>
  <c r="I212" i="1" s="1"/>
  <c r="I213" i="1" s="1"/>
  <c r="J202" i="1"/>
  <c r="J203" i="1" s="1"/>
  <c r="J204" i="1" s="1"/>
  <c r="J205" i="1" s="1"/>
  <c r="J206" i="1" s="1"/>
  <c r="J207" i="1" s="1"/>
  <c r="J208" i="1" s="1"/>
  <c r="J209" i="1" s="1"/>
  <c r="J210" i="1" s="1"/>
  <c r="J211" i="1" s="1"/>
  <c r="J212" i="1" s="1"/>
  <c r="J213" i="1" s="1"/>
  <c r="K202" i="1"/>
  <c r="K203" i="1" s="1"/>
  <c r="K204" i="1" s="1"/>
  <c r="K205" i="1" s="1"/>
  <c r="K206" i="1" s="1"/>
  <c r="K207" i="1" s="1"/>
  <c r="K208" i="1" s="1"/>
  <c r="K209" i="1" s="1"/>
  <c r="K210" i="1" s="1"/>
  <c r="K211" i="1" s="1"/>
  <c r="K212" i="1" s="1"/>
  <c r="K213" i="1" s="1"/>
  <c r="L202" i="1"/>
  <c r="L203" i="1" s="1"/>
  <c r="L204" i="1" s="1"/>
  <c r="L205" i="1" s="1"/>
  <c r="L206" i="1" s="1"/>
  <c r="L207" i="1" s="1"/>
  <c r="L208" i="1" s="1"/>
  <c r="L209" i="1" s="1"/>
  <c r="L210" i="1" s="1"/>
  <c r="L211" i="1" s="1"/>
  <c r="L212" i="1" s="1"/>
  <c r="L213" i="1" s="1"/>
  <c r="M202" i="1"/>
  <c r="M203" i="1" s="1"/>
  <c r="M204" i="1" s="1"/>
  <c r="M205" i="1" s="1"/>
  <c r="M206" i="1" s="1"/>
  <c r="M207" i="1" s="1"/>
  <c r="M208" i="1" s="1"/>
  <c r="M209" i="1" s="1"/>
  <c r="M210" i="1" s="1"/>
  <c r="M211" i="1" s="1"/>
  <c r="M212" i="1" s="1"/>
  <c r="M213" i="1" s="1"/>
  <c r="N202" i="1"/>
  <c r="N203" i="1" s="1"/>
  <c r="N204" i="1" s="1"/>
  <c r="N205" i="1" s="1"/>
  <c r="N206" i="1" s="1"/>
  <c r="N207" i="1" s="1"/>
  <c r="N208" i="1" s="1"/>
  <c r="N209" i="1" s="1"/>
  <c r="N210" i="1" s="1"/>
  <c r="N211" i="1" s="1"/>
  <c r="N212" i="1" s="1"/>
  <c r="N213" i="1" s="1"/>
  <c r="C214" i="1"/>
  <c r="C215" i="1" s="1"/>
  <c r="C216" i="1" s="1"/>
  <c r="C217" i="1" s="1"/>
  <c r="C218" i="1" s="1"/>
  <c r="C219" i="1" s="1"/>
  <c r="C220" i="1" s="1"/>
  <c r="C221" i="1" s="1"/>
  <c r="C222" i="1" s="1"/>
  <c r="C223" i="1" s="1"/>
  <c r="C224" i="1" s="1"/>
  <c r="C225" i="1" s="1"/>
  <c r="D214" i="1"/>
  <c r="D215" i="1" s="1"/>
  <c r="D216" i="1" s="1"/>
  <c r="D217" i="1" s="1"/>
  <c r="D218" i="1" s="1"/>
  <c r="D219" i="1" s="1"/>
  <c r="D220" i="1" s="1"/>
  <c r="D221" i="1" s="1"/>
  <c r="D222" i="1" s="1"/>
  <c r="D223" i="1" s="1"/>
  <c r="D224" i="1" s="1"/>
  <c r="D225" i="1" s="1"/>
  <c r="E214" i="1"/>
  <c r="E215" i="1" s="1"/>
  <c r="E216" i="1" s="1"/>
  <c r="E217" i="1" s="1"/>
  <c r="E218" i="1" s="1"/>
  <c r="E219" i="1" s="1"/>
  <c r="E220" i="1" s="1"/>
  <c r="E221" i="1" s="1"/>
  <c r="E222" i="1" s="1"/>
  <c r="E223" i="1" s="1"/>
  <c r="E224" i="1" s="1"/>
  <c r="E225" i="1" s="1"/>
  <c r="F214" i="1"/>
  <c r="F215" i="1" s="1"/>
  <c r="F216" i="1" s="1"/>
  <c r="F217" i="1" s="1"/>
  <c r="F218" i="1" s="1"/>
  <c r="F219" i="1" s="1"/>
  <c r="F220" i="1" s="1"/>
  <c r="F221" i="1" s="1"/>
  <c r="F222" i="1" s="1"/>
  <c r="F223" i="1" s="1"/>
  <c r="F224" i="1" s="1"/>
  <c r="F225" i="1" s="1"/>
  <c r="G214" i="1"/>
  <c r="G215" i="1" s="1"/>
  <c r="G216" i="1" s="1"/>
  <c r="G217" i="1" s="1"/>
  <c r="G218" i="1" s="1"/>
  <c r="G219" i="1" s="1"/>
  <c r="G220" i="1" s="1"/>
  <c r="G221" i="1" s="1"/>
  <c r="G222" i="1" s="1"/>
  <c r="G223" i="1" s="1"/>
  <c r="G224" i="1" s="1"/>
  <c r="G225" i="1" s="1"/>
  <c r="H214" i="1"/>
  <c r="H215" i="1" s="1"/>
  <c r="H216" i="1" s="1"/>
  <c r="H217" i="1" s="1"/>
  <c r="H218" i="1" s="1"/>
  <c r="H219" i="1" s="1"/>
  <c r="H220" i="1" s="1"/>
  <c r="H221" i="1" s="1"/>
  <c r="H222" i="1" s="1"/>
  <c r="H223" i="1" s="1"/>
  <c r="H224" i="1" s="1"/>
  <c r="H225" i="1" s="1"/>
  <c r="I214" i="1"/>
  <c r="I215" i="1" s="1"/>
  <c r="I216" i="1" s="1"/>
  <c r="I217" i="1" s="1"/>
  <c r="I218" i="1" s="1"/>
  <c r="I219" i="1" s="1"/>
  <c r="I220" i="1" s="1"/>
  <c r="I221" i="1" s="1"/>
  <c r="I222" i="1" s="1"/>
  <c r="I223" i="1" s="1"/>
  <c r="I224" i="1" s="1"/>
  <c r="I225" i="1" s="1"/>
  <c r="J214" i="1"/>
  <c r="J215" i="1" s="1"/>
  <c r="J216" i="1" s="1"/>
  <c r="J217" i="1" s="1"/>
  <c r="J218" i="1" s="1"/>
  <c r="J219" i="1" s="1"/>
  <c r="J220" i="1" s="1"/>
  <c r="J221" i="1" s="1"/>
  <c r="J222" i="1" s="1"/>
  <c r="J223" i="1" s="1"/>
  <c r="J224" i="1" s="1"/>
  <c r="J225" i="1" s="1"/>
  <c r="K214" i="1"/>
  <c r="K215" i="1" s="1"/>
  <c r="K216" i="1" s="1"/>
  <c r="K217" i="1" s="1"/>
  <c r="K218" i="1" s="1"/>
  <c r="K219" i="1" s="1"/>
  <c r="K220" i="1" s="1"/>
  <c r="K221" i="1" s="1"/>
  <c r="K222" i="1" s="1"/>
  <c r="K223" i="1" s="1"/>
  <c r="K224" i="1" s="1"/>
  <c r="K225" i="1" s="1"/>
  <c r="L214" i="1"/>
  <c r="L215" i="1" s="1"/>
  <c r="L216" i="1" s="1"/>
  <c r="L217" i="1" s="1"/>
  <c r="L218" i="1" s="1"/>
  <c r="L219" i="1" s="1"/>
  <c r="L220" i="1" s="1"/>
  <c r="L221" i="1" s="1"/>
  <c r="L222" i="1" s="1"/>
  <c r="L223" i="1" s="1"/>
  <c r="L224" i="1" s="1"/>
  <c r="L225" i="1" s="1"/>
  <c r="M214" i="1"/>
  <c r="M215" i="1" s="1"/>
  <c r="M216" i="1" s="1"/>
  <c r="M217" i="1" s="1"/>
  <c r="M218" i="1" s="1"/>
  <c r="M219" i="1" s="1"/>
  <c r="M220" i="1" s="1"/>
  <c r="M221" i="1" s="1"/>
  <c r="M222" i="1" s="1"/>
  <c r="M223" i="1" s="1"/>
  <c r="M224" i="1" s="1"/>
  <c r="M225" i="1" s="1"/>
  <c r="N214" i="1"/>
  <c r="N215" i="1" s="1"/>
  <c r="N216" i="1" s="1"/>
  <c r="N217" i="1" s="1"/>
  <c r="N218" i="1" s="1"/>
  <c r="N219" i="1" s="1"/>
  <c r="N220" i="1" s="1"/>
  <c r="N221" i="1" s="1"/>
  <c r="N222" i="1" s="1"/>
  <c r="N223" i="1" s="1"/>
  <c r="N224" i="1" s="1"/>
  <c r="N225" i="1" s="1"/>
  <c r="C226" i="1"/>
  <c r="C227" i="1" s="1"/>
  <c r="C228" i="1" s="1"/>
  <c r="C229" i="1" s="1"/>
  <c r="C230" i="1" s="1"/>
  <c r="C231" i="1" s="1"/>
  <c r="C232" i="1" s="1"/>
  <c r="C233" i="1" s="1"/>
  <c r="C234" i="1" s="1"/>
  <c r="C235" i="1" s="1"/>
  <c r="C236" i="1" s="1"/>
  <c r="C237" i="1" s="1"/>
  <c r="D226" i="1"/>
  <c r="D227" i="1" s="1"/>
  <c r="D228" i="1" s="1"/>
  <c r="D229" i="1" s="1"/>
  <c r="D230" i="1" s="1"/>
  <c r="D231" i="1" s="1"/>
  <c r="D232" i="1" s="1"/>
  <c r="D233" i="1" s="1"/>
  <c r="D234" i="1" s="1"/>
  <c r="D235" i="1" s="1"/>
  <c r="D236" i="1" s="1"/>
  <c r="D237" i="1" s="1"/>
  <c r="E226" i="1"/>
  <c r="E227" i="1" s="1"/>
  <c r="E228" i="1" s="1"/>
  <c r="E229" i="1" s="1"/>
  <c r="E230" i="1" s="1"/>
  <c r="E231" i="1" s="1"/>
  <c r="E232" i="1" s="1"/>
  <c r="E233" i="1" s="1"/>
  <c r="E234" i="1" s="1"/>
  <c r="E235" i="1" s="1"/>
  <c r="E236" i="1" s="1"/>
  <c r="E237" i="1" s="1"/>
  <c r="F226" i="1"/>
  <c r="F227" i="1" s="1"/>
  <c r="F228" i="1" s="1"/>
  <c r="F229" i="1" s="1"/>
  <c r="F230" i="1" s="1"/>
  <c r="F231" i="1" s="1"/>
  <c r="F232" i="1" s="1"/>
  <c r="F233" i="1" s="1"/>
  <c r="F234" i="1" s="1"/>
  <c r="F235" i="1" s="1"/>
  <c r="F236" i="1" s="1"/>
  <c r="F237" i="1" s="1"/>
  <c r="G226" i="1"/>
  <c r="G227" i="1" s="1"/>
  <c r="G228" i="1" s="1"/>
  <c r="G229" i="1" s="1"/>
  <c r="G230" i="1" s="1"/>
  <c r="G231" i="1" s="1"/>
  <c r="G232" i="1" s="1"/>
  <c r="G233" i="1" s="1"/>
  <c r="G234" i="1" s="1"/>
  <c r="G235" i="1" s="1"/>
  <c r="G236" i="1" s="1"/>
  <c r="G237" i="1" s="1"/>
  <c r="H226" i="1"/>
  <c r="H227" i="1" s="1"/>
  <c r="H228" i="1" s="1"/>
  <c r="H229" i="1" s="1"/>
  <c r="H230" i="1" s="1"/>
  <c r="H231" i="1" s="1"/>
  <c r="H232" i="1" s="1"/>
  <c r="H233" i="1" s="1"/>
  <c r="H234" i="1" s="1"/>
  <c r="H235" i="1" s="1"/>
  <c r="H236" i="1" s="1"/>
  <c r="H237" i="1" s="1"/>
  <c r="I226" i="1"/>
  <c r="I227" i="1" s="1"/>
  <c r="I228" i="1" s="1"/>
  <c r="I229" i="1" s="1"/>
  <c r="I230" i="1" s="1"/>
  <c r="I231" i="1" s="1"/>
  <c r="I232" i="1" s="1"/>
  <c r="I233" i="1" s="1"/>
  <c r="I234" i="1" s="1"/>
  <c r="I235" i="1" s="1"/>
  <c r="I236" i="1" s="1"/>
  <c r="I237" i="1" s="1"/>
  <c r="J226" i="1"/>
  <c r="J227" i="1" s="1"/>
  <c r="J228" i="1" s="1"/>
  <c r="J229" i="1" s="1"/>
  <c r="J230" i="1" s="1"/>
  <c r="J231" i="1" s="1"/>
  <c r="J232" i="1" s="1"/>
  <c r="J233" i="1" s="1"/>
  <c r="J234" i="1" s="1"/>
  <c r="J235" i="1" s="1"/>
  <c r="J236" i="1" s="1"/>
  <c r="J237" i="1" s="1"/>
  <c r="K226" i="1"/>
  <c r="K227" i="1" s="1"/>
  <c r="K228" i="1" s="1"/>
  <c r="K229" i="1" s="1"/>
  <c r="K230" i="1" s="1"/>
  <c r="K231" i="1" s="1"/>
  <c r="K232" i="1" s="1"/>
  <c r="K233" i="1" s="1"/>
  <c r="K234" i="1" s="1"/>
  <c r="K235" i="1" s="1"/>
  <c r="K236" i="1" s="1"/>
  <c r="K237" i="1" s="1"/>
  <c r="L226" i="1"/>
  <c r="L227" i="1" s="1"/>
  <c r="L228" i="1" s="1"/>
  <c r="L229" i="1" s="1"/>
  <c r="L230" i="1" s="1"/>
  <c r="L231" i="1" s="1"/>
  <c r="L232" i="1" s="1"/>
  <c r="L233" i="1" s="1"/>
  <c r="L234" i="1" s="1"/>
  <c r="L235" i="1" s="1"/>
  <c r="L236" i="1" s="1"/>
  <c r="L237" i="1" s="1"/>
  <c r="M226" i="1"/>
  <c r="M227" i="1" s="1"/>
  <c r="M228" i="1" s="1"/>
  <c r="M229" i="1" s="1"/>
  <c r="M230" i="1" s="1"/>
  <c r="M231" i="1" s="1"/>
  <c r="M232" i="1" s="1"/>
  <c r="M233" i="1" s="1"/>
  <c r="M234" i="1" s="1"/>
  <c r="M235" i="1" s="1"/>
  <c r="M236" i="1" s="1"/>
  <c r="M237" i="1" s="1"/>
  <c r="N226" i="1"/>
  <c r="N227" i="1" s="1"/>
  <c r="N228" i="1" s="1"/>
  <c r="N229" i="1" s="1"/>
  <c r="N230" i="1" s="1"/>
  <c r="N231" i="1" s="1"/>
  <c r="N232" i="1" s="1"/>
  <c r="N233" i="1" s="1"/>
  <c r="N234" i="1" s="1"/>
  <c r="N235" i="1" s="1"/>
  <c r="N236" i="1" s="1"/>
  <c r="N237" i="1" s="1"/>
  <c r="C238" i="1"/>
  <c r="C239" i="1" s="1"/>
  <c r="C240" i="1" s="1"/>
  <c r="C241" i="1" s="1"/>
  <c r="C242" i="1" s="1"/>
  <c r="C243" i="1" s="1"/>
  <c r="C244" i="1" s="1"/>
  <c r="C245" i="1" s="1"/>
  <c r="C246" i="1" s="1"/>
  <c r="C247" i="1" s="1"/>
  <c r="C248" i="1" s="1"/>
  <c r="C249" i="1" s="1"/>
  <c r="D238" i="1"/>
  <c r="D239" i="1" s="1"/>
  <c r="D240" i="1" s="1"/>
  <c r="D241" i="1" s="1"/>
  <c r="D242" i="1" s="1"/>
  <c r="D243" i="1" s="1"/>
  <c r="D244" i="1" s="1"/>
  <c r="D245" i="1" s="1"/>
  <c r="D246" i="1" s="1"/>
  <c r="D247" i="1" s="1"/>
  <c r="D248" i="1" s="1"/>
  <c r="D249" i="1" s="1"/>
  <c r="E238" i="1"/>
  <c r="E239" i="1" s="1"/>
  <c r="E240" i="1" s="1"/>
  <c r="E241" i="1" s="1"/>
  <c r="E242" i="1" s="1"/>
  <c r="E243" i="1" s="1"/>
  <c r="E244" i="1" s="1"/>
  <c r="E245" i="1" s="1"/>
  <c r="E246" i="1" s="1"/>
  <c r="E247" i="1" s="1"/>
  <c r="E248" i="1" s="1"/>
  <c r="E249" i="1" s="1"/>
  <c r="F238" i="1"/>
  <c r="F239" i="1" s="1"/>
  <c r="F240" i="1" s="1"/>
  <c r="F241" i="1" s="1"/>
  <c r="F242" i="1" s="1"/>
  <c r="F243" i="1" s="1"/>
  <c r="F244" i="1" s="1"/>
  <c r="F245" i="1" s="1"/>
  <c r="F246" i="1" s="1"/>
  <c r="F247" i="1" s="1"/>
  <c r="F248" i="1" s="1"/>
  <c r="F249" i="1" s="1"/>
  <c r="G238" i="1"/>
  <c r="G239" i="1" s="1"/>
  <c r="G240" i="1" s="1"/>
  <c r="G241" i="1" s="1"/>
  <c r="G242" i="1" s="1"/>
  <c r="G243" i="1" s="1"/>
  <c r="G244" i="1" s="1"/>
  <c r="G245" i="1" s="1"/>
  <c r="G246" i="1" s="1"/>
  <c r="G247" i="1" s="1"/>
  <c r="G248" i="1" s="1"/>
  <c r="G249" i="1" s="1"/>
  <c r="H238" i="1"/>
  <c r="H239" i="1" s="1"/>
  <c r="H240" i="1" s="1"/>
  <c r="H241" i="1" s="1"/>
  <c r="H242" i="1" s="1"/>
  <c r="H243" i="1" s="1"/>
  <c r="H244" i="1" s="1"/>
  <c r="H245" i="1" s="1"/>
  <c r="H246" i="1" s="1"/>
  <c r="H247" i="1" s="1"/>
  <c r="H248" i="1" s="1"/>
  <c r="H249" i="1" s="1"/>
  <c r="I238" i="1"/>
  <c r="I239" i="1" s="1"/>
  <c r="I240" i="1" s="1"/>
  <c r="I241" i="1" s="1"/>
  <c r="I242" i="1" s="1"/>
  <c r="I243" i="1" s="1"/>
  <c r="I244" i="1" s="1"/>
  <c r="I245" i="1" s="1"/>
  <c r="I246" i="1" s="1"/>
  <c r="I247" i="1" s="1"/>
  <c r="I248" i="1" s="1"/>
  <c r="I249" i="1" s="1"/>
  <c r="J238" i="1"/>
  <c r="J239" i="1" s="1"/>
  <c r="J240" i="1" s="1"/>
  <c r="J241" i="1" s="1"/>
  <c r="J242" i="1" s="1"/>
  <c r="J243" i="1" s="1"/>
  <c r="J244" i="1" s="1"/>
  <c r="J245" i="1" s="1"/>
  <c r="J246" i="1" s="1"/>
  <c r="J247" i="1" s="1"/>
  <c r="J248" i="1" s="1"/>
  <c r="J249" i="1" s="1"/>
  <c r="K238" i="1"/>
  <c r="K239" i="1" s="1"/>
  <c r="K240" i="1" s="1"/>
  <c r="K241" i="1" s="1"/>
  <c r="K242" i="1" s="1"/>
  <c r="K243" i="1" s="1"/>
  <c r="K244" i="1" s="1"/>
  <c r="K245" i="1" s="1"/>
  <c r="K246" i="1" s="1"/>
  <c r="K247" i="1" s="1"/>
  <c r="K248" i="1" s="1"/>
  <c r="K249" i="1" s="1"/>
  <c r="L238" i="1"/>
  <c r="L239" i="1" s="1"/>
  <c r="L240" i="1" s="1"/>
  <c r="L241" i="1" s="1"/>
  <c r="L242" i="1" s="1"/>
  <c r="L243" i="1" s="1"/>
  <c r="L244" i="1" s="1"/>
  <c r="L245" i="1" s="1"/>
  <c r="L246" i="1" s="1"/>
  <c r="L247" i="1" s="1"/>
  <c r="L248" i="1" s="1"/>
  <c r="L249" i="1" s="1"/>
  <c r="M238" i="1"/>
  <c r="M239" i="1" s="1"/>
  <c r="M240" i="1" s="1"/>
  <c r="M241" i="1" s="1"/>
  <c r="M242" i="1" s="1"/>
  <c r="M243" i="1" s="1"/>
  <c r="M244" i="1" s="1"/>
  <c r="M245" i="1" s="1"/>
  <c r="M246" i="1" s="1"/>
  <c r="M247" i="1" s="1"/>
  <c r="M248" i="1" s="1"/>
  <c r="M249" i="1" s="1"/>
  <c r="N238" i="1"/>
  <c r="N239" i="1" s="1"/>
  <c r="N240" i="1" s="1"/>
  <c r="N241" i="1" s="1"/>
  <c r="N242" i="1" s="1"/>
  <c r="N243" i="1" s="1"/>
  <c r="N244" i="1" s="1"/>
  <c r="N245" i="1" s="1"/>
  <c r="N246" i="1" s="1"/>
  <c r="N247" i="1" s="1"/>
  <c r="N248" i="1" s="1"/>
  <c r="N249" i="1" s="1"/>
  <c r="B7" i="6"/>
  <c r="C7" i="6"/>
  <c r="D7" i="6"/>
  <c r="E7" i="6"/>
  <c r="F7" i="6"/>
  <c r="G7" i="6"/>
  <c r="H7" i="6"/>
  <c r="I7" i="6"/>
  <c r="J7" i="6"/>
  <c r="K7" i="6"/>
  <c r="L7" i="6"/>
  <c r="M7" i="6"/>
  <c r="B8" i="6"/>
  <c r="C8" i="6"/>
  <c r="D8" i="6"/>
  <c r="E8" i="6"/>
  <c r="F8" i="6"/>
  <c r="G8" i="6"/>
  <c r="H8" i="6"/>
  <c r="I8" i="6"/>
  <c r="J8" i="6"/>
  <c r="K8" i="6"/>
  <c r="L8" i="6"/>
  <c r="M8" i="6"/>
  <c r="B9" i="6"/>
  <c r="C9" i="6"/>
  <c r="D9" i="6"/>
  <c r="E9" i="6"/>
  <c r="F9" i="6"/>
  <c r="G9" i="6"/>
  <c r="H9" i="6"/>
  <c r="I9" i="6"/>
  <c r="J9" i="6"/>
  <c r="K9" i="6"/>
  <c r="L9" i="6"/>
  <c r="M9" i="6"/>
  <c r="B10" i="6"/>
  <c r="C10" i="6"/>
  <c r="D10" i="6"/>
  <c r="E10" i="6"/>
  <c r="F10" i="6"/>
  <c r="G10" i="6"/>
  <c r="H10" i="6"/>
  <c r="I10" i="6"/>
  <c r="J10" i="6"/>
  <c r="K10" i="6"/>
  <c r="L10" i="6"/>
  <c r="M10" i="6"/>
  <c r="B11" i="6"/>
  <c r="C11" i="6"/>
  <c r="D11" i="6"/>
  <c r="E11" i="6"/>
  <c r="F11" i="6"/>
  <c r="G11" i="6"/>
  <c r="H11" i="6"/>
  <c r="I11" i="6"/>
  <c r="J11" i="6"/>
  <c r="K11" i="6"/>
  <c r="L11" i="6"/>
  <c r="M11" i="6"/>
  <c r="B12" i="6"/>
  <c r="C12" i="6"/>
  <c r="D12" i="6"/>
  <c r="E12" i="6"/>
  <c r="F12" i="6"/>
  <c r="G12" i="6"/>
  <c r="H12" i="6"/>
  <c r="I12" i="6"/>
  <c r="J12" i="6"/>
  <c r="K12" i="6"/>
  <c r="L12" i="6"/>
  <c r="M12" i="6"/>
  <c r="B13" i="6"/>
  <c r="C13" i="6"/>
  <c r="D13" i="6"/>
  <c r="E13" i="6"/>
  <c r="F13" i="6"/>
  <c r="G13" i="6"/>
  <c r="H13" i="6"/>
  <c r="I13" i="6"/>
  <c r="J13" i="6"/>
  <c r="K13" i="6"/>
  <c r="L13" i="6"/>
  <c r="M13" i="6"/>
  <c r="B14" i="6"/>
  <c r="C14" i="6"/>
  <c r="D14" i="6"/>
  <c r="E14" i="6"/>
  <c r="F14" i="6"/>
  <c r="G14" i="6"/>
  <c r="H14" i="6"/>
  <c r="I14" i="6"/>
  <c r="J14" i="6"/>
  <c r="K14" i="6"/>
  <c r="L14" i="6"/>
  <c r="M14" i="6"/>
  <c r="B15" i="6"/>
  <c r="C15" i="6"/>
  <c r="D15" i="6"/>
  <c r="E15" i="6"/>
  <c r="F15" i="6"/>
  <c r="G15" i="6"/>
  <c r="H15" i="6"/>
  <c r="I15" i="6"/>
  <c r="J15" i="6"/>
  <c r="K15" i="6"/>
  <c r="L15" i="6"/>
  <c r="M15" i="6"/>
  <c r="B16" i="6"/>
  <c r="C16" i="6"/>
  <c r="D16" i="6"/>
  <c r="E16" i="6"/>
  <c r="F16" i="6"/>
  <c r="G16" i="6"/>
  <c r="H16" i="6"/>
  <c r="I16" i="6"/>
  <c r="J16" i="6"/>
  <c r="K16" i="6"/>
  <c r="L16" i="6"/>
  <c r="M16" i="6"/>
  <c r="B17" i="6"/>
  <c r="C17" i="6"/>
  <c r="D17" i="6"/>
  <c r="E17" i="6"/>
  <c r="F17" i="6"/>
  <c r="G17" i="6"/>
  <c r="H17" i="6"/>
  <c r="I17" i="6"/>
  <c r="J17" i="6"/>
  <c r="K17" i="6"/>
  <c r="L17" i="6"/>
  <c r="M17" i="6"/>
  <c r="B18" i="6"/>
  <c r="C18" i="6"/>
  <c r="D18" i="6"/>
  <c r="E18" i="6"/>
  <c r="F18" i="6"/>
  <c r="G18" i="6"/>
  <c r="H18" i="6"/>
  <c r="I18" i="6"/>
  <c r="J18" i="6"/>
  <c r="K18" i="6"/>
  <c r="L18" i="6"/>
  <c r="M18" i="6"/>
  <c r="B19" i="6"/>
  <c r="C19" i="6"/>
  <c r="D19" i="6"/>
  <c r="E19" i="6"/>
  <c r="F19" i="6"/>
  <c r="G19" i="6"/>
  <c r="H19" i="6"/>
  <c r="I19" i="6"/>
  <c r="J19" i="6"/>
  <c r="K19" i="6"/>
  <c r="L19" i="6"/>
  <c r="M19" i="6"/>
  <c r="B20" i="6"/>
  <c r="C20" i="6"/>
  <c r="D20" i="6"/>
  <c r="E20" i="6"/>
  <c r="F20" i="6"/>
  <c r="G20" i="6"/>
  <c r="H20" i="6"/>
  <c r="I20" i="6"/>
  <c r="J20" i="6"/>
  <c r="K20" i="6"/>
  <c r="L20" i="6"/>
  <c r="M20" i="6"/>
  <c r="B21" i="6"/>
  <c r="C21" i="6"/>
  <c r="D21" i="6"/>
  <c r="E21" i="6"/>
  <c r="F21" i="6"/>
  <c r="G21" i="6"/>
  <c r="H21" i="6"/>
  <c r="I21" i="6"/>
  <c r="J21" i="6"/>
  <c r="K21" i="6"/>
  <c r="L21" i="6"/>
  <c r="M21" i="6"/>
  <c r="B22" i="6"/>
  <c r="C22" i="6"/>
  <c r="D22" i="6"/>
  <c r="E22" i="6"/>
  <c r="F22" i="6"/>
  <c r="G22" i="6"/>
  <c r="H22" i="6"/>
  <c r="I22" i="6"/>
  <c r="J22" i="6"/>
  <c r="K22" i="6"/>
  <c r="L22" i="6"/>
  <c r="M22" i="6"/>
  <c r="B23" i="6"/>
  <c r="C23" i="6"/>
  <c r="D23" i="6"/>
  <c r="E23" i="6"/>
  <c r="F23" i="6"/>
  <c r="G23" i="6"/>
  <c r="H23" i="6"/>
  <c r="I23" i="6"/>
  <c r="J23" i="6"/>
  <c r="K23" i="6"/>
  <c r="L23" i="6"/>
  <c r="M23" i="6"/>
  <c r="B24" i="6"/>
  <c r="C24" i="6"/>
  <c r="D24" i="6"/>
  <c r="E24" i="6"/>
  <c r="F24" i="6"/>
  <c r="G24" i="6"/>
  <c r="H24" i="6"/>
  <c r="I24" i="6"/>
  <c r="J24" i="6"/>
  <c r="K24" i="6"/>
  <c r="L24" i="6"/>
  <c r="M24" i="6"/>
  <c r="B25" i="6"/>
  <c r="C25" i="6"/>
  <c r="D25" i="6"/>
  <c r="E25" i="6"/>
  <c r="F25" i="6"/>
  <c r="G25" i="6"/>
  <c r="H25" i="6"/>
  <c r="I25" i="6"/>
  <c r="J25" i="6"/>
  <c r="K25" i="6"/>
  <c r="L25" i="6"/>
  <c r="M25" i="6"/>
  <c r="B26" i="6"/>
  <c r="C26" i="6"/>
  <c r="D26" i="6"/>
  <c r="E26" i="6"/>
  <c r="F26" i="6"/>
  <c r="G26" i="6"/>
  <c r="H26" i="6"/>
  <c r="I26" i="6"/>
  <c r="J26" i="6"/>
  <c r="K26" i="6"/>
  <c r="L26" i="6"/>
  <c r="M26" i="6"/>
  <c r="B27" i="6"/>
  <c r="C27" i="6"/>
  <c r="D27" i="6"/>
  <c r="E27" i="6"/>
  <c r="F27" i="6"/>
  <c r="G27" i="6"/>
  <c r="H27" i="6"/>
  <c r="I27" i="6"/>
  <c r="J27" i="6"/>
  <c r="K27" i="6"/>
  <c r="L27" i="6"/>
  <c r="M27" i="6"/>
  <c r="B28" i="6"/>
  <c r="C28" i="6"/>
  <c r="D28" i="6"/>
  <c r="E28" i="6"/>
  <c r="F28" i="6"/>
  <c r="G28" i="6"/>
  <c r="H28" i="6"/>
  <c r="I28" i="6"/>
  <c r="J28" i="6"/>
  <c r="K28" i="6"/>
  <c r="L28" i="6"/>
  <c r="M28" i="6"/>
  <c r="B29" i="6"/>
  <c r="C29" i="6"/>
  <c r="D29" i="6"/>
  <c r="E29" i="6"/>
  <c r="F29" i="6"/>
  <c r="G29" i="6"/>
  <c r="H29" i="6"/>
  <c r="I29" i="6"/>
  <c r="J29" i="6"/>
  <c r="K29" i="6"/>
  <c r="L29" i="6"/>
  <c r="M29" i="6"/>
  <c r="B30" i="6"/>
  <c r="C30" i="6"/>
  <c r="D30" i="6"/>
  <c r="E30" i="6"/>
  <c r="F30" i="6"/>
  <c r="G30" i="6"/>
  <c r="H30" i="6"/>
  <c r="I30" i="6"/>
  <c r="J30" i="6"/>
  <c r="K30" i="6"/>
  <c r="L30" i="6"/>
  <c r="M30" i="6"/>
  <c r="B31" i="6"/>
  <c r="C31" i="6"/>
  <c r="D31" i="6"/>
  <c r="E31" i="6"/>
  <c r="F31" i="6"/>
  <c r="G31" i="6"/>
  <c r="H31" i="6"/>
  <c r="I31" i="6"/>
  <c r="J31" i="6"/>
  <c r="K31" i="6"/>
  <c r="L31" i="6"/>
  <c r="M31" i="6"/>
  <c r="B32" i="6"/>
  <c r="C32" i="6"/>
  <c r="D32" i="6"/>
  <c r="E32" i="6"/>
  <c r="F32" i="6"/>
  <c r="G32" i="6"/>
  <c r="H32" i="6"/>
  <c r="I32" i="6"/>
  <c r="J32" i="6"/>
  <c r="K32" i="6"/>
  <c r="L32" i="6"/>
  <c r="M32" i="6"/>
  <c r="B33" i="6"/>
  <c r="C33" i="6"/>
  <c r="D33" i="6"/>
  <c r="E33" i="6"/>
  <c r="F33" i="6"/>
  <c r="G33" i="6"/>
  <c r="H33" i="6"/>
  <c r="I33" i="6"/>
  <c r="J33" i="6"/>
  <c r="K33" i="6"/>
  <c r="L33" i="6"/>
  <c r="M33" i="6"/>
  <c r="B34" i="6"/>
  <c r="C34" i="6"/>
  <c r="D34" i="6"/>
  <c r="E34" i="6"/>
  <c r="F34" i="6"/>
  <c r="G34" i="6"/>
  <c r="H34" i="6"/>
  <c r="I34" i="6"/>
  <c r="J34" i="6"/>
  <c r="K34" i="6"/>
  <c r="L34" i="6"/>
  <c r="M34" i="6"/>
  <c r="B35" i="6"/>
  <c r="C35" i="6"/>
  <c r="D35" i="6"/>
  <c r="E35" i="6"/>
  <c r="F35" i="6"/>
  <c r="G35" i="6"/>
  <c r="H35" i="6"/>
  <c r="I35" i="6"/>
  <c r="J35" i="6"/>
  <c r="K35" i="6"/>
  <c r="L35" i="6"/>
  <c r="M35" i="6"/>
  <c r="B36" i="6"/>
  <c r="C36" i="6"/>
  <c r="D36" i="6"/>
  <c r="E36" i="6"/>
  <c r="F36" i="6"/>
  <c r="G36" i="6"/>
  <c r="H36" i="6"/>
  <c r="I36" i="6"/>
  <c r="J36" i="6"/>
  <c r="K36" i="6"/>
  <c r="L36" i="6"/>
  <c r="M36" i="6"/>
  <c r="B37" i="6"/>
  <c r="C37" i="6"/>
  <c r="D37" i="6"/>
  <c r="E37" i="6"/>
  <c r="F37" i="6"/>
  <c r="G37" i="6"/>
  <c r="H37" i="6"/>
  <c r="I37" i="6"/>
  <c r="J37" i="6"/>
  <c r="K37" i="6"/>
  <c r="L37" i="6"/>
  <c r="M37" i="6"/>
  <c r="B38" i="6"/>
  <c r="C38" i="6"/>
  <c r="D38" i="6"/>
  <c r="E38" i="6"/>
  <c r="F38" i="6"/>
  <c r="G38" i="6"/>
  <c r="H38" i="6"/>
  <c r="I38" i="6"/>
  <c r="J38" i="6"/>
  <c r="K38" i="6"/>
  <c r="L38" i="6"/>
  <c r="M38" i="6"/>
  <c r="B39" i="6"/>
  <c r="C39" i="6"/>
  <c r="D39" i="6"/>
  <c r="E39" i="6"/>
  <c r="F39" i="6"/>
  <c r="G39" i="6"/>
  <c r="H39" i="6"/>
  <c r="I39" i="6"/>
  <c r="J39" i="6"/>
  <c r="K39" i="6"/>
  <c r="L39" i="6"/>
  <c r="M39" i="6"/>
  <c r="B40" i="6"/>
  <c r="C40" i="6"/>
  <c r="D40" i="6"/>
  <c r="E40" i="6"/>
  <c r="F40" i="6"/>
  <c r="G40" i="6"/>
  <c r="H40" i="6"/>
  <c r="I40" i="6"/>
  <c r="J40" i="6"/>
  <c r="K40" i="6"/>
  <c r="L40" i="6"/>
  <c r="M40" i="6"/>
  <c r="B41" i="6"/>
  <c r="C41" i="6"/>
  <c r="D41" i="6"/>
  <c r="E41" i="6"/>
  <c r="F41" i="6"/>
  <c r="G41" i="6"/>
  <c r="H41" i="6"/>
  <c r="I41" i="6"/>
  <c r="J41" i="6"/>
  <c r="K41" i="6"/>
  <c r="L41" i="6"/>
  <c r="M41" i="6"/>
  <c r="B42" i="6"/>
  <c r="C42" i="6"/>
  <c r="D42" i="6"/>
  <c r="E42" i="6"/>
  <c r="F42" i="6"/>
  <c r="G42" i="6"/>
  <c r="H42" i="6"/>
  <c r="I42" i="6"/>
  <c r="J42" i="6"/>
  <c r="K42" i="6"/>
  <c r="L42" i="6"/>
  <c r="M42" i="6"/>
  <c r="B43" i="6"/>
  <c r="C43" i="6"/>
  <c r="D43" i="6"/>
  <c r="E43" i="6"/>
  <c r="F43" i="6"/>
  <c r="G43" i="6"/>
  <c r="H43" i="6"/>
  <c r="I43" i="6"/>
  <c r="J43" i="6"/>
  <c r="K43" i="6"/>
  <c r="L43" i="6"/>
  <c r="M43" i="6"/>
  <c r="B44" i="6"/>
  <c r="C44" i="6"/>
  <c r="D44" i="6"/>
  <c r="E44" i="6"/>
  <c r="F44" i="6"/>
  <c r="G44" i="6"/>
  <c r="H44" i="6"/>
  <c r="I44" i="6"/>
  <c r="J44" i="6"/>
  <c r="K44" i="6"/>
  <c r="L44" i="6"/>
  <c r="M44" i="6"/>
  <c r="B45" i="6"/>
  <c r="C45" i="6"/>
  <c r="D45" i="6"/>
  <c r="E45" i="6"/>
  <c r="F45" i="6"/>
  <c r="G45" i="6"/>
  <c r="H45" i="6"/>
  <c r="I45" i="6"/>
  <c r="J45" i="6"/>
  <c r="K45" i="6"/>
  <c r="L45" i="6"/>
  <c r="M45" i="6"/>
  <c r="B46" i="6"/>
  <c r="C46" i="6"/>
  <c r="D46" i="6"/>
  <c r="E46" i="6"/>
  <c r="F46" i="6"/>
  <c r="G46" i="6"/>
  <c r="H46" i="6"/>
  <c r="I46" i="6"/>
  <c r="J46" i="6"/>
  <c r="K46" i="6"/>
  <c r="L46" i="6"/>
  <c r="M46" i="6"/>
  <c r="B47" i="6"/>
  <c r="C47" i="6"/>
  <c r="D47" i="6"/>
  <c r="E47" i="6"/>
  <c r="F47" i="6"/>
  <c r="G47" i="6"/>
  <c r="H47" i="6"/>
  <c r="I47" i="6"/>
  <c r="J47" i="6"/>
  <c r="K47" i="6"/>
  <c r="L47" i="6"/>
  <c r="M47" i="6"/>
  <c r="B48" i="6"/>
  <c r="C48" i="6"/>
  <c r="D48" i="6"/>
  <c r="E48" i="6"/>
  <c r="F48" i="6"/>
  <c r="G48" i="6"/>
  <c r="H48" i="6"/>
  <c r="I48" i="6"/>
  <c r="J48" i="6"/>
  <c r="K48" i="6"/>
  <c r="L48" i="6"/>
  <c r="M48" i="6"/>
  <c r="B49" i="6"/>
  <c r="C49" i="6"/>
  <c r="D49" i="6"/>
  <c r="E49" i="6"/>
  <c r="F49" i="6"/>
  <c r="G49" i="6"/>
  <c r="H49" i="6"/>
  <c r="I49" i="6"/>
  <c r="J49" i="6"/>
  <c r="K49" i="6"/>
  <c r="L49" i="6"/>
  <c r="M49" i="6"/>
  <c r="B50" i="6"/>
  <c r="C50" i="6"/>
  <c r="D50" i="6"/>
  <c r="E50" i="6"/>
  <c r="F50" i="6"/>
  <c r="G50" i="6"/>
  <c r="H50" i="6"/>
  <c r="I50" i="6"/>
  <c r="J50" i="6"/>
  <c r="K50" i="6"/>
  <c r="L50" i="6"/>
  <c r="M50" i="6"/>
  <c r="B51" i="6"/>
  <c r="C51" i="6"/>
  <c r="D51" i="6"/>
  <c r="E51" i="6"/>
  <c r="F51" i="6"/>
  <c r="G51" i="6"/>
  <c r="H51" i="6"/>
  <c r="I51" i="6"/>
  <c r="J51" i="6"/>
  <c r="K51" i="6"/>
  <c r="L51" i="6"/>
  <c r="M51" i="6"/>
  <c r="B52" i="6"/>
  <c r="C52" i="6"/>
  <c r="D52" i="6"/>
  <c r="E52" i="6"/>
  <c r="F52" i="6"/>
  <c r="G52" i="6"/>
  <c r="H52" i="6"/>
  <c r="I52" i="6"/>
  <c r="J52" i="6"/>
  <c r="K52" i="6"/>
  <c r="L52" i="6"/>
  <c r="M52" i="6"/>
  <c r="B53" i="6"/>
  <c r="C53" i="6"/>
  <c r="D53" i="6"/>
  <c r="E53" i="6"/>
  <c r="F53" i="6"/>
  <c r="G53" i="6"/>
  <c r="H53" i="6"/>
  <c r="I53" i="6"/>
  <c r="J53" i="6"/>
  <c r="K53" i="6"/>
  <c r="L53" i="6"/>
  <c r="M53" i="6"/>
  <c r="B54" i="6"/>
  <c r="C54" i="6"/>
  <c r="D54" i="6"/>
  <c r="E54" i="6"/>
  <c r="F54" i="6"/>
  <c r="G54" i="6"/>
  <c r="H54" i="6"/>
  <c r="I54" i="6"/>
  <c r="J54" i="6"/>
  <c r="K54" i="6"/>
  <c r="L54" i="6"/>
  <c r="M54" i="6"/>
  <c r="B55" i="6"/>
  <c r="C55" i="6"/>
  <c r="D55" i="6"/>
  <c r="E55" i="6"/>
  <c r="F55" i="6"/>
  <c r="G55" i="6"/>
  <c r="H55" i="6"/>
  <c r="I55" i="6"/>
  <c r="J55" i="6"/>
  <c r="K55" i="6"/>
  <c r="L55" i="6"/>
  <c r="M55" i="6"/>
  <c r="B56" i="6"/>
  <c r="C56" i="6"/>
  <c r="D56" i="6"/>
  <c r="E56" i="6"/>
  <c r="F56" i="6"/>
  <c r="G56" i="6"/>
  <c r="H56" i="6"/>
  <c r="I56" i="6"/>
  <c r="J56" i="6"/>
  <c r="K56" i="6"/>
  <c r="L56" i="6"/>
  <c r="M56" i="6"/>
  <c r="B57" i="6"/>
  <c r="C57" i="6"/>
  <c r="D57" i="6"/>
  <c r="E57" i="6"/>
  <c r="F57" i="6"/>
  <c r="G57" i="6"/>
  <c r="H57" i="6"/>
  <c r="I57" i="6"/>
  <c r="J57" i="6"/>
  <c r="K57" i="6"/>
  <c r="L57" i="6"/>
  <c r="M57" i="6"/>
  <c r="B58" i="6"/>
  <c r="C58" i="6"/>
  <c r="D58" i="6"/>
  <c r="E58" i="6"/>
  <c r="F58" i="6"/>
  <c r="G58" i="6"/>
  <c r="H58" i="6"/>
  <c r="I58" i="6"/>
  <c r="J58" i="6"/>
  <c r="K58" i="6"/>
  <c r="L58" i="6"/>
  <c r="M58" i="6"/>
  <c r="B59" i="6"/>
  <c r="C59" i="6"/>
  <c r="D59" i="6"/>
  <c r="E59" i="6"/>
  <c r="F59" i="6"/>
  <c r="G59" i="6"/>
  <c r="H59" i="6"/>
  <c r="I59" i="6"/>
  <c r="J59" i="6"/>
  <c r="K59" i="6"/>
  <c r="L59" i="6"/>
  <c r="M59" i="6"/>
  <c r="B60" i="6"/>
  <c r="C60" i="6"/>
  <c r="D60" i="6"/>
  <c r="E60" i="6"/>
  <c r="F60" i="6"/>
  <c r="G60" i="6"/>
  <c r="H60" i="6"/>
  <c r="I60" i="6"/>
  <c r="J60" i="6"/>
  <c r="K60" i="6"/>
  <c r="L60" i="6"/>
  <c r="M60" i="6"/>
  <c r="B61" i="6"/>
  <c r="C61" i="6"/>
  <c r="D61" i="6"/>
  <c r="E61" i="6"/>
  <c r="F61" i="6"/>
  <c r="G61" i="6"/>
  <c r="H61" i="6"/>
  <c r="I61" i="6"/>
  <c r="J61" i="6"/>
  <c r="K61" i="6"/>
  <c r="L61" i="6"/>
  <c r="M61" i="6"/>
  <c r="B62" i="6"/>
  <c r="C62" i="6"/>
  <c r="D62" i="6"/>
  <c r="E62" i="6"/>
  <c r="F62" i="6"/>
  <c r="G62" i="6"/>
  <c r="H62" i="6"/>
  <c r="I62" i="6"/>
  <c r="J62" i="6"/>
  <c r="K62" i="6"/>
  <c r="L62" i="6"/>
  <c r="M62" i="6"/>
  <c r="B63" i="6"/>
  <c r="C63" i="6"/>
  <c r="D63" i="6"/>
  <c r="E63" i="6"/>
  <c r="F63" i="6"/>
  <c r="G63" i="6"/>
  <c r="H63" i="6"/>
  <c r="I63" i="6"/>
  <c r="J63" i="6"/>
  <c r="K63" i="6"/>
  <c r="L63" i="6"/>
  <c r="M63" i="6"/>
  <c r="B64" i="6"/>
  <c r="C64" i="6"/>
  <c r="D64" i="6"/>
  <c r="E64" i="6"/>
  <c r="F64" i="6"/>
  <c r="G64" i="6"/>
  <c r="H64" i="6"/>
  <c r="I64" i="6"/>
  <c r="J64" i="6"/>
  <c r="K64" i="6"/>
  <c r="L64" i="6"/>
  <c r="M64" i="6"/>
  <c r="B65" i="6"/>
  <c r="C65" i="6"/>
  <c r="D65" i="6"/>
  <c r="E65" i="6"/>
  <c r="F65" i="6"/>
  <c r="G65" i="6"/>
  <c r="H65" i="6"/>
  <c r="I65" i="6"/>
  <c r="J65" i="6"/>
  <c r="K65" i="6"/>
  <c r="L65" i="6"/>
  <c r="M65" i="6"/>
  <c r="B66" i="6"/>
  <c r="C66" i="6"/>
  <c r="D66" i="6"/>
  <c r="E66" i="6"/>
  <c r="F66" i="6"/>
  <c r="G66" i="6"/>
  <c r="H66" i="6"/>
  <c r="I66" i="6"/>
  <c r="J66" i="6"/>
  <c r="K66" i="6"/>
  <c r="L66" i="6"/>
  <c r="M66" i="6"/>
  <c r="B67" i="6"/>
  <c r="C67" i="6"/>
  <c r="D67" i="6"/>
  <c r="E67" i="6"/>
  <c r="F67" i="6"/>
  <c r="G67" i="6"/>
  <c r="H67" i="6"/>
  <c r="I67" i="6"/>
  <c r="J67" i="6"/>
  <c r="K67" i="6"/>
  <c r="L67" i="6"/>
  <c r="M67" i="6"/>
  <c r="B68" i="6"/>
  <c r="C68" i="6"/>
  <c r="D68" i="6"/>
  <c r="E68" i="6"/>
  <c r="F68" i="6"/>
  <c r="G68" i="6"/>
  <c r="H68" i="6"/>
  <c r="I68" i="6"/>
  <c r="J68" i="6"/>
  <c r="K68" i="6"/>
  <c r="L68" i="6"/>
  <c r="M68" i="6"/>
  <c r="B69" i="6"/>
  <c r="C69" i="6"/>
  <c r="D69" i="6"/>
  <c r="E69" i="6"/>
  <c r="F69" i="6"/>
  <c r="G69" i="6"/>
  <c r="H69" i="6"/>
  <c r="I69" i="6"/>
  <c r="J69" i="6"/>
  <c r="K69" i="6"/>
  <c r="L69" i="6"/>
  <c r="M69" i="6"/>
  <c r="B70" i="6"/>
  <c r="C70" i="6"/>
  <c r="D70" i="6"/>
  <c r="E70" i="6"/>
  <c r="F70" i="6"/>
  <c r="G70" i="6"/>
  <c r="H70" i="6"/>
  <c r="I70" i="6"/>
  <c r="J70" i="6"/>
  <c r="K70" i="6"/>
  <c r="L70" i="6"/>
  <c r="M70" i="6"/>
  <c r="B71" i="6"/>
  <c r="C71" i="6"/>
  <c r="D71" i="6"/>
  <c r="E71" i="6"/>
  <c r="F71" i="6"/>
  <c r="G71" i="6"/>
  <c r="H71" i="6"/>
  <c r="I71" i="6"/>
  <c r="J71" i="6"/>
  <c r="K71" i="6"/>
  <c r="L71" i="6"/>
  <c r="M71" i="6"/>
  <c r="B72" i="6"/>
  <c r="C72" i="6"/>
  <c r="D72" i="6"/>
  <c r="E72" i="6"/>
  <c r="F72" i="6"/>
  <c r="G72" i="6"/>
  <c r="H72" i="6"/>
  <c r="I72" i="6"/>
  <c r="J72" i="6"/>
  <c r="K72" i="6"/>
  <c r="L72" i="6"/>
  <c r="M72" i="6"/>
  <c r="B73" i="6"/>
  <c r="C73" i="6"/>
  <c r="D73" i="6"/>
  <c r="E73" i="6"/>
  <c r="F73" i="6"/>
  <c r="G73" i="6"/>
  <c r="H73" i="6"/>
  <c r="I73" i="6"/>
  <c r="J73" i="6"/>
  <c r="K73" i="6"/>
  <c r="L73" i="6"/>
  <c r="M73" i="6"/>
  <c r="B74" i="6"/>
  <c r="C74" i="6"/>
  <c r="D74" i="6"/>
  <c r="E74" i="6"/>
  <c r="F74" i="6"/>
  <c r="G74" i="6"/>
  <c r="H74" i="6"/>
  <c r="I74" i="6"/>
  <c r="J74" i="6"/>
  <c r="K74" i="6"/>
  <c r="L74" i="6"/>
  <c r="M74" i="6"/>
  <c r="B75" i="6"/>
  <c r="C75" i="6"/>
  <c r="D75" i="6"/>
  <c r="E75" i="6"/>
  <c r="F75" i="6"/>
  <c r="G75" i="6"/>
  <c r="H75" i="6"/>
  <c r="I75" i="6"/>
  <c r="J75" i="6"/>
  <c r="K75" i="6"/>
  <c r="L75" i="6"/>
  <c r="M75" i="6"/>
  <c r="B76" i="6"/>
  <c r="C76" i="6"/>
  <c r="D76" i="6"/>
  <c r="E76" i="6"/>
  <c r="F76" i="6"/>
  <c r="G76" i="6"/>
  <c r="H76" i="6"/>
  <c r="I76" i="6"/>
  <c r="J76" i="6"/>
  <c r="K76" i="6"/>
  <c r="L76" i="6"/>
  <c r="M76" i="6"/>
  <c r="B77" i="6"/>
  <c r="C77" i="6"/>
  <c r="D77" i="6"/>
  <c r="E77" i="6"/>
  <c r="F77" i="6"/>
  <c r="G77" i="6"/>
  <c r="H77" i="6"/>
  <c r="I77" i="6"/>
  <c r="J77" i="6"/>
  <c r="L77" i="6"/>
  <c r="M77" i="6"/>
  <c r="B7" i="5"/>
  <c r="C7" i="5"/>
  <c r="D7" i="5"/>
  <c r="E7" i="5"/>
  <c r="F7" i="5"/>
  <c r="G7" i="5"/>
  <c r="H7" i="5"/>
  <c r="I7" i="5"/>
  <c r="J7" i="5"/>
  <c r="K7" i="5"/>
  <c r="L7" i="5"/>
  <c r="M7" i="5"/>
  <c r="B8" i="5"/>
  <c r="C8" i="5"/>
  <c r="D8" i="5"/>
  <c r="E8" i="5"/>
  <c r="F8" i="5"/>
  <c r="G8" i="5"/>
  <c r="H8" i="5"/>
  <c r="I8" i="5"/>
  <c r="J8" i="5"/>
  <c r="K8" i="5"/>
  <c r="L8" i="5"/>
  <c r="M8" i="5"/>
  <c r="B9" i="5"/>
  <c r="C9" i="5"/>
  <c r="D9" i="5"/>
  <c r="E9" i="5"/>
  <c r="F9" i="5"/>
  <c r="G9" i="5"/>
  <c r="H9" i="5"/>
  <c r="I9" i="5"/>
  <c r="J9" i="5"/>
  <c r="K9" i="5"/>
  <c r="L9" i="5"/>
  <c r="M9" i="5"/>
  <c r="B10" i="5"/>
  <c r="C10" i="5"/>
  <c r="D10" i="5"/>
  <c r="E10" i="5"/>
  <c r="F10" i="5"/>
  <c r="G10" i="5"/>
  <c r="H10" i="5"/>
  <c r="I10" i="5"/>
  <c r="J10" i="5"/>
  <c r="K10" i="5"/>
  <c r="L10" i="5"/>
  <c r="M10" i="5"/>
  <c r="B11" i="5"/>
  <c r="C11" i="5"/>
  <c r="D11" i="5"/>
  <c r="E11" i="5"/>
  <c r="F11" i="5"/>
  <c r="G11" i="5"/>
  <c r="H11" i="5"/>
  <c r="I11" i="5"/>
  <c r="J11" i="5"/>
  <c r="K11" i="5"/>
  <c r="L11" i="5"/>
  <c r="M11" i="5"/>
  <c r="B12" i="5"/>
  <c r="C12" i="5"/>
  <c r="D12" i="5"/>
  <c r="E12" i="5"/>
  <c r="F12" i="5"/>
  <c r="G12" i="5"/>
  <c r="H12" i="5"/>
  <c r="I12" i="5"/>
  <c r="J12" i="5"/>
  <c r="K12" i="5"/>
  <c r="L12" i="5"/>
  <c r="M12" i="5"/>
  <c r="B13" i="5"/>
  <c r="C13" i="5"/>
  <c r="D13" i="5"/>
  <c r="E13" i="5"/>
  <c r="F13" i="5"/>
  <c r="G13" i="5"/>
  <c r="H13" i="5"/>
  <c r="I13" i="5"/>
  <c r="J13" i="5"/>
  <c r="K13" i="5"/>
  <c r="L13" i="5"/>
  <c r="M13" i="5"/>
  <c r="B14" i="5"/>
  <c r="C14" i="5"/>
  <c r="D14" i="5"/>
  <c r="E14" i="5"/>
  <c r="F14" i="5"/>
  <c r="G14" i="5"/>
  <c r="H14" i="5"/>
  <c r="I14" i="5"/>
  <c r="J14" i="5"/>
  <c r="K14" i="5"/>
  <c r="L14" i="5"/>
  <c r="M14" i="5"/>
  <c r="B15" i="5"/>
  <c r="C15" i="5"/>
  <c r="D15" i="5"/>
  <c r="E15" i="5"/>
  <c r="F15" i="5"/>
  <c r="G15" i="5"/>
  <c r="H15" i="5"/>
  <c r="I15" i="5"/>
  <c r="J15" i="5"/>
  <c r="K15" i="5"/>
  <c r="L15" i="5"/>
  <c r="M15" i="5"/>
  <c r="B16" i="5"/>
  <c r="C16" i="5"/>
  <c r="D16" i="5"/>
  <c r="E16" i="5"/>
  <c r="F16" i="5"/>
  <c r="G16" i="5"/>
  <c r="H16" i="5"/>
  <c r="I16" i="5"/>
  <c r="J16" i="5"/>
  <c r="K16" i="5"/>
  <c r="L16" i="5"/>
  <c r="M16" i="5"/>
  <c r="B17" i="5"/>
  <c r="C17" i="5"/>
  <c r="D17" i="5"/>
  <c r="E17" i="5"/>
  <c r="F17" i="5"/>
  <c r="G17" i="5"/>
  <c r="H17" i="5"/>
  <c r="I17" i="5"/>
  <c r="J17" i="5"/>
  <c r="K17" i="5"/>
  <c r="L17" i="5"/>
  <c r="M17" i="5"/>
  <c r="B18" i="5"/>
  <c r="C18" i="5"/>
  <c r="D18" i="5"/>
  <c r="E18" i="5"/>
  <c r="F18" i="5"/>
  <c r="G18" i="5"/>
  <c r="H18" i="5"/>
  <c r="I18" i="5"/>
  <c r="J18" i="5"/>
  <c r="K18" i="5"/>
  <c r="L18" i="5"/>
  <c r="M18" i="5"/>
  <c r="B19" i="5"/>
  <c r="C19" i="5"/>
  <c r="D19" i="5"/>
  <c r="E19" i="5"/>
  <c r="F19" i="5"/>
  <c r="G19" i="5"/>
  <c r="H19" i="5"/>
  <c r="I19" i="5"/>
  <c r="J19" i="5"/>
  <c r="K19" i="5"/>
  <c r="L19" i="5"/>
  <c r="M19" i="5"/>
  <c r="B20" i="5"/>
  <c r="C20" i="5"/>
  <c r="D20" i="5"/>
  <c r="E20" i="5"/>
  <c r="F20" i="5"/>
  <c r="G20" i="5"/>
  <c r="H20" i="5"/>
  <c r="I20" i="5"/>
  <c r="J20" i="5"/>
  <c r="K20" i="5"/>
  <c r="L20" i="5"/>
  <c r="M20" i="5"/>
  <c r="B21" i="5"/>
  <c r="C21" i="5"/>
  <c r="D21" i="5"/>
  <c r="E21" i="5"/>
  <c r="F21" i="5"/>
  <c r="G21" i="5"/>
  <c r="H21" i="5"/>
  <c r="I21" i="5"/>
  <c r="J21" i="5"/>
  <c r="K21" i="5"/>
  <c r="L21" i="5"/>
  <c r="M21" i="5"/>
  <c r="B22" i="5"/>
  <c r="C22" i="5"/>
  <c r="D22" i="5"/>
  <c r="E22" i="5"/>
  <c r="F22" i="5"/>
  <c r="G22" i="5"/>
  <c r="H22" i="5"/>
  <c r="I22" i="5"/>
  <c r="J22" i="5"/>
  <c r="K22" i="5"/>
  <c r="L22" i="5"/>
  <c r="M22" i="5"/>
  <c r="B23" i="5"/>
  <c r="C23" i="5"/>
  <c r="D23" i="5"/>
  <c r="E23" i="5"/>
  <c r="F23" i="5"/>
  <c r="G23" i="5"/>
  <c r="H23" i="5"/>
  <c r="I23" i="5"/>
  <c r="J23" i="5"/>
  <c r="K23" i="5"/>
  <c r="L23" i="5"/>
  <c r="M23" i="5"/>
  <c r="H85" i="6"/>
  <c r="T9" i="1"/>
  <c r="W9" i="1"/>
  <c r="V9" i="1"/>
  <c r="AB22" i="1"/>
  <c r="AB9" i="1"/>
  <c r="X9" i="1"/>
  <c r="R9" i="1"/>
  <c r="AA9" i="1"/>
  <c r="U9" i="1"/>
  <c r="S9" i="1"/>
  <c r="Z9" i="1"/>
  <c r="P9" i="1"/>
  <c r="AD9" i="1"/>
  <c r="AC9" i="1"/>
  <c r="O10" i="1"/>
  <c r="W10" i="1" s="1"/>
  <c r="Y9" i="1"/>
  <c r="L16" i="2"/>
  <c r="A6" i="2"/>
  <c r="A17" i="2"/>
  <c r="B30" i="5" l="1"/>
  <c r="F30" i="5"/>
  <c r="K30" i="5"/>
  <c r="C30" i="5"/>
  <c r="L30" i="5"/>
  <c r="D30" i="5"/>
  <c r="M30" i="5"/>
  <c r="E30" i="5"/>
  <c r="I30" i="5"/>
  <c r="H30" i="5"/>
  <c r="G30" i="5"/>
  <c r="I307" i="1"/>
  <c r="K307" i="1"/>
  <c r="J307" i="1"/>
  <c r="H307" i="1"/>
  <c r="C307" i="1"/>
  <c r="N307" i="1"/>
  <c r="F307" i="1"/>
  <c r="G307" i="1"/>
  <c r="M307" i="1"/>
  <c r="E307" i="1"/>
  <c r="L307" i="1"/>
  <c r="D307" i="1"/>
  <c r="C25" i="5"/>
  <c r="I27" i="5"/>
  <c r="J28" i="5"/>
  <c r="B28" i="5"/>
  <c r="B27" i="5"/>
  <c r="F27" i="5"/>
  <c r="G29" i="5"/>
  <c r="H27" i="5"/>
  <c r="J27" i="5"/>
  <c r="M28" i="5"/>
  <c r="E28" i="5"/>
  <c r="C26" i="5"/>
  <c r="G26" i="5"/>
  <c r="I28" i="5"/>
  <c r="D29" i="5"/>
  <c r="X23" i="1"/>
  <c r="AB23" i="1"/>
  <c r="U23" i="1"/>
  <c r="S23" i="1"/>
  <c r="AD23" i="1"/>
  <c r="K28" i="5"/>
  <c r="F28" i="5"/>
  <c r="AC10" i="1"/>
  <c r="M27" i="5"/>
  <c r="E27" i="5"/>
  <c r="D26" i="5"/>
  <c r="L26" i="5"/>
  <c r="M26" i="5"/>
  <c r="L27" i="5"/>
  <c r="D27" i="5"/>
  <c r="C28" i="5"/>
  <c r="G28" i="5"/>
  <c r="I29" i="5"/>
  <c r="M29" i="5"/>
  <c r="E29" i="5"/>
  <c r="I24" i="5"/>
  <c r="C24" i="5"/>
  <c r="E26" i="5"/>
  <c r="E24" i="5"/>
  <c r="K25" i="5"/>
  <c r="H26" i="5"/>
  <c r="M25" i="5"/>
  <c r="F25" i="5"/>
  <c r="AF23" i="1"/>
  <c r="V23" i="1"/>
  <c r="M24" i="5"/>
  <c r="AA23" i="1"/>
  <c r="AB24" i="1"/>
  <c r="R23" i="1"/>
  <c r="J24" i="5"/>
  <c r="AE23" i="1"/>
  <c r="T23" i="1"/>
  <c r="Z23" i="1"/>
  <c r="AB10" i="1"/>
  <c r="W23" i="1"/>
  <c r="Y23" i="1"/>
  <c r="K29" i="5"/>
  <c r="AC23" i="1"/>
  <c r="U22" i="1"/>
  <c r="K26" i="5"/>
  <c r="I26" i="5"/>
  <c r="J26" i="5"/>
  <c r="V22" i="1"/>
  <c r="K27" i="5"/>
  <c r="C27" i="5"/>
  <c r="G27" i="5"/>
  <c r="AF22" i="1"/>
  <c r="Q22" i="1"/>
  <c r="D24" i="5"/>
  <c r="G25" i="5"/>
  <c r="AD22" i="1"/>
  <c r="D25" i="5"/>
  <c r="L25" i="5"/>
  <c r="H25" i="5"/>
  <c r="AE21" i="1"/>
  <c r="Z22" i="1"/>
  <c r="AE22" i="1"/>
  <c r="AA22" i="1"/>
  <c r="W22" i="1"/>
  <c r="R22" i="1"/>
  <c r="H28" i="5"/>
  <c r="L28" i="5"/>
  <c r="D28" i="5"/>
  <c r="X22" i="1"/>
  <c r="Y22" i="1"/>
  <c r="T22" i="1"/>
  <c r="AC22" i="1"/>
  <c r="G24" i="5"/>
  <c r="Q10" i="1"/>
  <c r="S22" i="1"/>
  <c r="B25" i="5"/>
  <c r="J25" i="5"/>
  <c r="L24" i="5"/>
  <c r="B29" i="5"/>
  <c r="H24" i="5"/>
  <c r="I25" i="5"/>
  <c r="B26" i="5"/>
  <c r="C29" i="5"/>
  <c r="F26" i="5"/>
  <c r="J29" i="5"/>
  <c r="F29" i="5"/>
  <c r="K24" i="5"/>
  <c r="E25" i="5"/>
  <c r="L29" i="5"/>
  <c r="H29" i="5"/>
  <c r="F24" i="5"/>
  <c r="B24" i="5"/>
  <c r="R10" i="1"/>
  <c r="X10" i="1"/>
  <c r="Z10" i="1"/>
  <c r="O11" i="1"/>
  <c r="V11" i="1" s="1"/>
  <c r="AD10" i="1"/>
  <c r="Y10" i="1"/>
  <c r="AA10" i="1"/>
  <c r="P10" i="1"/>
  <c r="T10" i="1"/>
  <c r="U10" i="1"/>
  <c r="V10" i="1"/>
  <c r="S10" i="1"/>
  <c r="Q41" i="1"/>
  <c r="Q40" i="1"/>
  <c r="I16" i="2"/>
  <c r="E17" i="2"/>
  <c r="J6" i="2"/>
  <c r="J16" i="2"/>
  <c r="H16" i="2"/>
  <c r="M6" i="2"/>
  <c r="M16" i="2"/>
  <c r="D6" i="2"/>
  <c r="E6" i="2"/>
  <c r="D17" i="2"/>
  <c r="J17" i="2"/>
  <c r="F17" i="2"/>
  <c r="B6" i="2"/>
  <c r="I6" i="2"/>
  <c r="G16" i="2"/>
  <c r="C7" i="2"/>
  <c r="H17" i="2"/>
  <c r="F7" i="2"/>
  <c r="I17" i="2"/>
  <c r="C6" i="2"/>
  <c r="C16" i="2"/>
  <c r="I7" i="2"/>
  <c r="K17" i="2"/>
  <c r="L6" i="2"/>
  <c r="E7" i="2"/>
  <c r="L7" i="2"/>
  <c r="M17" i="2"/>
  <c r="G6" i="2"/>
  <c r="C17" i="2"/>
  <c r="F16" i="2"/>
  <c r="K6" i="2"/>
  <c r="E16" i="2"/>
  <c r="B16" i="2"/>
  <c r="H7" i="2"/>
  <c r="F6" i="2"/>
  <c r="G17" i="2"/>
  <c r="H6" i="2"/>
  <c r="A7" i="2"/>
  <c r="A16" i="2"/>
  <c r="K16" i="2"/>
  <c r="K7" i="2"/>
  <c r="L17" i="2"/>
  <c r="J7" i="2"/>
  <c r="M7" i="2"/>
  <c r="D16" i="2"/>
  <c r="G7" i="2"/>
  <c r="B17" i="2"/>
  <c r="A13" i="2"/>
  <c r="B7" i="2"/>
  <c r="A12" i="2"/>
  <c r="G308" i="1" l="1"/>
  <c r="G309" i="1" s="1"/>
  <c r="F308" i="1"/>
  <c r="F309" i="1" s="1"/>
  <c r="N308" i="1"/>
  <c r="N309" i="1" s="1"/>
  <c r="C308" i="1"/>
  <c r="C309" i="1" s="1"/>
  <c r="D308" i="1"/>
  <c r="D309" i="1" s="1"/>
  <c r="H308" i="1"/>
  <c r="H309" i="1" s="1"/>
  <c r="L308" i="1"/>
  <c r="L309" i="1" s="1"/>
  <c r="J308" i="1"/>
  <c r="J309" i="1" s="1"/>
  <c r="E308" i="1"/>
  <c r="E309" i="1" s="1"/>
  <c r="K308" i="1"/>
  <c r="K309" i="1" s="1"/>
  <c r="M308" i="1"/>
  <c r="M309" i="1" s="1"/>
  <c r="I308" i="1"/>
  <c r="I309" i="1" s="1"/>
  <c r="AF24" i="1"/>
  <c r="AC24" i="1"/>
  <c r="X24" i="1"/>
  <c r="Y24" i="1"/>
  <c r="R24" i="1"/>
  <c r="U24" i="1"/>
  <c r="W25" i="1"/>
  <c r="Z24" i="1"/>
  <c r="AD24" i="1"/>
  <c r="AE24" i="1"/>
  <c r="S24" i="1"/>
  <c r="AA24" i="1"/>
  <c r="V24" i="1"/>
  <c r="W24" i="1"/>
  <c r="T24" i="1"/>
  <c r="Q24" i="1"/>
  <c r="AA21" i="1"/>
  <c r="AF21" i="1"/>
  <c r="AC11" i="1"/>
  <c r="Y21" i="1"/>
  <c r="AB20" i="1"/>
  <c r="Q21" i="1"/>
  <c r="W21" i="1"/>
  <c r="T21" i="1"/>
  <c r="Z21" i="1"/>
  <c r="X21" i="1"/>
  <c r="AC21" i="1"/>
  <c r="S21" i="1"/>
  <c r="AB21" i="1"/>
  <c r="O12" i="1"/>
  <c r="O13" i="1" s="1"/>
  <c r="U21" i="1"/>
  <c r="V21" i="1"/>
  <c r="AA11" i="1"/>
  <c r="AD21" i="1"/>
  <c r="U11" i="1"/>
  <c r="R21" i="1"/>
  <c r="AD11" i="1"/>
  <c r="X11" i="1"/>
  <c r="AB11" i="1"/>
  <c r="W11" i="1"/>
  <c r="P11" i="1"/>
  <c r="Z11" i="1"/>
  <c r="Q11" i="1"/>
  <c r="S11" i="1"/>
  <c r="Y11" i="1"/>
  <c r="R11" i="1"/>
  <c r="T11" i="1"/>
  <c r="W40" i="1"/>
  <c r="Z40" i="1"/>
  <c r="S40" i="1"/>
  <c r="AA40" i="1"/>
  <c r="Y40" i="1"/>
  <c r="R40" i="1"/>
  <c r="AC40" i="1"/>
  <c r="AB40" i="1"/>
  <c r="V40" i="1"/>
  <c r="X40" i="1"/>
  <c r="U40" i="1"/>
  <c r="T40" i="1"/>
  <c r="X41" i="1"/>
  <c r="AA41" i="1"/>
  <c r="AC41" i="1"/>
  <c r="AB41" i="1"/>
  <c r="U41" i="1"/>
  <c r="W41" i="1"/>
  <c r="Y41" i="1"/>
  <c r="T41" i="1"/>
  <c r="R41" i="1"/>
  <c r="S41" i="1"/>
  <c r="Z41" i="1"/>
  <c r="V41" i="1"/>
  <c r="D15" i="2"/>
  <c r="G12" i="2"/>
  <c r="K15" i="2"/>
  <c r="J13" i="2"/>
  <c r="L13" i="2"/>
  <c r="L12" i="2"/>
  <c r="D12" i="2"/>
  <c r="E8" i="2"/>
  <c r="H15" i="2"/>
  <c r="E15" i="2"/>
  <c r="E12" i="2"/>
  <c r="M13" i="2"/>
  <c r="B15" i="2"/>
  <c r="H8" i="2"/>
  <c r="J12" i="2"/>
  <c r="F13" i="2"/>
  <c r="K8" i="2"/>
  <c r="A8" i="2"/>
  <c r="J8" i="2"/>
  <c r="G15" i="2"/>
  <c r="A15" i="2"/>
  <c r="K13" i="2"/>
  <c r="G8" i="2"/>
  <c r="L15" i="2"/>
  <c r="I13" i="2"/>
  <c r="C13" i="2"/>
  <c r="J15" i="2"/>
  <c r="C12" i="2"/>
  <c r="G13" i="2"/>
  <c r="D7" i="2"/>
  <c r="E13" i="2"/>
  <c r="I8" i="2"/>
  <c r="M8" i="2"/>
  <c r="C8" i="2"/>
  <c r="F15" i="2"/>
  <c r="L8" i="2"/>
  <c r="F12" i="2"/>
  <c r="B12" i="2"/>
  <c r="B8" i="2"/>
  <c r="K12" i="2"/>
  <c r="I15" i="2"/>
  <c r="I12" i="2"/>
  <c r="M12" i="2"/>
  <c r="H12" i="2"/>
  <c r="F8" i="2"/>
  <c r="D8" i="2"/>
  <c r="M15" i="2"/>
  <c r="C15" i="2"/>
  <c r="H13" i="2"/>
  <c r="D13" i="2"/>
  <c r="B13" i="2"/>
  <c r="U25" i="1" l="1"/>
  <c r="K18" i="2"/>
  <c r="AA25" i="1"/>
  <c r="Y25" i="1"/>
  <c r="T12" i="1"/>
  <c r="R25" i="1"/>
  <c r="S25" i="1"/>
  <c r="Q25" i="1"/>
  <c r="X25" i="1"/>
  <c r="AD25" i="1"/>
  <c r="AC25" i="1"/>
  <c r="Z25" i="1"/>
  <c r="AF25" i="1"/>
  <c r="Z12" i="1"/>
  <c r="AB25" i="1"/>
  <c r="AE25" i="1"/>
  <c r="V25" i="1"/>
  <c r="X12" i="1"/>
  <c r="T25" i="1"/>
  <c r="L18" i="2"/>
  <c r="D18" i="2"/>
  <c r="J18" i="2"/>
  <c r="V12" i="1"/>
  <c r="AB12" i="1"/>
  <c r="AC12" i="1"/>
  <c r="P12" i="1"/>
  <c r="Q12" i="1"/>
  <c r="S20" i="1"/>
  <c r="AD20" i="1"/>
  <c r="AC20" i="1"/>
  <c r="T20" i="1"/>
  <c r="Q20" i="1"/>
  <c r="AF20" i="1"/>
  <c r="AA12" i="1"/>
  <c r="Y12" i="1"/>
  <c r="U12" i="1"/>
  <c r="AD12" i="1"/>
  <c r="R12" i="1"/>
  <c r="S12" i="1"/>
  <c r="W12" i="1"/>
  <c r="Y20" i="1"/>
  <c r="X20" i="1"/>
  <c r="AE20" i="1"/>
  <c r="AA20" i="1"/>
  <c r="Z20" i="1"/>
  <c r="V20" i="1"/>
  <c r="W20" i="1"/>
  <c r="U20" i="1"/>
  <c r="E14" i="2"/>
  <c r="G18" i="2"/>
  <c r="F14" i="2"/>
  <c r="F18" i="2"/>
  <c r="C14" i="2"/>
  <c r="M14" i="2"/>
  <c r="E18" i="2"/>
  <c r="L14" i="2"/>
  <c r="B14" i="2"/>
  <c r="K14" i="2"/>
  <c r="C18" i="2"/>
  <c r="B18" i="2"/>
  <c r="J14" i="2"/>
  <c r="D14" i="2"/>
  <c r="H14" i="2"/>
  <c r="I18" i="2"/>
  <c r="I14" i="2"/>
  <c r="M18" i="2"/>
  <c r="G14" i="2"/>
  <c r="H18" i="2"/>
  <c r="Z13" i="1"/>
  <c r="S13" i="1"/>
  <c r="Y13" i="1"/>
  <c r="U13" i="1"/>
  <c r="AC13" i="1"/>
  <c r="P13" i="1"/>
  <c r="Q13" i="1"/>
  <c r="AA13" i="1"/>
  <c r="W13" i="1"/>
  <c r="X13" i="1"/>
  <c r="R13" i="1"/>
  <c r="AB13" i="1"/>
  <c r="V13" i="1"/>
  <c r="AD13" i="1"/>
  <c r="T13" i="1"/>
  <c r="K9" i="2"/>
  <c r="E9" i="2"/>
  <c r="F9" i="2"/>
  <c r="B9" i="2"/>
  <c r="L9" i="2"/>
  <c r="C9" i="2"/>
  <c r="A9" i="2"/>
  <c r="A10" i="2"/>
  <c r="J9" i="2"/>
  <c r="M9" i="2"/>
  <c r="I9" i="2"/>
  <c r="H9" i="2"/>
  <c r="D9" i="2"/>
  <c r="G9" i="2"/>
  <c r="Z26" i="1" l="1"/>
  <c r="T26" i="1"/>
  <c r="W26" i="1"/>
  <c r="AA26" i="1"/>
  <c r="AC26" i="1"/>
  <c r="X26" i="1"/>
  <c r="U26" i="1"/>
  <c r="V26" i="1"/>
  <c r="S26" i="1"/>
  <c r="Y26" i="1"/>
  <c r="AB26" i="1"/>
  <c r="AD26" i="1"/>
  <c r="AE26" i="1"/>
  <c r="R26" i="1"/>
  <c r="Q26" i="1"/>
  <c r="AF26" i="1"/>
  <c r="Z27" i="1"/>
  <c r="V27" i="1"/>
  <c r="AA27" i="1"/>
  <c r="AE27" i="1"/>
  <c r="T27" i="1"/>
  <c r="S27" i="1"/>
  <c r="W27" i="1"/>
  <c r="Y27" i="1"/>
  <c r="AC27" i="1"/>
  <c r="AB27" i="1"/>
  <c r="AD27" i="1"/>
  <c r="X27" i="1"/>
  <c r="R27" i="1"/>
  <c r="U27" i="1"/>
  <c r="Q27" i="1"/>
  <c r="AF27" i="1"/>
  <c r="C10" i="2"/>
  <c r="H10" i="2"/>
  <c r="G10" i="2"/>
  <c r="B10" i="2"/>
  <c r="I10" i="2"/>
  <c r="J10" i="2"/>
  <c r="K10" i="2"/>
  <c r="F10" i="2"/>
  <c r="M10" i="2"/>
  <c r="E10" i="2"/>
  <c r="D10" i="2"/>
  <c r="L10" i="2"/>
  <c r="B11" i="2" l="1"/>
  <c r="G11" i="2"/>
  <c r="D11" i="2"/>
  <c r="C11" i="2"/>
  <c r="J11" i="2"/>
  <c r="L11" i="2"/>
  <c r="H11" i="2"/>
  <c r="F11" i="2"/>
  <c r="K11" i="2"/>
  <c r="E11" i="2"/>
  <c r="M11" i="2"/>
  <c r="I11" i="2"/>
  <c r="R28" i="1"/>
  <c r="W28" i="1"/>
  <c r="X28" i="1"/>
  <c r="AC28" i="1"/>
  <c r="U28" i="1"/>
  <c r="AE28" i="1"/>
  <c r="S28" i="1"/>
  <c r="Z28" i="1"/>
  <c r="AA28" i="1"/>
  <c r="Q28" i="1"/>
  <c r="AD28" i="1"/>
  <c r="AF28" i="1"/>
  <c r="AB28" i="1"/>
  <c r="T28" i="1"/>
  <c r="Y28" i="1"/>
  <c r="V28" i="1"/>
  <c r="AA29" i="1" l="1"/>
  <c r="AB29" i="1"/>
  <c r="AE29" i="1"/>
  <c r="Y29" i="1"/>
  <c r="U29" i="1"/>
  <c r="X29" i="1"/>
  <c r="T29" i="1"/>
  <c r="AD29" i="1"/>
  <c r="Z29" i="1"/>
  <c r="V29" i="1"/>
  <c r="R29" i="1"/>
  <c r="W29" i="1"/>
  <c r="AC29" i="1"/>
  <c r="AF29" i="1"/>
  <c r="Q29" i="1"/>
  <c r="S29" i="1"/>
  <c r="AD30" i="1" l="1"/>
  <c r="AC30" i="1"/>
  <c r="AB30" i="1"/>
  <c r="R30" i="1"/>
  <c r="AE30" i="1"/>
  <c r="S30" i="1"/>
  <c r="Z30" i="1"/>
  <c r="Q30" i="1"/>
  <c r="W30" i="1"/>
  <c r="V30" i="1"/>
  <c r="T30" i="1"/>
  <c r="U30" i="1"/>
  <c r="AA30" i="1"/>
  <c r="X30" i="1"/>
  <c r="AF30" i="1"/>
  <c r="Y30" i="1"/>
  <c r="AA31" i="1" l="1"/>
  <c r="Z31" i="1"/>
  <c r="Q31" i="1"/>
  <c r="S31" i="1"/>
  <c r="U31" i="1"/>
  <c r="AE31" i="1"/>
  <c r="Y31" i="1"/>
  <c r="AF31" i="1"/>
  <c r="X31" i="1"/>
  <c r="V31" i="1"/>
  <c r="W31" i="1"/>
  <c r="AD31" i="1"/>
  <c r="T31" i="1"/>
  <c r="R31" i="1"/>
  <c r="AC31" i="1"/>
  <c r="AB31" i="1"/>
  <c r="Y32" i="1" l="1"/>
  <c r="R32" i="1"/>
  <c r="AA32" i="1"/>
  <c r="X32" i="1"/>
  <c r="V32" i="1"/>
  <c r="Z32" i="1"/>
  <c r="W32" i="1"/>
  <c r="AD32" i="1"/>
  <c r="T32" i="1"/>
  <c r="AC32" i="1"/>
  <c r="AE32" i="1"/>
  <c r="U32" i="1"/>
  <c r="S32" i="1"/>
  <c r="AF32" i="1"/>
  <c r="Q32" i="1"/>
  <c r="AB32" i="1"/>
  <c r="AF33" i="1" l="1"/>
  <c r="AE33" i="1"/>
  <c r="Z33" i="1"/>
  <c r="AA33" i="1"/>
  <c r="R33" i="1"/>
  <c r="Y33" i="1"/>
  <c r="AB33" i="1"/>
  <c r="S33" i="1"/>
  <c r="W33" i="1"/>
  <c r="X33" i="1"/>
  <c r="AD33" i="1"/>
  <c r="T33" i="1"/>
  <c r="U33" i="1"/>
  <c r="AC33" i="1"/>
  <c r="V33" i="1"/>
  <c r="E19" i="2"/>
  <c r="D19" i="2"/>
  <c r="K19" i="2"/>
  <c r="J19" i="2"/>
  <c r="A19" i="2"/>
  <c r="L19" i="2"/>
  <c r="B19" i="2"/>
  <c r="I19" i="2"/>
  <c r="F19" i="2"/>
  <c r="C19" i="2"/>
  <c r="G19" i="2"/>
  <c r="M19" i="2"/>
  <c r="H19" i="2"/>
  <c r="W34" i="1" l="1"/>
  <c r="AA34" i="1"/>
  <c r="Z34" i="1"/>
  <c r="Y34" i="1"/>
  <c r="V34" i="1"/>
  <c r="AF34" i="1"/>
  <c r="AE34" i="1"/>
  <c r="S34" i="1"/>
  <c r="AD34" i="1"/>
  <c r="AB34" i="1"/>
  <c r="AC34" i="1"/>
  <c r="U34" i="1"/>
  <c r="X34" i="1"/>
  <c r="T34" i="1"/>
  <c r="R34" i="1"/>
  <c r="G20" i="2"/>
  <c r="D20" i="2"/>
  <c r="J20" i="2"/>
  <c r="A20" i="2"/>
  <c r="F20" i="2"/>
  <c r="E20" i="2"/>
  <c r="H20" i="2"/>
  <c r="M20" i="2"/>
  <c r="I20" i="2"/>
  <c r="L20" i="2"/>
  <c r="K20" i="2"/>
  <c r="C20" i="2"/>
  <c r="B20" i="2"/>
  <c r="V35" i="1" l="1"/>
  <c r="T35" i="1"/>
  <c r="AA35" i="1"/>
  <c r="X35" i="1"/>
  <c r="AB35" i="1"/>
  <c r="AE35" i="1"/>
  <c r="AD35" i="1"/>
  <c r="R35" i="1"/>
  <c r="W35" i="1"/>
  <c r="AF35" i="1"/>
  <c r="S35" i="1"/>
  <c r="U35" i="1"/>
  <c r="Z35" i="1"/>
  <c r="Y35" i="1"/>
  <c r="AC35" i="1"/>
  <c r="F21" i="2"/>
  <c r="L21" i="2"/>
  <c r="B21" i="2"/>
  <c r="K21" i="2"/>
  <c r="C21" i="2"/>
  <c r="A21" i="2"/>
  <c r="H21" i="2"/>
  <c r="E21" i="2"/>
  <c r="J21" i="2"/>
  <c r="M21" i="2"/>
  <c r="G21" i="2"/>
  <c r="I21" i="2"/>
  <c r="D21" i="2"/>
  <c r="X36" i="1" l="1"/>
  <c r="AD36" i="1"/>
  <c r="Y36" i="1"/>
  <c r="V36" i="1"/>
  <c r="U36" i="1"/>
  <c r="T36" i="1"/>
  <c r="S36" i="1"/>
  <c r="AE36" i="1"/>
  <c r="W36" i="1"/>
  <c r="R36" i="1"/>
  <c r="AA36" i="1"/>
  <c r="AC36" i="1"/>
  <c r="AB36" i="1"/>
  <c r="Z36" i="1"/>
  <c r="AF36" i="1"/>
  <c r="Q36" i="1"/>
  <c r="M22" i="2" l="1"/>
  <c r="K22" i="2"/>
  <c r="B22" i="2"/>
  <c r="L22" i="2"/>
  <c r="G22" i="2"/>
  <c r="I22" i="2"/>
  <c r="D22" i="2"/>
  <c r="F22" i="2"/>
  <c r="E22" i="2"/>
  <c r="J22" i="2"/>
  <c r="H22" i="2"/>
  <c r="C22" i="2"/>
  <c r="I23" i="2" l="1"/>
  <c r="D23" i="2"/>
  <c r="F23" i="2"/>
  <c r="C23" i="2"/>
  <c r="L23" i="2"/>
  <c r="K23" i="2"/>
  <c r="G23" i="2"/>
  <c r="H23" i="2"/>
  <c r="B23" i="2"/>
  <c r="J23" i="2"/>
  <c r="E23" i="2"/>
  <c r="M23" i="2"/>
</calcChain>
</file>

<file path=xl/sharedStrings.xml><?xml version="1.0" encoding="utf-8"?>
<sst xmlns="http://schemas.openxmlformats.org/spreadsheetml/2006/main" count="929" uniqueCount="604">
  <si>
    <t>Kerosene</t>
  </si>
  <si>
    <t>YEAR</t>
  </si>
  <si>
    <t>Butane</t>
  </si>
  <si>
    <t>Aviation</t>
  </si>
  <si>
    <t>Gas/diesel oil</t>
  </si>
  <si>
    <t>and</t>
  </si>
  <si>
    <t>turbine</t>
  </si>
  <si>
    <t>Derv</t>
  </si>
  <si>
    <t>Lubricating</t>
  </si>
  <si>
    <t>Year</t>
  </si>
  <si>
    <t>Total</t>
  </si>
  <si>
    <t>propane</t>
  </si>
  <si>
    <t>fuel</t>
  </si>
  <si>
    <t>Other</t>
  </si>
  <si>
    <t>Fuel oil</t>
  </si>
  <si>
    <t>Bitumen</t>
  </si>
  <si>
    <t>oils</t>
  </si>
  <si>
    <t>Month</t>
  </si>
  <si>
    <t>A</t>
  </si>
  <si>
    <t>C</t>
  </si>
  <si>
    <t>D</t>
  </si>
  <si>
    <t>E</t>
  </si>
  <si>
    <t>F</t>
  </si>
  <si>
    <t>G</t>
  </si>
  <si>
    <t>H</t>
  </si>
  <si>
    <t>I</t>
  </si>
  <si>
    <t>J</t>
  </si>
  <si>
    <t>K</t>
  </si>
  <si>
    <t>L</t>
  </si>
  <si>
    <t>M</t>
  </si>
  <si>
    <t>N</t>
  </si>
  <si>
    <t>O</t>
  </si>
  <si>
    <t>P</t>
  </si>
  <si>
    <t>SUM JAN-</t>
  </si>
  <si>
    <t>B</t>
  </si>
  <si>
    <t>MONTH</t>
  </si>
  <si>
    <t>May</t>
  </si>
  <si>
    <t>January</t>
  </si>
  <si>
    <t>February</t>
  </si>
  <si>
    <t>March</t>
  </si>
  <si>
    <t>April</t>
  </si>
  <si>
    <t>June</t>
  </si>
  <si>
    <t>July</t>
  </si>
  <si>
    <t>August</t>
  </si>
  <si>
    <t>September</t>
  </si>
  <si>
    <t>October</t>
  </si>
  <si>
    <t>November</t>
  </si>
  <si>
    <t>December</t>
  </si>
  <si>
    <t>Per cent change</t>
  </si>
  <si>
    <t>Month!</t>
  </si>
  <si>
    <t>Annual!</t>
  </si>
  <si>
    <t>c</t>
  </si>
  <si>
    <t>d</t>
  </si>
  <si>
    <t>e</t>
  </si>
  <si>
    <t>f</t>
  </si>
  <si>
    <t>g</t>
  </si>
  <si>
    <t>h</t>
  </si>
  <si>
    <t>j</t>
  </si>
  <si>
    <t>k</t>
  </si>
  <si>
    <t>l</t>
  </si>
  <si>
    <t>m</t>
  </si>
  <si>
    <t>n</t>
  </si>
  <si>
    <t xml:space="preserve">October </t>
  </si>
  <si>
    <t>December p</t>
  </si>
  <si>
    <t xml:space="preserve">Motor </t>
  </si>
  <si>
    <t>Petroleum</t>
  </si>
  <si>
    <t xml:space="preserve">(LDF) </t>
  </si>
  <si>
    <t>Burning</t>
  </si>
  <si>
    <t>oil</t>
  </si>
  <si>
    <t xml:space="preserve">Gas/diesel oil </t>
  </si>
  <si>
    <t>Naphtha</t>
  </si>
  <si>
    <t>Spirit</t>
  </si>
  <si>
    <t>In the latest three months</t>
  </si>
  <si>
    <t>Quarter</t>
  </si>
  <si>
    <t>Main table</t>
  </si>
  <si>
    <t>Contents</t>
  </si>
  <si>
    <t>newsdesk@beis.gov.uk</t>
  </si>
  <si>
    <t>Naphtha [LDF]</t>
  </si>
  <si>
    <t>Burning oil</t>
  </si>
  <si>
    <t>Lubricating oils</t>
  </si>
  <si>
    <t>Per cent change [note 5]</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</si>
  <si>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</si>
  <si>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</si>
  <si>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</si>
  <si>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</si>
  <si>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</si>
  <si>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</si>
  <si>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</si>
  <si>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</si>
  <si>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</si>
  <si>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</si>
  <si>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</si>
  <si>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</si>
  <si>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</si>
  <si>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oil-gas.statistics@beis.gov.uk</t>
  </si>
  <si>
    <t xml:space="preserve">Media enquiries </t>
  </si>
  <si>
    <t>020 7215 1000</t>
  </si>
  <si>
    <t>This worksheet contains one table</t>
  </si>
  <si>
    <t xml:space="preserve">This table includes a list of worksheets in this workbook with links to those worksheets </t>
  </si>
  <si>
    <t>Description</t>
  </si>
  <si>
    <t>Cover Sheet</t>
  </si>
  <si>
    <t>Commentary</t>
  </si>
  <si>
    <t>Notes</t>
  </si>
  <si>
    <t xml:space="preserve">This worksheet contains one table 
</t>
  </si>
  <si>
    <t xml:space="preserve">Note </t>
  </si>
  <si>
    <t>Note 1</t>
  </si>
  <si>
    <t>Note 2</t>
  </si>
  <si>
    <t xml:space="preserve">Note 3 </t>
  </si>
  <si>
    <t>Note 4</t>
  </si>
  <si>
    <t xml:space="preserve">Commentary </t>
  </si>
  <si>
    <t xml:space="preserve">This table contains supplementary information supporting deliveries of oil products for inland consumption </t>
  </si>
  <si>
    <t xml:space="preserve">Includes aviation spirit, industrial white spirits, petroleum wax, petroleum coke and miscellaneous products.  </t>
  </si>
  <si>
    <t>Ethane and other petroleum gases (OPG).</t>
  </si>
  <si>
    <t>Excluding refinery fuel.</t>
  </si>
  <si>
    <t>Note 5</t>
  </si>
  <si>
    <t>Worksheet description</t>
  </si>
  <si>
    <t>Link</t>
  </si>
  <si>
    <t>Front page with release information and contact details</t>
  </si>
  <si>
    <t>This page</t>
  </si>
  <si>
    <t>Brief note on the main trends in this release</t>
  </si>
  <si>
    <t>Deliveries of petroleum products for inland consumption, main table</t>
  </si>
  <si>
    <t>Annual</t>
  </si>
  <si>
    <t>Some cells refer to notes, which can be found in the 'Notes' sheet</t>
  </si>
  <si>
    <t xml:space="preserve">Notes associated with tables </t>
  </si>
  <si>
    <t>Freeze panes are active on this sheet, to turn off freeze panes select 'view' then 'freeze panes' then 'unfreeze panes' or use [Alt W, F] </t>
  </si>
  <si>
    <t>Some cells refer to notes which can be found on the notes worksheet</t>
  </si>
  <si>
    <t>Column1</t>
  </si>
  <si>
    <t>Including amounts for use at petrol-chemical plants.</t>
  </si>
  <si>
    <t>This spreadsheet forms part of the National Statistics publication Energy Trends produced by the Department for Business, Energy and Industrial Strategy (BEIS). 
The data presented is on UK deliveries of petroleum products for inland consumption; monthly data are published two months in arrears in thousand tonnes.</t>
  </si>
  <si>
    <t xml:space="preserve">Percentage change from the most recent 3 months compared with the same period in the previous year. </t>
  </si>
  <si>
    <t xml:space="preserve">Table 3.13 Deliveries of petroleum products for inland consumption, main table (thousand tonnes) </t>
  </si>
  <si>
    <t xml:space="preserve">Table 3.13 Deliveries of petroleum products for inland consumption, annual data (thousand tonnes) </t>
  </si>
  <si>
    <t xml:space="preserve">Table 3.13 Deliveries of petroleum products for inland consumption, quarterly data (thousand tonnes) </t>
  </si>
  <si>
    <t>Total 
[note 1]</t>
  </si>
  <si>
    <t>Butane and  propane 
[note 2]</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</si>
  <si>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</si>
  <si>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</si>
  <si>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</si>
  <si>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</si>
  <si>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</si>
  <si>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</si>
  <si>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</si>
  <si>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</si>
  <si>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</si>
  <si>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</si>
  <si>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</si>
  <si>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</si>
  <si>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</si>
  <si>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</si>
  <si>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</si>
  <si>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</si>
  <si>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</si>
  <si>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</si>
  <si>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</si>
  <si>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</si>
  <si>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</si>
  <si>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</si>
  <si>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</si>
  <si>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</si>
  <si>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</si>
  <si>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</si>
  <si>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</si>
  <si>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</si>
  <si>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</si>
  <si>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</si>
  <si>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</si>
  <si>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</si>
  <si>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</si>
  <si>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</si>
  <si>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</si>
  <si>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</si>
  <si>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</si>
  <si>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</si>
  <si>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</si>
  <si>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</si>
  <si>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</si>
  <si>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</si>
  <si>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</si>
  <si>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</si>
  <si>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</si>
  <si>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</si>
  <si>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</si>
  <si>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</si>
  <si>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</si>
  <si>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</si>
  <si>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</si>
  <si>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</si>
  <si>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</si>
  <si>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</si>
  <si>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</si>
  <si>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</si>
  <si>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</si>
  <si>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</si>
  <si>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</si>
  <si>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</si>
  <si>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</si>
  <si>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</si>
  <si>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</si>
  <si>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</si>
  <si>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</si>
  <si>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</si>
  <si>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</si>
  <si>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</si>
  <si>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</si>
  <si>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</si>
  <si>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</si>
  <si>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</si>
  <si>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</si>
  <si>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</si>
  <si>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</si>
  <si>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</si>
  <si>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</si>
  <si>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</si>
  <si>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</si>
  <si>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</si>
  <si>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</si>
  <si>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</si>
  <si>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</si>
  <si>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</si>
  <si>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</si>
  <si>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</si>
  <si>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</si>
  <si>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</si>
  <si>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</si>
  <si>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</si>
  <si>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</si>
  <si>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</si>
  <si>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</si>
  <si>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 xml:space="preserve">Quarter 2 2021 </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</si>
  <si>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</si>
  <si>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</si>
  <si>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</si>
  <si>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</si>
  <si>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</si>
  <si>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</si>
  <si>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</si>
  <si>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</si>
  <si>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</si>
  <si>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</si>
  <si>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</si>
  <si>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</si>
  <si>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</si>
  <si>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</si>
  <si>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</si>
  <si>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</si>
  <si>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</si>
  <si>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</si>
  <si>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</si>
  <si>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</si>
  <si>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</si>
  <si>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</si>
  <si>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</si>
  <si>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</si>
  <si>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</si>
  <si>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</si>
  <si>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</si>
  <si>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</si>
  <si>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</si>
  <si>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</si>
  <si>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</si>
  <si>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</si>
  <si>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</si>
  <si>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</si>
  <si>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</si>
  <si>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</si>
  <si>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</si>
  <si>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</si>
  <si>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</si>
  <si>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</si>
  <si>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</si>
  <si>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</si>
  <si>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</si>
  <si>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</si>
  <si>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</si>
  <si>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</si>
  <si>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</si>
  <si>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</si>
  <si>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</si>
  <si>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</si>
  <si>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</si>
  <si>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</si>
  <si>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</si>
  <si>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</si>
  <si>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</si>
  <si>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</si>
  <si>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</si>
  <si>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</si>
  <si>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</si>
  <si>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</si>
  <si>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</si>
  <si>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</si>
  <si>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</si>
  <si>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</si>
  <si>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</si>
  <si>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</si>
  <si>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</si>
  <si>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</si>
  <si>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</si>
  <si>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</si>
  <si>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</si>
  <si>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</si>
  <si>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</si>
  <si>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</si>
  <si>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</si>
  <si>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</si>
  <si>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</si>
  <si>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</si>
  <si>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</si>
  <si>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</si>
  <si>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</si>
  <si>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</si>
  <si>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</si>
  <si>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</si>
  <si>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</si>
  <si>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</si>
  <si>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</si>
  <si>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</si>
  <si>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</si>
  <si>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</si>
  <si>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</si>
  <si>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</si>
  <si>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</si>
  <si>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</si>
  <si>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</si>
  <si>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</si>
  <si>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</si>
  <si>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</si>
  <si>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</si>
  <si>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</si>
  <si>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</si>
  <si>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</si>
  <si>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</si>
  <si>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</si>
  <si>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</si>
  <si>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</si>
  <si>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</si>
  <si>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</si>
  <si>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</si>
  <si>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</si>
  <si>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</si>
  <si>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</si>
  <si>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</si>
  <si>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</si>
  <si>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</si>
  <si>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</si>
  <si>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</si>
  <si>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</si>
  <si>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</si>
  <si>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</si>
  <si>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</si>
  <si>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</si>
  <si>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</si>
  <si>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</si>
  <si>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</si>
  <si>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</si>
  <si>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</si>
  <si>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</si>
  <si>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</si>
  <si>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</si>
  <si>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</si>
  <si>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</si>
  <si>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</si>
  <si>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</si>
  <si>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</si>
  <si>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</si>
  <si>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</si>
  <si>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</si>
  <si>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</si>
  <si>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</si>
  <si>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</si>
  <si>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</si>
  <si>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</si>
  <si>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</si>
  <si>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</si>
  <si>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</si>
  <si>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</si>
  <si>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</si>
  <si>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</si>
  <si>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</si>
  <si>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</si>
  <si>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</si>
  <si>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</si>
  <si>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</si>
  <si>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</si>
  <si>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</si>
  <si>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</si>
  <si>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</si>
  <si>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</si>
  <si>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</si>
  <si>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</si>
  <si>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</si>
  <si>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</si>
  <si>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</si>
  <si>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</si>
  <si>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</si>
  <si>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</si>
  <si>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</si>
  <si>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</si>
  <si>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</si>
  <si>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</si>
  <si>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</si>
  <si>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</si>
  <si>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</si>
  <si>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</si>
  <si>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</si>
  <si>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</si>
  <si>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</si>
  <si>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</si>
  <si>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</si>
  <si>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</si>
  <si>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</si>
  <si>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</si>
  <si>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</si>
  <si>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</si>
  <si>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</si>
  <si>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</si>
  <si>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</si>
  <si>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</si>
  <si>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</si>
  <si>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</si>
  <si>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</si>
  <si>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</si>
  <si>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</si>
  <si>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</si>
  <si>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</si>
  <si>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</si>
  <si>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</si>
  <si>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</si>
  <si>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</si>
  <si>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</si>
  <si>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</si>
  <si>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</si>
  <si>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</si>
  <si>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</si>
  <si>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</si>
  <si>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</si>
  <si>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</si>
  <si>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</si>
  <si>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</si>
  <si>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</si>
  <si>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</si>
  <si>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</si>
  <si>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</si>
  <si>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</si>
  <si>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</si>
  <si>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</si>
  <si>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</si>
  <si>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</si>
  <si>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</si>
  <si>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</si>
  <si>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</si>
  <si>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</si>
  <si>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</si>
  <si>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</si>
  <si>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</si>
  <si>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</si>
  <si>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</si>
  <si>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</si>
  <si>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</si>
  <si>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</si>
  <si>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</si>
  <si>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</si>
  <si>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</si>
  <si>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</si>
  <si>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</si>
  <si>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</si>
  <si>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</si>
  <si>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</si>
  <si>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</si>
  <si>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</si>
  <si>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</si>
  <si>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</si>
  <si>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</si>
  <si>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</si>
  <si>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</si>
  <si>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</si>
  <si>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</si>
  <si>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</si>
  <si>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</si>
  <si>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</si>
  <si>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</si>
  <si>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</si>
  <si>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</si>
  <si>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</si>
  <si>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</si>
  <si>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</si>
  <si>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</si>
  <si>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</si>
  <si>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</si>
  <si>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</si>
  <si>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</si>
  <si>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</si>
  <si>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</si>
  <si>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</si>
  <si>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</si>
  <si>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</si>
  <si>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</si>
  <si>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</si>
  <si>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</si>
  <si>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</si>
  <si>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</si>
  <si>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</si>
  <si>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</si>
  <si>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</si>
  <si>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</si>
  <si>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</si>
  <si>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</si>
  <si>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</si>
  <si>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</si>
  <si>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</si>
  <si>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 xml:space="preserve">Table 3.13 Deliveries of petroleum products for inland consumption, monthly data (thousand tonnes) </t>
  </si>
  <si>
    <t>Fuel oil 
[note 4]</t>
  </si>
  <si>
    <t>Other petroleum gases 
[note 3]
[note 4]</t>
  </si>
  <si>
    <t>calculation_hide!</t>
  </si>
  <si>
    <t>August 2021</t>
  </si>
  <si>
    <t>July 2021</t>
  </si>
  <si>
    <t>January - February 2020</t>
  </si>
  <si>
    <t>January - March 2020</t>
  </si>
  <si>
    <t>January - April 2020</t>
  </si>
  <si>
    <t>January - May 2020</t>
  </si>
  <si>
    <t>January - June 2020</t>
  </si>
  <si>
    <t>January - July 2020</t>
  </si>
  <si>
    <t>January - August 2020</t>
  </si>
  <si>
    <t>January - September 2020</t>
  </si>
  <si>
    <t>January - October 2020</t>
  </si>
  <si>
    <t>January - November 2020</t>
  </si>
  <si>
    <t>January - December 2020</t>
  </si>
  <si>
    <t>b</t>
  </si>
  <si>
    <t>June 2021</t>
  </si>
  <si>
    <t>January 2022 [provisional]</t>
  </si>
  <si>
    <t>January - February 2022 [provisional]</t>
  </si>
  <si>
    <t>January - March 2022 [provisional]</t>
  </si>
  <si>
    <t>January - April 2022 [provisional]</t>
  </si>
  <si>
    <t>January - May 2022 [provisional]</t>
  </si>
  <si>
    <t>January - June 2022 [provisional]</t>
  </si>
  <si>
    <t>January - July 2022 [provisional]</t>
  </si>
  <si>
    <t>January - August 2022 [provisional]</t>
  </si>
  <si>
    <t>January - September 2022 [provisional]</t>
  </si>
  <si>
    <t>January - October 2022 [provisional]</t>
  </si>
  <si>
    <t>January - November 2022 [provisional]</t>
  </si>
  <si>
    <t>January - December 2022 [provisional]</t>
  </si>
  <si>
    <t>Other petroleum gases 
[note 3] [note 4]</t>
  </si>
  <si>
    <t>Petrol</t>
  </si>
  <si>
    <t>Road diesel</t>
  </si>
  <si>
    <t>Gas oil</t>
  </si>
  <si>
    <t>Other petroleum gases 
[note 3][note 4]</t>
  </si>
  <si>
    <t>Jet fuel</t>
  </si>
  <si>
    <t>September 2021</t>
  </si>
  <si>
    <t>October 2021</t>
  </si>
  <si>
    <t>November 2021</t>
  </si>
  <si>
    <t xml:space="preserve">Percentage change from the most recent year compared to the previous year. </t>
  </si>
  <si>
    <t>Note 6</t>
  </si>
  <si>
    <t>Per cent change [note 6]</t>
  </si>
  <si>
    <t>December 2021</t>
  </si>
  <si>
    <t>Quarter 3 2021</t>
  </si>
  <si>
    <t>January - February 2021</t>
  </si>
  <si>
    <t>January - March 2021</t>
  </si>
  <si>
    <t>January - April 2021</t>
  </si>
  <si>
    <t>January - May 2021</t>
  </si>
  <si>
    <t>January - June 2021</t>
  </si>
  <si>
    <t>January - July 2021</t>
  </si>
  <si>
    <t>January - August 2021</t>
  </si>
  <si>
    <t>January - September 2021</t>
  </si>
  <si>
    <t>January - October 2021</t>
  </si>
  <si>
    <t>January - November 2021</t>
  </si>
  <si>
    <t>January - December 2021</t>
  </si>
  <si>
    <t>January 2022</t>
  </si>
  <si>
    <t>February 2022</t>
  </si>
  <si>
    <t>Quarter 4 2021</t>
  </si>
  <si>
    <t>March 2022</t>
  </si>
  <si>
    <t>April 2022</t>
  </si>
  <si>
    <t>0743 672 9458</t>
  </si>
  <si>
    <t>May 2022</t>
  </si>
  <si>
    <t>Quarter 1 2022</t>
  </si>
  <si>
    <t>Glossary and acronyms, DUKES Annex B (opens in a new window)</t>
  </si>
  <si>
    <t>Annual deliveries of petroleum products for inland consumption</t>
  </si>
  <si>
    <t>Quarterly deliveries of petroleum products for inland consumption</t>
  </si>
  <si>
    <t>Monthly deliveries of petroleum products for inland consumption</t>
  </si>
  <si>
    <t>June 2022</t>
  </si>
  <si>
    <t>July 2022</t>
  </si>
  <si>
    <t>Petrol
[note 7]</t>
  </si>
  <si>
    <t>Road diesel
[note 7]</t>
  </si>
  <si>
    <t>Note 7</t>
  </si>
  <si>
    <t>Deleveries of petrol and diesel remain partially estimated in line with recipt of new data from HMRC.</t>
  </si>
  <si>
    <t>August 2022</t>
  </si>
  <si>
    <t>Quarter 2 2022 [Note 6]</t>
  </si>
  <si>
    <t>Quarter 3 2022 [provisional][Note 6]</t>
  </si>
  <si>
    <t>Crude oil and oil products methodology note (opens in a new window)</t>
  </si>
  <si>
    <t>September 2022</t>
  </si>
  <si>
    <t>Deliveries of petroleum products up on 2021, and near pre-pandemic levels for most fuels</t>
  </si>
  <si>
    <r>
      <t xml:space="preserve">This data was published on </t>
    </r>
    <r>
      <rPr>
        <b/>
        <sz val="12"/>
        <color theme="1"/>
        <rFont val="Calibri"/>
        <family val="2"/>
        <scheme val="minor"/>
      </rPr>
      <t>Thursday 26th January 2023</t>
    </r>
    <r>
      <rPr>
        <sz val="12"/>
        <color theme="1"/>
        <rFont val="Calibri"/>
        <family val="2"/>
        <scheme val="minor"/>
      </rPr>
      <t xml:space="preserve">
The next publication date is </t>
    </r>
    <r>
      <rPr>
        <b/>
        <sz val="12"/>
        <color theme="1"/>
        <rFont val="Calibri"/>
        <family val="2"/>
        <scheme val="minor"/>
      </rPr>
      <t>Tuesday 28th February 2023</t>
    </r>
  </si>
  <si>
    <t>Elizabeth Chalu</t>
  </si>
  <si>
    <r>
      <t xml:space="preserve">This spreadsheet contains monthly data including </t>
    </r>
    <r>
      <rPr>
        <b/>
        <sz val="12"/>
        <color theme="1"/>
        <rFont val="Calibri"/>
        <family val="2"/>
        <scheme val="minor"/>
      </rPr>
      <t>new data for November 2022</t>
    </r>
  </si>
  <si>
    <t xml:space="preserve">The revisions period is for October 2022 data
Revisions are due to updates from data suppliers or the receipt of data replacing estimates unless otherwise stated </t>
  </si>
  <si>
    <t>October 2022</t>
  </si>
  <si>
    <t>Deliveries of petroleum products for inland consumption</t>
  </si>
  <si>
    <t>Note 8</t>
  </si>
  <si>
    <t>Changes in duty status have restricted the entitlement to use gas oil (also known as red diesel) from April 2022 to a smaller number of qualifying purposes. More information can be found at https://www.gov.uk/government/publications/reform-of-red-diesel-entitlements/reform-of-red-diesel-and-other-rebated-fuels-entitlement.</t>
  </si>
  <si>
    <t xml:space="preserve">Total deliveries were up 2.5 per cent in the three months to November 2022 compared to the same period in the previous year. In the latest three months diesel and petrol demand remained relatively stable on last year and close to pre-pandemic levels. Demand for jet fuel increased by 61 per cent but remains down on the three months to November 2019.
Deliveries of gas oil (also known as red diesel) continue to decrease following the changes in duty status from April 2022 which restrict the use of gas oil to a smaller number of applications [note 8]. BEIS is working with industry to further assess the impact of these changes and assure accurate reporting.
</t>
  </si>
  <si>
    <t>Gas oil
[note 8]</t>
  </si>
  <si>
    <t>November 2022</t>
  </si>
  <si>
    <t>December 2022</t>
  </si>
  <si>
    <t>January 2023</t>
  </si>
  <si>
    <t>May 2023 [provisional]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</si>
</sst>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 "/>
    <numFmt numFmtId="165" formatCode="0;;;@"/>
    <numFmt numFmtId="166" formatCode="#,##0.000;\-#,##0.000"/>
    <numFmt numFmtId="167" formatCode="#,##0.0;\-#,##0.0"/>
    <numFmt numFmtId="168" formatCode="0.0%"/>
  </numFmts>
  <fonts count="37">
    <font>
      <sz val="10"/>
      <name val="MS Sans Serif"/>
    </font>
    <font>
      <sz val="11"/>
      <color theme="1"/>
      <name val="Calibri"/>
      <family val="2"/>
      <scheme val="minor"/>
    </font>
    <font>
      <sz val="11"/>
      <color theme="1"/>
      <name val="Calibri"/>
      <family val="2"/>
      <scheme val="minor"/>
    </font>
    <font>
      <b/>
      <sz val="10"/>
      <name val="MS Sans Serif"/>
    </font>
    <font>
      <i/>
      <sz val="10"/>
      <name val="MS Sans Serif"/>
    </font>
    <font>
      <sz val="10"/>
      <name val="MS Sans Serif"/>
      <family val="2"/>
    </font>
    <font>
      <sz val="8"/>
      <name val="MS Sans Serif"/>
      <family val="2"/>
    </font>
    <font>
      <sz val="8.5"/>
      <name val="MS Sans Serif"/>
      <family val="2"/>
    </font>
    <font>
      <sz val="10"/>
      <name val="MS Sans Serif"/>
      <family val="2"/>
    </font>
    <font>
      <sz val="10"/>
      <name val="Arial"/>
      <family val="2"/>
    </font>
    <font>
      <u/>
      <sz val="10"/>
      <color indexed="12"/>
      <name val="MS Sans Serif"/>
      <family val="2"/>
    </font>
    <font>
      <b/>
      <sz val="20"/>
      <name val="Calibri"/>
      <family val="2"/>
    </font>
    <font>
      <b/>
      <sz val="16"/>
      <name val="Calibri"/>
      <family val="2"/>
    </font>
    <font>
      <b/>
      <sz val="14"/>
      <name val="Calibr"/>
    </font>
    <font>
      <sz val="10"/>
      <name val="Calibri"/>
      <family val="2"/>
      <scheme val="minor"/>
    </font>
    <font>
      <sz val="12"/>
      <name val="Calibri"/>
      <family val="2"/>
      <scheme val="minor"/>
    </font>
    <font>
      <b/>
      <sz val="22"/>
      <name val="Calibri"/>
      <family val="2"/>
    </font>
    <font>
      <u/>
      <sz val="12"/>
      <color rgb="FF0000FF"/>
      <name val="Calibri"/>
      <family val="2"/>
    </font>
    <font>
      <b/>
      <sz val="20"/>
      <name val="Calibri"/>
      <family val="2"/>
      <scheme val="minor"/>
    </font>
    <font>
      <b/>
      <sz val="16"/>
      <name val="Calibri"/>
      <family val="2"/>
      <scheme val="minor"/>
    </font>
    <font>
      <sz val="12"/>
      <name val="Calibri"/>
      <family val="2"/>
    </font>
    <font>
      <u/>
      <sz val="12"/>
      <color indexed="12"/>
      <name val="Calibri"/>
      <family val="2"/>
    </font>
    <font>
      <b/>
      <sz val="12"/>
      <name val="Calibri"/>
      <family val="2"/>
    </font>
    <font>
      <sz val="12"/>
      <color theme="0"/>
      <name val="Calibri"/>
      <family val="2"/>
    </font>
    <font>
      <sz val="10"/>
      <name val="MS Sans Serif"/>
    </font>
    <font>
      <sz val="18"/>
      <name val="Calibri"/>
      <family val="2"/>
    </font>
    <font>
      <sz val="8"/>
      <name val="MS Sans Serif"/>
    </font>
    <font>
      <b/>
      <sz val="12"/>
      <name val="Calibri"/>
      <family val="2"/>
      <scheme val="minor"/>
    </font>
    <font>
      <sz val="12"/>
      <color theme="0"/>
      <name val="Calibri"/>
      <family val="2"/>
      <scheme val="minor"/>
    </font>
    <font>
      <b/>
      <sz val="14"/>
      <color theme="4"/>
      <name val="Calibri"/>
      <family val="2"/>
    </font>
    <font>
      <sz val="12"/>
      <color theme="4"/>
      <name val="Calibri"/>
      <family val="2"/>
    </font>
    <font>
      <sz val="12"/>
      <color theme="1"/>
      <name val="Calibri"/>
      <family val="2"/>
      <scheme val="minor"/>
    </font>
    <font>
      <b/>
      <sz val="12"/>
      <color theme="1"/>
      <name val="Calibri"/>
      <family val="2"/>
      <scheme val="minor"/>
    </font>
    <font>
      <b/>
      <sz val="22"/>
      <name val="Calibri"/>
      <family val="2"/>
      <scheme val="minor"/>
    </font>
    <font>
      <b/>
      <sz val="18"/>
      <name val="Calibri"/>
      <family val="2"/>
      <scheme val="minor"/>
    </font>
    <font>
      <u/>
      <sz val="12"/>
      <color indexed="12"/>
      <name val="Calibri"/>
      <family val="2"/>
      <scheme val="minor"/>
    </font>
    <font>
      <b/>
      <sz val="14"/>
      <name val="Calibri"/>
      <family val="2"/>
      <scheme val="minor"/>
    </font>
  </fonts>
  <fills count="6">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tint="-4.9989318521683403E-2"/>
        <bgColor indexed="64"/>
      </patternFill>
    </fill>
    <fill>
      <patternFill patternType="solid">
        <fgColor rgb="FFFF0000"/>
        <bgColor indexed="64"/>
      </patternFill>
    </fill>
  </fills>
  <borders count="2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1">
    <xf numFmtId="0" fontId="0" fillId="0" borderId="0"/>
    <xf numFmtId="40" fontId="5" fillId="0" borderId="0" applyFont="0" applyFill="0" applyBorder="0" applyAlignment="0" applyProtection="0"/>
    <xf numFmtId="0" fontId="11" fillId="0" borderId="0" applyNumberFormat="0" applyFill="0" applyProtection="0">
      <alignment horizontal="left" vertical="center"/>
    </xf>
    <xf numFmtId="0" fontId="12" fillId="0" borderId="0" applyNumberFormat="0" applyFill="0" applyProtection="0">
      <alignment horizontal="left" vertical="center"/>
    </xf>
    <xf numFmtId="0" fontId="13" fillId="0" borderId="0" applyNumberFormat="0" applyFill="0" applyAlignment="0" applyProtection="0"/>
    <xf numFmtId="0" fontId="21"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5" fillId="0" borderId="0"/>
    <xf numFmtId="0" fontId="5" fillId="0" borderId="0"/>
    <xf numFmtId="0" fontId="5" fillId="0" borderId="0"/>
    <xf numFmtId="0" fontId="20" fillId="0" borderId="0">
      <alignment horizontal="left"/>
    </xf>
    <xf numFmtId="0" fontId="9" fillId="0" borderId="0"/>
    <xf numFmtId="9" fontId="24" fillId="0" borderId="0" applyFont="0" applyFill="0" applyBorder="0" applyAlignment="0" applyProtection="0"/>
    <xf numFmtId="0" fontId="2" fillId="0" borderId="0"/>
    <xf numFmtId="0" fontId="33" fillId="0" borderId="0" applyNumberFormat="0" applyFill="0" applyProtection="0">
      <alignment vertical="center"/>
    </xf>
    <xf numFmtId="0" fontId="34" fillId="0" borderId="0" applyNumberFormat="0" applyFill="0" applyProtection="0"/>
    <xf numFmtId="0" fontId="36" fillId="0" borderId="0" applyNumberFormat="0" applyFill="0" applyProtection="0"/>
    <xf numFmtId="0" fontId="35" fillId="0" borderId="0" applyNumberFormat="0" applyFill="0" applyBorder="0" applyAlignment="0" applyProtection="0">
      <alignment vertical="top"/>
      <protection locked="0"/>
    </xf>
    <xf numFmtId="0" fontId="31" fillId="0" borderId="0">
      <alignment vertical="center" wrapText="1"/>
    </xf>
    <xf numFmtId="0" fontId="9" fillId="0" borderId="0"/>
    <xf numFmtId="43" fontId="2" fillId="0" borderId="0" applyFont="0" applyFill="0" applyBorder="0" applyAlignment="0" applyProtection="0"/>
    <xf numFmtId="0" fontId="24" fillId="0" borderId="0"/>
    <xf numFmtId="9" fontId="5" fillId="0" borderId="0" applyFont="0" applyFill="0" applyBorder="0" applyAlignment="0" applyProtection="0"/>
    <xf numFmtId="40" fontId="5" fillId="0" borderId="0" applyFont="0" applyFill="0" applyBorder="0" applyAlignment="0" applyProtection="0"/>
    <xf numFmtId="0" fontId="9" fillId="0" borderId="0"/>
    <xf numFmtId="9" fontId="2"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0" fontId="17" fillId="0" borderId="0" applyNumberFormat="0" applyFill="0" applyBorder="0" applyAlignment="0" applyProtection="0"/>
  </cellStyleXfs>
  <cellXfs count="130">
    <xf numFmtId="0" fontId="0" fillId="0" borderId="0" xfId="0"/>
    <xf numFmtId="0" fontId="6" fillId="0" borderId="0" xfId="0" applyFont="1"/>
    <xf numFmtId="0" fontId="6" fillId="0" borderId="0" xfId="0" applyFont="1" applyAlignment="1">
      <alignment horizontal="right"/>
    </xf>
    <xf numFmtId="0" fontId="6" fillId="0" borderId="1" xfId="0" applyFont="1" applyBorder="1" applyAlignment="1">
      <alignment horizontal="right" wrapText="1"/>
    </xf>
    <xf numFmtId="0" fontId="3" fillId="0" borderId="0" xfId="0" applyFont="1"/>
    <xf numFmtId="0" fontId="4" fillId="0" borderId="0" xfId="0" applyFont="1"/>
    <xf numFmtId="0" fontId="0" fillId="0" borderId="2" xfId="0" applyBorder="1"/>
    <xf numFmtId="0" fontId="3" fillId="2" borderId="3" xfId="0" applyFont="1" applyFill="1" applyBorder="1"/>
    <xf numFmtId="0" fontId="3" fillId="2" borderId="4" xfId="0" applyFont="1" applyFill="1" applyBorder="1"/>
    <xf numFmtId="0" fontId="3" fillId="2" borderId="5" xfId="0" applyFont="1" applyFill="1" applyBorder="1"/>
    <xf numFmtId="0" fontId="3" fillId="2" borderId="6" xfId="0" applyFont="1" applyFill="1" applyBorder="1"/>
    <xf numFmtId="3" fontId="0" fillId="0" borderId="0" xfId="0" applyNumberFormat="1"/>
    <xf numFmtId="3" fontId="7" fillId="0" borderId="0" xfId="0" applyNumberFormat="1" applyFont="1"/>
    <xf numFmtId="1" fontId="0" fillId="0" borderId="0" xfId="0" applyNumberFormat="1"/>
    <xf numFmtId="164" fontId="7" fillId="3" borderId="0" xfId="0" applyNumberFormat="1" applyFont="1" applyFill="1" applyAlignment="1">
      <alignment horizontal="right"/>
    </xf>
    <xf numFmtId="3" fontId="8" fillId="0" borderId="0" xfId="0" applyNumberFormat="1" applyFont="1"/>
    <xf numFmtId="0" fontId="6" fillId="0" borderId="0" xfId="0" applyFont="1" applyAlignment="1">
      <alignment horizontal="centerContinuous"/>
    </xf>
    <xf numFmtId="165" fontId="0" fillId="0" borderId="0" xfId="0" applyNumberFormat="1"/>
    <xf numFmtId="0" fontId="5" fillId="0" borderId="0" xfId="0" applyFont="1"/>
    <xf numFmtId="165" fontId="5" fillId="0" borderId="0" xfId="0" applyNumberFormat="1" applyFont="1"/>
    <xf numFmtId="0" fontId="16" fillId="0" borderId="0" xfId="2" applyFont="1" applyFill="1" applyAlignment="1">
      <alignment vertical="center" wrapText="1"/>
    </xf>
    <xf numFmtId="0" fontId="17" fillId="0" borderId="0" xfId="5" applyFont="1" applyFill="1" applyBorder="1" applyAlignment="1" applyProtection="1">
      <alignment vertical="center" wrapText="1"/>
    </xf>
    <xf numFmtId="0" fontId="15" fillId="0" borderId="0" xfId="10" applyFont="1" applyAlignment="1">
      <alignment vertical="center"/>
    </xf>
    <xf numFmtId="0" fontId="15" fillId="0" borderId="0" xfId="10" applyFont="1" applyAlignment="1">
      <alignment vertical="center" wrapText="1"/>
    </xf>
    <xf numFmtId="0" fontId="11" fillId="0" borderId="0" xfId="2">
      <alignment horizontal="left" vertical="center"/>
    </xf>
    <xf numFmtId="0" fontId="20" fillId="0" borderId="0" xfId="10" applyAlignment="1">
      <alignment vertical="center" wrapText="1"/>
    </xf>
    <xf numFmtId="0" fontId="20" fillId="0" borderId="0" xfId="10" applyAlignment="1">
      <alignment vertical="center"/>
    </xf>
    <xf numFmtId="0" fontId="11" fillId="0" borderId="0" xfId="2" applyFill="1" applyAlignment="1">
      <alignment vertical="center"/>
    </xf>
    <xf numFmtId="0" fontId="5" fillId="0" borderId="0" xfId="7"/>
    <xf numFmtId="0" fontId="12" fillId="0" borderId="0" xfId="3" applyFill="1">
      <alignment horizontal="left" vertical="center"/>
    </xf>
    <xf numFmtId="0" fontId="12" fillId="0" borderId="0" xfId="3" applyFill="1" applyAlignment="1"/>
    <xf numFmtId="0" fontId="18" fillId="0" borderId="0" xfId="2" applyFont="1" applyFill="1" applyAlignment="1">
      <alignment vertical="center"/>
    </xf>
    <xf numFmtId="0" fontId="14" fillId="0" borderId="0" xfId="10" applyFont="1" applyAlignment="1">
      <alignment vertical="center" wrapText="1"/>
    </xf>
    <xf numFmtId="0" fontId="19" fillId="0" borderId="0" xfId="3" applyFont="1" applyFill="1" applyAlignment="1"/>
    <xf numFmtId="0" fontId="14" fillId="0" borderId="0" xfId="10" applyFont="1" applyAlignment="1">
      <alignment vertical="center"/>
    </xf>
    <xf numFmtId="0" fontId="15" fillId="0" borderId="0" xfId="0" applyFont="1" applyAlignment="1">
      <alignment horizontal="left" vertical="center" wrapText="1"/>
    </xf>
    <xf numFmtId="0" fontId="15" fillId="0" borderId="0" xfId="0" applyFont="1" applyAlignment="1">
      <alignment horizontal="left" vertical="center"/>
    </xf>
    <xf numFmtId="0" fontId="21" fillId="0" borderId="0" xfId="5" applyFill="1" applyBorder="1" applyAlignment="1" applyProtection="1">
      <alignment vertical="center" wrapText="1"/>
    </xf>
    <xf numFmtId="0" fontId="20" fillId="0" borderId="0" xfId="10" applyAlignment="1">
      <alignment horizontal="center" vertical="center" wrapText="1"/>
    </xf>
    <xf numFmtId="0" fontId="23" fillId="0" borderId="0" xfId="10" applyFont="1" applyAlignment="1">
      <alignment horizontal="right" vertical="center" wrapText="1"/>
    </xf>
    <xf numFmtId="0" fontId="23" fillId="0" borderId="0" xfId="10" applyFont="1" applyAlignment="1">
      <alignment horizontal="left" vertical="center"/>
    </xf>
    <xf numFmtId="0" fontId="20" fillId="0" borderId="11" xfId="10" applyBorder="1" applyAlignment="1">
      <alignment horizontal="center" vertical="center" wrapText="1"/>
    </xf>
    <xf numFmtId="0" fontId="20" fillId="0" borderId="1" xfId="10" applyBorder="1" applyAlignment="1">
      <alignment horizontal="center" vertical="center" wrapText="1"/>
    </xf>
    <xf numFmtId="0" fontId="20" fillId="0" borderId="9" xfId="10" applyBorder="1" applyAlignment="1">
      <alignment horizontal="center" vertical="center" wrapText="1"/>
    </xf>
    <xf numFmtId="0" fontId="20" fillId="0" borderId="0" xfId="10" applyAlignment="1">
      <alignment horizontal="left" vertical="center"/>
    </xf>
    <xf numFmtId="0" fontId="22" fillId="0" borderId="13" xfId="10" applyFont="1" applyBorder="1" applyAlignment="1">
      <alignment horizontal="left" vertical="center"/>
    </xf>
    <xf numFmtId="0" fontId="22" fillId="0" borderId="7" xfId="10" applyFont="1" applyBorder="1" applyAlignment="1">
      <alignment horizontal="left" vertical="center"/>
    </xf>
    <xf numFmtId="0" fontId="22" fillId="0" borderId="8" xfId="10" applyFont="1" applyBorder="1" applyAlignment="1">
      <alignment horizontal="left" vertical="center"/>
    </xf>
    <xf numFmtId="37" fontId="20" fillId="0" borderId="0" xfId="10" applyNumberFormat="1" applyAlignment="1">
      <alignment horizontal="right" vertical="center"/>
    </xf>
    <xf numFmtId="0" fontId="20" fillId="0" borderId="0" xfId="10" applyAlignment="1">
      <alignment horizontal="right" vertical="center"/>
    </xf>
    <xf numFmtId="38" fontId="20" fillId="0" borderId="0" xfId="1" applyNumberFormat="1" applyFont="1" applyAlignment="1">
      <alignment horizontal="right" vertical="center"/>
    </xf>
    <xf numFmtId="0" fontId="20" fillId="0" borderId="8" xfId="10" applyBorder="1" applyAlignment="1">
      <alignment horizontal="right" vertical="center"/>
    </xf>
    <xf numFmtId="0" fontId="20" fillId="0" borderId="10" xfId="10" applyBorder="1" applyAlignment="1">
      <alignment horizontal="right" vertical="center"/>
    </xf>
    <xf numFmtId="37" fontId="20" fillId="0" borderId="0" xfId="1" applyNumberFormat="1" applyFont="1" applyBorder="1" applyAlignment="1">
      <alignment horizontal="right" vertical="center"/>
    </xf>
    <xf numFmtId="37" fontId="20" fillId="0" borderId="10" xfId="1" applyNumberFormat="1" applyFont="1" applyBorder="1" applyAlignment="1">
      <alignment horizontal="right" vertical="center"/>
    </xf>
    <xf numFmtId="0" fontId="20" fillId="0" borderId="10" xfId="10" applyBorder="1" applyAlignment="1">
      <alignment horizontal="right" vertical="center" wrapText="1"/>
    </xf>
    <xf numFmtId="0" fontId="20" fillId="0" borderId="8" xfId="10" applyBorder="1" applyAlignment="1">
      <alignment horizontal="right" vertical="center" wrapText="1"/>
    </xf>
    <xf numFmtId="37" fontId="20" fillId="0" borderId="0" xfId="1" applyNumberFormat="1" applyFont="1" applyAlignment="1">
      <alignment horizontal="right" vertical="center"/>
    </xf>
    <xf numFmtId="37" fontId="20" fillId="0" borderId="12" xfId="1" applyNumberFormat="1" applyFont="1" applyBorder="1" applyAlignment="1">
      <alignment horizontal="right" vertical="center"/>
    </xf>
    <xf numFmtId="165" fontId="5" fillId="0" borderId="0" xfId="9" quotePrefix="1" applyNumberFormat="1"/>
    <xf numFmtId="165" fontId="5" fillId="0" borderId="0" xfId="9" applyNumberFormat="1"/>
    <xf numFmtId="37" fontId="20" fillId="0" borderId="0" xfId="10" applyNumberFormat="1" applyAlignment="1">
      <alignment horizontal="left" vertical="center"/>
    </xf>
    <xf numFmtId="0" fontId="25" fillId="0" borderId="0" xfId="10" applyFont="1" applyAlignment="1">
      <alignment horizontal="left" vertical="center"/>
    </xf>
    <xf numFmtId="9" fontId="20" fillId="0" borderId="0" xfId="12" applyFont="1" applyAlignment="1">
      <alignment horizontal="left" vertical="center"/>
    </xf>
    <xf numFmtId="0" fontId="20" fillId="0" borderId="0" xfId="10" applyAlignment="1">
      <alignment horizontal="right" vertical="center" wrapText="1"/>
    </xf>
    <xf numFmtId="0" fontId="15" fillId="0" borderId="0" xfId="10" applyFont="1" applyAlignment="1">
      <alignment horizontal="left" vertical="center"/>
    </xf>
    <xf numFmtId="0" fontId="27" fillId="0" borderId="13" xfId="10" applyFont="1" applyBorder="1" applyAlignment="1">
      <alignment horizontal="left" vertical="center"/>
    </xf>
    <xf numFmtId="0" fontId="27" fillId="0" borderId="7" xfId="10" applyFont="1" applyBorder="1" applyAlignment="1">
      <alignment horizontal="left" vertical="center"/>
    </xf>
    <xf numFmtId="0" fontId="27" fillId="0" borderId="8" xfId="10" applyFont="1" applyBorder="1" applyAlignment="1">
      <alignment horizontal="left" vertical="center"/>
    </xf>
    <xf numFmtId="0" fontId="28" fillId="0" borderId="0" xfId="10" applyFont="1" applyAlignment="1">
      <alignment horizontal="left" vertical="center"/>
    </xf>
    <xf numFmtId="0" fontId="15" fillId="0" borderId="11" xfId="10" applyFont="1" applyBorder="1" applyAlignment="1">
      <alignment horizontal="center" vertical="center" wrapText="1"/>
    </xf>
    <xf numFmtId="0" fontId="15" fillId="0" borderId="1" xfId="10" applyFont="1" applyBorder="1" applyAlignment="1">
      <alignment horizontal="center" vertical="center" wrapText="1"/>
    </xf>
    <xf numFmtId="0" fontId="15" fillId="0" borderId="9" xfId="10" applyFont="1" applyBorder="1" applyAlignment="1">
      <alignment horizontal="center" vertical="center" wrapText="1"/>
    </xf>
    <xf numFmtId="0" fontId="15" fillId="0" borderId="18" xfId="10" applyFont="1" applyBorder="1" applyAlignment="1">
      <alignment horizontal="right" vertical="center"/>
    </xf>
    <xf numFmtId="37" fontId="15" fillId="0" borderId="0" xfId="10" applyNumberFormat="1" applyFont="1" applyAlignment="1">
      <alignment horizontal="right" vertical="center"/>
    </xf>
    <xf numFmtId="37" fontId="15" fillId="0" borderId="12" xfId="10" applyNumberFormat="1" applyFont="1" applyBorder="1" applyAlignment="1">
      <alignment horizontal="right" vertical="center"/>
    </xf>
    <xf numFmtId="37" fontId="15" fillId="0" borderId="10" xfId="10" applyNumberFormat="1" applyFont="1" applyBorder="1" applyAlignment="1">
      <alignment horizontal="right" vertical="center"/>
    </xf>
    <xf numFmtId="0" fontId="15" fillId="0" borderId="14" xfId="10" applyFont="1" applyBorder="1" applyAlignment="1">
      <alignment horizontal="right" vertical="center"/>
    </xf>
    <xf numFmtId="0" fontId="15" fillId="4" borderId="2" xfId="10" applyFont="1" applyFill="1" applyBorder="1" applyAlignment="1">
      <alignment horizontal="right" vertical="center"/>
    </xf>
    <xf numFmtId="37" fontId="15" fillId="4" borderId="15" xfId="10" applyNumberFormat="1" applyFont="1" applyFill="1" applyBorder="1" applyAlignment="1">
      <alignment horizontal="right" vertical="center"/>
    </xf>
    <xf numFmtId="37" fontId="15" fillId="4" borderId="17" xfId="10" applyNumberFormat="1" applyFont="1" applyFill="1" applyBorder="1" applyAlignment="1">
      <alignment horizontal="right" vertical="center"/>
    </xf>
    <xf numFmtId="37" fontId="15" fillId="4" borderId="16" xfId="10" applyNumberFormat="1" applyFont="1" applyFill="1" applyBorder="1" applyAlignment="1">
      <alignment horizontal="right" vertical="center"/>
    </xf>
    <xf numFmtId="0" fontId="27" fillId="0" borderId="2" xfId="10" applyFont="1" applyBorder="1" applyAlignment="1">
      <alignment horizontal="right" vertical="center"/>
    </xf>
    <xf numFmtId="37" fontId="27" fillId="0" borderId="15" xfId="10" applyNumberFormat="1" applyFont="1" applyBorder="1" applyAlignment="1">
      <alignment horizontal="right" vertical="center"/>
    </xf>
    <xf numFmtId="37" fontId="27" fillId="0" borderId="17" xfId="10" applyNumberFormat="1" applyFont="1" applyBorder="1" applyAlignment="1">
      <alignment horizontal="right" vertical="center"/>
    </xf>
    <xf numFmtId="37" fontId="27" fillId="0" borderId="16" xfId="10" applyNumberFormat="1" applyFont="1" applyBorder="1" applyAlignment="1">
      <alignment horizontal="right" vertical="center"/>
    </xf>
    <xf numFmtId="166" fontId="15" fillId="4" borderId="17" xfId="10" applyNumberFormat="1" applyFont="1" applyFill="1" applyBorder="1" applyAlignment="1">
      <alignment horizontal="right" vertical="center"/>
    </xf>
    <xf numFmtId="0" fontId="11" fillId="0" borderId="0" xfId="2" applyFill="1">
      <alignment horizontal="left" vertical="center"/>
    </xf>
    <xf numFmtId="39" fontId="15" fillId="4" borderId="15" xfId="10" applyNumberFormat="1" applyFont="1" applyFill="1" applyBorder="1" applyAlignment="1">
      <alignment horizontal="right" vertical="center"/>
    </xf>
    <xf numFmtId="37" fontId="20" fillId="0" borderId="0" xfId="1" applyNumberFormat="1" applyFont="1" applyFill="1" applyAlignment="1">
      <alignment horizontal="right" vertical="center"/>
    </xf>
    <xf numFmtId="37" fontId="20" fillId="0" borderId="12" xfId="1" applyNumberFormat="1" applyFont="1" applyFill="1" applyBorder="1" applyAlignment="1">
      <alignment horizontal="right" vertical="center"/>
    </xf>
    <xf numFmtId="37" fontId="20" fillId="0" borderId="10" xfId="1" applyNumberFormat="1" applyFont="1" applyFill="1" applyBorder="1" applyAlignment="1">
      <alignment horizontal="right" vertical="center"/>
    </xf>
    <xf numFmtId="168" fontId="20" fillId="0" borderId="0" xfId="12" applyNumberFormat="1" applyFont="1" applyAlignment="1">
      <alignment horizontal="left" vertical="center"/>
    </xf>
    <xf numFmtId="39" fontId="15" fillId="4" borderId="16" xfId="10" applyNumberFormat="1" applyFont="1" applyFill="1" applyBorder="1" applyAlignment="1">
      <alignment horizontal="right" vertical="center"/>
    </xf>
    <xf numFmtId="0" fontId="29" fillId="0" borderId="0" xfId="3" applyFont="1" applyAlignment="1">
      <alignment horizontal="left"/>
    </xf>
    <xf numFmtId="0" fontId="30" fillId="0" borderId="0" xfId="10" applyFont="1" applyAlignment="1">
      <alignment vertical="center" wrapText="1"/>
    </xf>
    <xf numFmtId="168" fontId="20" fillId="0" borderId="0" xfId="12" applyNumberFormat="1" applyFont="1" applyFill="1" applyAlignment="1">
      <alignment horizontal="left" vertical="center"/>
    </xf>
    <xf numFmtId="9" fontId="20" fillId="0" borderId="0" xfId="12" applyFont="1" applyFill="1" applyAlignment="1">
      <alignment horizontal="left" vertical="center"/>
    </xf>
    <xf numFmtId="0" fontId="0" fillId="5" borderId="0" xfId="0" applyFill="1"/>
    <xf numFmtId="0" fontId="27" fillId="0" borderId="18" xfId="10" applyFont="1" applyBorder="1" applyAlignment="1">
      <alignment horizontal="left" vertical="center"/>
    </xf>
    <xf numFmtId="0" fontId="15" fillId="0" borderId="19" xfId="10" applyFont="1" applyBorder="1" applyAlignment="1">
      <alignment horizontal="center" vertical="center" wrapText="1"/>
    </xf>
    <xf numFmtId="37" fontId="15" fillId="0" borderId="14" xfId="10" applyNumberFormat="1" applyFont="1" applyBorder="1" applyAlignment="1">
      <alignment horizontal="right" vertical="center"/>
    </xf>
    <xf numFmtId="37" fontId="15" fillId="4" borderId="2" xfId="10" applyNumberFormat="1" applyFont="1" applyFill="1" applyBorder="1" applyAlignment="1">
      <alignment horizontal="right" vertical="center"/>
    </xf>
    <xf numFmtId="37" fontId="15" fillId="0" borderId="18" xfId="10" applyNumberFormat="1" applyFont="1" applyBorder="1" applyAlignment="1">
      <alignment horizontal="right" vertical="center"/>
    </xf>
    <xf numFmtId="37" fontId="15" fillId="0" borderId="19" xfId="10" applyNumberFormat="1" applyFont="1" applyBorder="1" applyAlignment="1">
      <alignment horizontal="right" vertical="center"/>
    </xf>
    <xf numFmtId="37" fontId="27" fillId="0" borderId="2" xfId="10" applyNumberFormat="1" applyFont="1" applyBorder="1" applyAlignment="1">
      <alignment horizontal="right" vertical="center"/>
    </xf>
    <xf numFmtId="167" fontId="15" fillId="4" borderId="2" xfId="10" applyNumberFormat="1" applyFont="1" applyFill="1" applyBorder="1" applyAlignment="1">
      <alignment horizontal="right" vertical="center"/>
    </xf>
    <xf numFmtId="0" fontId="31" fillId="0" borderId="0" xfId="18">
      <alignment vertical="center" wrapText="1"/>
    </xf>
    <xf numFmtId="0" fontId="31" fillId="0" borderId="0" xfId="18" applyAlignment="1">
      <alignment vertical="center"/>
    </xf>
    <xf numFmtId="0" fontId="34" fillId="0" borderId="0" xfId="15"/>
    <xf numFmtId="0" fontId="35" fillId="0" borderId="0" xfId="17" applyAlignment="1" applyProtection="1">
      <alignment vertical="center" wrapText="1"/>
    </xf>
    <xf numFmtId="0" fontId="36" fillId="0" borderId="0" xfId="16"/>
    <xf numFmtId="0" fontId="35" fillId="0" borderId="0" xfId="17" applyAlignment="1" applyProtection="1">
      <alignment vertical="center"/>
    </xf>
    <xf numFmtId="0" fontId="34" fillId="0" borderId="0" xfId="15" applyAlignment="1">
      <alignment wrapText="1"/>
    </xf>
    <xf numFmtId="0" fontId="15" fillId="0" borderId="0" xfId="18" applyFont="1">
      <alignment vertical="center" wrapText="1"/>
    </xf>
    <xf numFmtId="0" fontId="20" fillId="0" borderId="0" xfId="10" applyAlignment="1">
      <alignment vertical="top" wrapText="1"/>
    </xf>
    <xf numFmtId="0" fontId="23" fillId="0" borderId="0" xfId="10" applyFont="1" applyAlignment="1">
      <alignment horizontal="center" vertical="center" wrapText="1"/>
    </xf>
    <xf numFmtId="0" fontId="20" fillId="0" borderId="10" xfId="10" quotePrefix="1" applyBorder="1" applyAlignment="1">
      <alignment horizontal="right" vertical="center"/>
    </xf>
    <xf numFmtId="168" fontId="20" fillId="0" borderId="0" xfId="12" applyNumberFormat="1" applyFont="1" applyFill="1" applyAlignment="1">
      <alignment horizontal="right" vertical="center"/>
    </xf>
    <xf numFmtId="38" fontId="20" fillId="0" borderId="0" xfId="1" applyNumberFormat="1" applyFont="1" applyFill="1" applyAlignment="1">
      <alignment horizontal="right" vertical="center"/>
    </xf>
    <xf numFmtId="0" fontId="15" fillId="0" borderId="0" xfId="0" applyFont="1" applyAlignment="1">
      <alignment vertical="center"/>
    </xf>
    <xf numFmtId="0" fontId="19" fillId="0" borderId="0" xfId="3" applyFont="1" applyFill="1">
      <alignment horizontal="left" vertical="center"/>
    </xf>
    <xf numFmtId="37" fontId="20" fillId="0" borderId="10" xfId="10" applyNumberFormat="1" applyBorder="1" applyAlignment="1">
      <alignment horizontal="right" vertical="center"/>
    </xf>
    <xf numFmtId="17" fontId="20" fillId="0" borderId="10" xfId="10" quotePrefix="1" applyNumberFormat="1" applyBorder="1" applyAlignment="1">
      <alignment horizontal="right" vertical="center"/>
    </xf>
    <xf numFmtId="37" fontId="20" fillId="0" borderId="12" xfId="10" applyNumberFormat="1" applyBorder="1" applyAlignment="1">
      <alignment horizontal="right" vertical="center"/>
    </xf>
    <xf numFmtId="37" fontId="20" fillId="0" borderId="0" xfId="1" applyNumberFormat="1" applyFont="1" applyFill="1" applyBorder="1" applyAlignment="1">
      <alignment horizontal="right" vertical="center"/>
    </xf>
    <xf numFmtId="37" fontId="20" fillId="0" borderId="14" xfId="1" applyNumberFormat="1" applyFont="1" applyFill="1" applyBorder="1" applyAlignment="1">
      <alignment horizontal="right" vertical="center"/>
    </xf>
    <xf numFmtId="37" fontId="20" fillId="0" borderId="14" xfId="10" applyNumberFormat="1" applyBorder="1" applyAlignment="1">
      <alignment horizontal="right" vertical="center"/>
    </xf>
    <xf numFmtId="0" fontId="6" fillId="0" borderId="1" xfId="0" applyFont="1" applyBorder="1" applyAlignment="1">
      <alignment horizontal="center"/>
    </xf>
    <xf numFmtId="0" fontId="0" fillId="0" borderId="1" xfId="0" applyBorder="1" applyAlignment="1">
      <alignment horizontal="center"/>
    </xf>
  </cellXfs>
  <cellStyles count="31">
    <cellStyle name="Comma" xfId="1" builtinId="3"/>
    <cellStyle name="Comma 2" xfId="23" xr:uid="{445AC95D-DA31-4723-BB44-A0E3CA41F547}"/>
    <cellStyle name="Comma 3" xfId="20" xr:uid="{09318E34-4337-443D-9DE0-22B54A93E697}"/>
    <cellStyle name="Comma 3 2" xfId="27" xr:uid="{C0A25D08-F4E2-4E08-BDC3-DFEA6F78DAC7}"/>
    <cellStyle name="Heading 1" xfId="2" builtinId="16" customBuiltin="1"/>
    <cellStyle name="Heading 1 2" xfId="14" xr:uid="{21E6CA64-A1CD-4A18-B0E0-64F4E7BD7DC8}"/>
    <cellStyle name="Heading 2" xfId="3" builtinId="17" customBuiltin="1"/>
    <cellStyle name="Heading 2 2" xfId="15" xr:uid="{2574F04C-2575-49B1-9CFA-667724B4823B}"/>
    <cellStyle name="Heading 3" xfId="4" builtinId="18" customBuiltin="1"/>
    <cellStyle name="Heading 3 2" xfId="16" xr:uid="{D5916168-DD16-4675-889D-5A3AFD6358C1}"/>
    <cellStyle name="Hyperlink" xfId="5" builtinId="8" customBuiltin="1"/>
    <cellStyle name="Hyperlink 2" xfId="6" xr:uid="{00000000-0005-0000-0000-000005000000}"/>
    <cellStyle name="Hyperlink 2 3" xfId="30" xr:uid="{52009A18-FEF0-4DB6-8C21-088F800B3BD2}"/>
    <cellStyle name="Hyperlink 3" xfId="17" xr:uid="{DD90420D-5137-46E1-B152-0340BDE5B800}"/>
    <cellStyle name="Normal" xfId="0" builtinId="0"/>
    <cellStyle name="Normal 2" xfId="7" xr:uid="{00000000-0005-0000-0000-000007000000}"/>
    <cellStyle name="Normal 2 2" xfId="24" xr:uid="{B2F0F875-31D3-471D-89DA-E1F3DE697A87}"/>
    <cellStyle name="Normal 2 3" xfId="8" xr:uid="{00000000-0005-0000-0000-000008000000}"/>
    <cellStyle name="Normal 2 4" xfId="19" xr:uid="{40143F1E-6796-4762-9306-FFBDD0D848B3}"/>
    <cellStyle name="Normal 3" xfId="9" xr:uid="{00000000-0005-0000-0000-000009000000}"/>
    <cellStyle name="Normal 3 2" xfId="21" xr:uid="{24BE53CC-4C40-4423-B7DB-C29EDE8F799E}"/>
    <cellStyle name="Normal 4" xfId="10" xr:uid="{00000000-0005-0000-0000-00000A000000}"/>
    <cellStyle name="Normal 4 2" xfId="18" xr:uid="{A39B25DC-EAC5-4510-8FB6-BBA55320AFB1}"/>
    <cellStyle name="Normal 5" xfId="13" xr:uid="{E8137BA9-3571-40BA-84B3-94E81A16CBC8}"/>
    <cellStyle name="Normal 5 2" xfId="26" xr:uid="{52BEFC51-E109-4684-B85C-5F22DC52A356}"/>
    <cellStyle name="Normal 8" xfId="11" xr:uid="{00000000-0005-0000-0000-00000B000000}"/>
    <cellStyle name="Per cent 2" xfId="29" xr:uid="{DCE8E8A7-159C-4299-963D-31DB808BCB18}"/>
    <cellStyle name="Percent" xfId="12" builtinId="5"/>
    <cellStyle name="Percent 2" xfId="22" xr:uid="{21E334AE-E355-48A9-8EA7-77E4B6F8D02D}"/>
    <cellStyle name="Percent 3" xfId="25" xr:uid="{B5791BBB-974D-406C-A8F9-4EE555F4583F}"/>
    <cellStyle name="Percent 3 2" xfId="28" xr:uid="{FFF7791D-4ED6-4DFD-97F8-BBA2CCD6FCD0}"/>
  </cellStyles>
  <dxfs count="120">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right style="thin">
          <color indexed="64"/>
        </right>
        <top/>
        <bottom/>
      </border>
    </dxf>
    <dxf>
      <numFmt numFmtId="5" formatCode="#,##0;\-#,##0"/>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right style="thin">
          <color indexed="64"/>
        </right>
        <top/>
        <bottom/>
      </border>
    </dxf>
    <dxf>
      <numFmt numFmtId="5" formatCode="#,##0;\-#,##0"/>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style="thin">
          <color indexed="64"/>
        </left>
        <right/>
        <top/>
        <bottom/>
      </border>
    </dxf>
    <dxf>
      <numFmt numFmtId="5" formatCode="#,##0;\-#,##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alignment horizontal="right" vertical="center" textRotation="0" wrapText="0" indent="0" justifyLastLine="0" shrinkToFit="0" readingOrder="0"/>
      <border diagonalUp="0" diagonalDown="0" outline="0">
        <left/>
        <right style="thin">
          <color indexed="64"/>
        </right>
        <top/>
        <bottom/>
      </border>
    </dxf>
    <dxf>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bottom/>
      </border>
    </dxf>
    <dxf>
      <border outline="0">
        <right style="thin">
          <color indexed="64"/>
        </right>
      </border>
    </dxf>
    <dxf>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style="thin">
          <color indexed="64"/>
        </left>
        <right/>
        <top/>
        <bottom/>
      </border>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14" formatCode="0.00%"/>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border diagonalUp="0" diagonalDown="0" outline="0">
        <left style="thin">
          <color indexed="64"/>
        </left>
        <right/>
        <top/>
        <bottom/>
      </border>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font>
        <b val="0"/>
      </font>
      <numFmt numFmtId="5" formatCode="#,##0;\-#,##0"/>
      <alignment horizontal="right" vertical="center" textRotation="0" wrapText="0" indent="0" justifyLastLine="0" shrinkToFit="0" readingOrder="0"/>
    </dxf>
    <dxf>
      <fill>
        <patternFill patternType="none">
          <fgColor indexed="64"/>
          <bgColor indexed="65"/>
        </patternFill>
      </fill>
      <alignment horizontal="right" vertical="center" textRotation="0" wrapText="1" indent="0" justifyLastLine="0" shrinkToFit="0" readingOrder="0"/>
    </dxf>
    <dxf>
      <alignment horizontal="right" vertical="center" textRotation="0" wrapText="1" indent="0" justifyLastLine="0" shrinkToFit="0" readingOrder="0"/>
    </dxf>
    <dxf>
      <alignment horizontal="left" vertical="center" textRotation="0" wrapText="0" indent="0" justifyLastLine="0" shrinkToFit="0" readingOrder="0"/>
    </dxf>
    <dxf>
      <border outline="0">
        <right style="thin">
          <color indexed="64"/>
        </right>
      </border>
    </dxf>
    <dxf>
      <alignment vertical="center" textRotation="0"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border outline="0">
        <right style="thin">
          <color indexed="64"/>
        </right>
      </border>
    </dxf>
    <dxf>
      <font>
        <b val="0"/>
        <family val="2"/>
      </font>
      <alignment vertical="center" textRotation="0" indent="0" justifyLastLine="0" shrinkToFit="0" readingOrder="0"/>
    </dxf>
    <dxf>
      <font>
        <b val="0"/>
        <i val="0"/>
        <strike val="0"/>
        <condense val="0"/>
        <extend val="0"/>
        <outline val="0"/>
        <shadow val="0"/>
        <u val="none"/>
        <vertAlign val="baseline"/>
        <sz val="12"/>
        <color auto="1"/>
        <name val="Calibri"/>
        <family val="2"/>
        <scheme val="none"/>
      </font>
      <alignment horizontal="center" vertical="center" textRotation="0" wrapText="1"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right style="thin">
          <color indexed="64"/>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style="thin">
          <color indexed="64"/>
        </left>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right style="thin">
          <color indexed="64"/>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style="thin">
          <color indexed="64"/>
        </left>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left style="thin">
          <color indexed="64"/>
        </left>
        <right style="thin">
          <color indexed="64"/>
        </right>
        <vertical/>
      </border>
    </dxf>
    <dxf>
      <font>
        <strike val="0"/>
        <outline val="0"/>
        <shadow val="0"/>
        <u val="none"/>
        <vertAlign val="baseline"/>
        <sz val="12"/>
        <name val="Calibri"/>
        <family val="2"/>
        <scheme val="minor"/>
      </font>
      <alignment horizontal="right" vertical="center" textRotation="0" wrapText="0" indent="0" justifyLastLine="0" shrinkToFit="0" readingOrder="0"/>
      <border diagonalUp="0" diagonalDown="0" outline="0">
        <left style="thin">
          <color indexed="64"/>
        </left>
        <right style="thin">
          <color indexed="64"/>
        </right>
        <top/>
        <bottom/>
      </border>
    </dxf>
    <dxf>
      <border outline="0">
        <right style="thin">
          <color indexed="64"/>
        </right>
        <bottom style="thin">
          <color indexed="64"/>
        </bottom>
      </border>
    </dxf>
    <dxf>
      <font>
        <strike val="0"/>
        <outline val="0"/>
        <shadow val="0"/>
        <u val="none"/>
        <vertAlign val="baseline"/>
        <sz val="12"/>
        <name val="Calibri"/>
        <family val="2"/>
        <scheme val="minor"/>
      </font>
      <alignment vertical="center" textRotation="0" indent="0" justifyLastLine="0" shrinkToFit="0" readingOrder="0"/>
    </dxf>
    <dxf>
      <border outline="0">
        <bottom style="thin">
          <color indexed="64"/>
        </bottom>
      </border>
    </dxf>
    <dxf>
      <font>
        <strike val="0"/>
        <outline val="0"/>
        <shadow val="0"/>
        <u val="none"/>
        <vertAlign val="baseline"/>
        <sz val="12"/>
        <name val="Calibri"/>
        <family val="2"/>
        <scheme val="minor"/>
      </font>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color auto="1"/>
        <name val="Calibri"/>
        <family val="2"/>
        <scheme val="minor"/>
      </font>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0" indent="0" justifyLastLine="0" shrinkToFit="0" readingOrder="0"/>
      <protection locked="1" hidden="0"/>
    </dxf>
    <dxf>
      <font>
        <strike val="0"/>
        <outline val="0"/>
        <shadow val="0"/>
        <vertAlign val="baseline"/>
        <color auto="1"/>
      </font>
      <fill>
        <patternFill patternType="none">
          <fgColor indexed="64"/>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ents" displayName="Contents" ref="A4:B12" totalsRowShown="0" headerRowDxfId="119" dataDxfId="118" headerRowCellStyle="Heading 2" dataCellStyle="Hyperlink">
  <tableColumns count="2">
    <tableColumn id="3" xr3:uid="{00000000-0010-0000-0000-000003000000}" name="Worksheet description" dataDxfId="117" dataCellStyle="Normal 4"/>
    <tableColumn id="1" xr3:uid="{00000000-0010-0000-0000-000001000000}" name="Link" dataDxfId="116"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Notes" displayName="Notes" ref="A4:B12" totalsRowShown="0" headerRowDxfId="115" dataDxfId="114" headerRowCellStyle="Heading 2">
  <tableColumns count="2">
    <tableColumn id="1" xr3:uid="{00000000-0010-0000-0100-000001000000}" name="Note " dataDxfId="113" dataCellStyle="Normal 4"/>
    <tableColumn id="2" xr3:uid="{00000000-0010-0000-0100-000002000000}" name="Description" dataDxfId="112"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13_deliveries_of_petroleum_products_for_inland_consumption_main_table_thousand_tonnes" displayName="Table3.13_deliveries_of_petroleum_products_for_inland_consumption_main_table_thousand_tonnes" ref="A5:M23" totalsRowShown="0" headerRowDxfId="111" dataDxfId="109" headerRowBorderDxfId="110" tableBorderDxfId="108" headerRowCellStyle="Normal 4" dataCellStyle="Normal 4">
  <autoFilter ref="A5:M2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200-000001000000}" name="Column1" dataDxfId="107" dataCellStyle="Normal 4"/>
    <tableColumn id="3" xr3:uid="{00000000-0010-0000-0200-000003000000}" name="Total _x000a_[note 1]" dataDxfId="106" dataCellStyle="Normal 4"/>
    <tableColumn id="4" xr3:uid="{00000000-0010-0000-0200-000004000000}" name="Butane and  propane _x000a_[note 2]" dataDxfId="105" dataCellStyle="Normal 4"/>
    <tableColumn id="5" xr3:uid="{00000000-0010-0000-0200-000005000000}" name="Other petroleum gases _x000a_[note 3][note 4]" dataDxfId="104" dataCellStyle="Normal 4"/>
    <tableColumn id="6" xr3:uid="{00000000-0010-0000-0200-000006000000}" name="Naphtha [LDF]" dataDxfId="103" dataCellStyle="Normal 4"/>
    <tableColumn id="7" xr3:uid="{00000000-0010-0000-0200-000007000000}" name="Petrol_x000a_[note 7]" dataDxfId="102" dataCellStyle="Normal 4"/>
    <tableColumn id="8" xr3:uid="{00000000-0010-0000-0200-000008000000}" name="Jet fuel" dataDxfId="101" dataCellStyle="Normal 4"/>
    <tableColumn id="9" xr3:uid="{00000000-0010-0000-0200-000009000000}" name="Burning oil" dataDxfId="100" dataCellStyle="Normal 4"/>
    <tableColumn id="10" xr3:uid="{00000000-0010-0000-0200-00000A000000}" name="Road diesel_x000a_[note 7]" dataDxfId="99" dataCellStyle="Normal 4"/>
    <tableColumn id="11" xr3:uid="{00000000-0010-0000-0200-00000B000000}" name="Gas oil_x000a_[note 8]" dataDxfId="98" dataCellStyle="Normal 4"/>
    <tableColumn id="12" xr3:uid="{00000000-0010-0000-0200-00000C000000}" name="Fuel oil _x000a_[note 4]" dataDxfId="97" dataCellStyle="Normal 4"/>
    <tableColumn id="13" xr3:uid="{00000000-0010-0000-0200-00000D000000}" name="Lubricating oils" dataDxfId="96" dataCellStyle="Normal 4"/>
    <tableColumn id="14" xr3:uid="{00000000-0010-0000-0200-00000E000000}" name="Bitumen" dataDxfId="95" dataCellStyle="Normal 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3.13_deliveries_of_petroleum_products_for_inland_consumption_annual_data_thousand_tonnes" displayName="Table3.13_deliveries_of_petroleum_products_for_inland_consumption_annual_data_thousand_tonnes" ref="A6:M30" totalsRowShown="0" headerRowDxfId="94" dataDxfId="93" tableBorderDxfId="92" headerRowCellStyle="Normal 4">
  <tableColumns count="13">
    <tableColumn id="1" xr3:uid="{00000000-0010-0000-0300-000001000000}" name="Year" dataDxfId="91" totalsRowDxfId="90" dataCellStyle="Normal 4" totalsRowCellStyle="Normal 4"/>
    <tableColumn id="3" xr3:uid="{00000000-0010-0000-0300-000003000000}" name="Total _x000a_[note 1]" dataDxfId="89" totalsRowDxfId="88" dataCellStyle="Normal 4"/>
    <tableColumn id="4" xr3:uid="{00000000-0010-0000-0300-000004000000}" name="Butane and  propane _x000a_[note 2]" dataDxfId="87" totalsRowDxfId="86" dataCellStyle="Comma"/>
    <tableColumn id="5" xr3:uid="{00000000-0010-0000-0300-000005000000}" name="Other petroleum gases _x000a_[note 3]_x000a_[note 4]" dataDxfId="85" totalsRowDxfId="84" dataCellStyle="Comma"/>
    <tableColumn id="6" xr3:uid="{00000000-0010-0000-0300-000006000000}" name="Naphtha [LDF]" dataDxfId="83" totalsRowDxfId="82" dataCellStyle="Comma"/>
    <tableColumn id="7" xr3:uid="{00000000-0010-0000-0300-000007000000}" name="Petrol" dataDxfId="81" totalsRowDxfId="80" dataCellStyle="Comma"/>
    <tableColumn id="8" xr3:uid="{00000000-0010-0000-0300-000008000000}" name="Jet fuel" dataDxfId="79" totalsRowDxfId="78" dataCellStyle="Comma"/>
    <tableColumn id="9" xr3:uid="{00000000-0010-0000-0300-000009000000}" name="Burning oil" dataDxfId="77" totalsRowDxfId="76" dataCellStyle="Comma"/>
    <tableColumn id="10" xr3:uid="{00000000-0010-0000-0300-00000A000000}" name="Road diesel" dataDxfId="75" totalsRowDxfId="74" dataCellStyle="Comma"/>
    <tableColumn id="11" xr3:uid="{00000000-0010-0000-0300-00000B000000}" name="Gas oil" dataDxfId="73" totalsRowDxfId="72" dataCellStyle="Comma"/>
    <tableColumn id="12" xr3:uid="{00000000-0010-0000-0300-00000C000000}" name="Fuel oil _x000a_[note 4]" dataDxfId="71" totalsRowDxfId="70" dataCellStyle="Comma"/>
    <tableColumn id="13" xr3:uid="{00000000-0010-0000-0300-00000D000000}" name="Lubricating oils" dataDxfId="69" totalsRowDxfId="68" dataCellStyle="Comma"/>
    <tableColumn id="14" xr3:uid="{00000000-0010-0000-0300-00000E000000}" name="Bitumen" dataDxfId="67" totalsRowDxfId="66" dataCellStyle="Comma"/>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33A51C-7989-44C8-A90A-7E4130E7C161}" name="Table3.13_deliveries_of_petroleum_products_for_inland_consumption_quarterly_data_thousand_tonnes" displayName="Table3.13_deliveries_of_petroleum_products_for_inland_consumption_quarterly_data_thousand_tonnes" ref="A6:M105" totalsRowShown="0" headerRowDxfId="65" dataDxfId="63" totalsRowDxfId="61" headerRowBorderDxfId="64" tableBorderDxfId="62" headerRowCellStyle="Normal 4" dataCellStyle="Normal 4" totalsRowCellStyle="Normal 4">
  <autoFilter ref="A6:M105" xr:uid="{1F33A51C-7989-44C8-A90A-7E4130E7C1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2" xr3:uid="{88B647EF-0B85-44A1-8413-3A540D93D703}" name="Column1" dataDxfId="60" totalsRowDxfId="59" dataCellStyle="Normal 4" totalsRowCellStyle="Normal 4"/>
    <tableColumn id="3" xr3:uid="{BCD56962-2BF2-4927-9F9F-69E5F2396E82}" name="Total _x000a_[note 1]" dataDxfId="58" totalsRowDxfId="57" dataCellStyle="Comma" totalsRowCellStyle="Comma"/>
    <tableColumn id="4" xr3:uid="{0B552053-4398-4B87-9D6E-A50B9DEA52B5}" name="Butane and  propane _x000a_[note 2]" dataDxfId="56" totalsRowDxfId="55" dataCellStyle="Comma" totalsRowCellStyle="Comma"/>
    <tableColumn id="5" xr3:uid="{BF37A140-0160-42E9-B897-58F148606AD6}" name="Other petroleum gases _x000a_[note 3][note 4]" dataDxfId="54" totalsRowDxfId="53" dataCellStyle="Comma" totalsRowCellStyle="Comma"/>
    <tableColumn id="6" xr3:uid="{75283270-1F12-4882-B29A-EAFC2EB38ED5}" name="Naphtha [LDF]" dataDxfId="52" totalsRowDxfId="51" dataCellStyle="Comma" totalsRowCellStyle="Comma"/>
    <tableColumn id="7" xr3:uid="{C8FE6921-2973-4065-B29B-9339B8C473EF}" name="Petrol" dataDxfId="50" totalsRowDxfId="49" dataCellStyle="Comma" totalsRowCellStyle="Comma"/>
    <tableColumn id="8" xr3:uid="{97D09F85-60EC-4966-A794-C2A4E92CB0A9}" name="Jet fuel" dataDxfId="48" totalsRowDxfId="47" dataCellStyle="Comma" totalsRowCellStyle="Comma"/>
    <tableColumn id="9" xr3:uid="{B6DD607A-CCFA-4901-BC68-666A9FCE23FF}" name="Burning oil" dataDxfId="46" totalsRowDxfId="45" dataCellStyle="Comma"/>
    <tableColumn id="10" xr3:uid="{6D69EC46-8E75-4B41-9707-BDCC32395843}" name="Road diesel" dataDxfId="44" totalsRowDxfId="43" dataCellStyle="Comma" totalsRowCellStyle="Comma"/>
    <tableColumn id="11" xr3:uid="{387DD636-F736-4370-99A7-40C8D3BF1192}" name="Gas oil" dataDxfId="42" totalsRowDxfId="41" dataCellStyle="Comma" totalsRowCellStyle="Comma"/>
    <tableColumn id="12" xr3:uid="{E3D1EC5B-F99D-491D-84A4-589342A35884}" name="Fuel oil _x000a_[note 4]" dataDxfId="40" totalsRowDxfId="39" dataCellStyle="Comma" totalsRowCellStyle="Comma"/>
    <tableColumn id="13" xr3:uid="{40E1FBF7-FB79-4706-B123-EB65828D1725}" name="Lubricating oils" dataDxfId="38" totalsRowDxfId="37" dataCellStyle="Comma" totalsRowCellStyle="Comma"/>
    <tableColumn id="14" xr3:uid="{4CB90CA8-2CCE-426B-A639-B9A5D1563CA9}" name="Bitumen" dataDxfId="36" totalsRowDxfId="35" dataCellStyle="Comma" totalsRowCellStyle="Comm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EC90BF-6925-4350-9731-D694C97366E7}" name="Table3.13_deliveries_of_petroleum_products_for_inland_consumption_monthly_data_thousand_tonnes" displayName="Table3.13_deliveries_of_petroleum_products_for_inland_consumption_monthly_data_thousand_tonnes" ref="A6:M311" totalsRowShown="0" headerRowDxfId="34" dataDxfId="33" tableBorderDxfId="32" headerRowCellStyle="Normal 4" dataCellStyle="Normal 4">
  <tableColumns count="13">
    <tableColumn id="1" xr3:uid="{C1D016C8-7136-43D1-910A-4E18DF904FCD}" name="Column1" dataDxfId="31" totalsRowDxfId="30" dataCellStyle="Normal 4"/>
    <tableColumn id="2" xr3:uid="{91EC4919-FD31-4FFA-AD1D-9A2EC0119BD1}" name="Total _x000a_[note 1]" dataDxfId="29" totalsRowDxfId="28" dataCellStyle="Normal 4"/>
    <tableColumn id="3" xr3:uid="{9994B519-8D09-4513-9D89-15068D3F7DE7}" name="Butane and  propane _x000a_[note 2]" dataDxfId="27" totalsRowDxfId="26" dataCellStyle="Normal 4"/>
    <tableColumn id="4" xr3:uid="{783F1BD5-1EC3-4630-B016-D961842351A4}" name="Other petroleum gases _x000a_[note 3] [note 4]" dataDxfId="25" totalsRowDxfId="24" dataCellStyle="Normal 4"/>
    <tableColumn id="5" xr3:uid="{46CFC098-5F8C-4A0E-930C-156142155F6B}" name="Naphtha [LDF]" dataDxfId="23" totalsRowDxfId="22" dataCellStyle="Normal 4"/>
    <tableColumn id="6" xr3:uid="{2634D3AF-533E-4B44-8B38-8AA6FF4B56F2}" name="Petrol" dataDxfId="21" totalsRowDxfId="20" dataCellStyle="Normal 4"/>
    <tableColumn id="7" xr3:uid="{270DFCDF-A421-4777-B056-F0529134DBCA}" name="Jet fuel" dataDxfId="19" totalsRowDxfId="18" dataCellStyle="Normal 4"/>
    <tableColumn id="8" xr3:uid="{27F8035E-2A2C-4CCE-8B43-5BC3605A1EA2}" name="Burning oil" dataDxfId="17" totalsRowDxfId="16" dataCellStyle="Normal 4"/>
    <tableColumn id="9" xr3:uid="{32482D04-2567-40C6-B05A-081617C263FD}" name="Road diesel" dataDxfId="15" totalsRowDxfId="14" dataCellStyle="Normal 4"/>
    <tableColumn id="10" xr3:uid="{50A07C9F-DFDA-4AFF-8695-4CBA4A267A54}" name="Gas oil" dataDxfId="13" totalsRowDxfId="12" dataCellStyle="Normal 4"/>
    <tableColumn id="11" xr3:uid="{A8740E53-EE21-48A3-A4C7-9CF105304A07}" name="Fuel oil _x000a_[note 4]" dataDxfId="11" totalsRowDxfId="10" dataCellStyle="Normal 4"/>
    <tableColumn id="12" xr3:uid="{D8A64CDD-4BB3-4A66-AA23-AF58CA437AA5}" name="Lubricating oils" dataDxfId="9" totalsRowDxfId="8" dataCellStyle="Normal 4"/>
    <tableColumn id="13" xr3:uid="{4A9D043F-7235-4F2A-BA79-F748E9DEC20A}" name="Bitumen" dataDxfId="7" totalsRowDxfId="6" dataCellStyle="Normal 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ov.uk/government/publications/crude-oil-and-petroleum-products-methodology-note" TargetMode="External"/><Relationship Id="rId3" Type="http://schemas.openxmlformats.org/officeDocument/2006/relationships/hyperlink" Target="https://www.gov.uk/government/publications/crude-oil-and-petroleum-products-methodology-note" TargetMode="External"/><Relationship Id="rId7" Type="http://schemas.openxmlformats.org/officeDocument/2006/relationships/hyperlink" Target="https://www.gov.uk/government/collections/energy-trends" TargetMode="External"/><Relationship Id="rId2" Type="http://schemas.openxmlformats.org/officeDocument/2006/relationships/hyperlink" Target="https://www.gov.uk/government/statistics/energy-balance-methodology-note" TargetMode="External"/><Relationship Id="rId1" Type="http://schemas.openxmlformats.org/officeDocument/2006/relationships/hyperlink" Target="https://www.gov.uk/government/statistics/crude-oil-and-petroleum-products-methodology-note" TargetMode="External"/><Relationship Id="rId6" Type="http://schemas.openxmlformats.org/officeDocument/2006/relationships/hyperlink" Target="mailto:energy.stats@beis.gov.uk" TargetMode="External"/><Relationship Id="rId11" Type="http://schemas.openxmlformats.org/officeDocument/2006/relationships/printerSettings" Target="../printerSettings/printerSettings1.bin"/><Relationship Id="rId5" Type="http://schemas.openxmlformats.org/officeDocument/2006/relationships/hyperlink" Target="mailto:oil-gas.statistics@beis.gov.uk" TargetMode="External"/><Relationship Id="rId10" Type="http://schemas.openxmlformats.org/officeDocument/2006/relationships/hyperlink" Target="https://www.gov.uk/government/statistics/digest-of-uk-energy-statistics-dukes-2022" TargetMode="External"/><Relationship Id="rId4" Type="http://schemas.openxmlformats.org/officeDocument/2006/relationships/hyperlink" Target="mailto:newsdesk@beis.gov.uk" TargetMode="External"/><Relationship Id="rId9" Type="http://schemas.openxmlformats.org/officeDocument/2006/relationships/hyperlink" Target="https://www.gov.uk/government/publications/beis-standards-for-official-statistics/statistical-revisions-policy"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showGridLines="0" zoomScaleNormal="100" workbookViewId="0"/>
  </sheetViews>
  <sheetFormatPr defaultColWidth="8.5703125" defaultRowHeight="20.25" customHeight="1"/>
  <cols>
    <col min="1" max="1" width="150.5703125" customWidth="1"/>
  </cols>
  <sheetData>
    <row r="1" spans="1:8" ht="45" customHeight="1">
      <c r="A1" s="20" t="s">
        <v>595</v>
      </c>
    </row>
    <row r="2" spans="1:8" ht="45" customHeight="1">
      <c r="A2" s="25" t="s">
        <v>128</v>
      </c>
    </row>
    <row r="3" spans="1:8" ht="30" customHeight="1">
      <c r="A3" s="113" t="s">
        <v>81</v>
      </c>
    </row>
    <row r="4" spans="1:8" ht="31.5">
      <c r="A4" s="107" t="s">
        <v>590</v>
      </c>
    </row>
    <row r="5" spans="1:8" ht="30" customHeight="1">
      <c r="A5" s="113" t="s">
        <v>82</v>
      </c>
    </row>
    <row r="6" spans="1:8" ht="20.25" customHeight="1">
      <c r="A6" s="107" t="s">
        <v>592</v>
      </c>
    </row>
    <row r="7" spans="1:8" ht="30" customHeight="1">
      <c r="A7" s="113" t="s">
        <v>83</v>
      </c>
    </row>
    <row r="8" spans="1:8" ht="31.5">
      <c r="A8" s="114" t="s">
        <v>593</v>
      </c>
    </row>
    <row r="9" spans="1:8" ht="30" customHeight="1">
      <c r="A9" s="109" t="s">
        <v>84</v>
      </c>
    </row>
    <row r="10" spans="1:8" ht="45" customHeight="1">
      <c r="A10" s="107" t="s">
        <v>85</v>
      </c>
    </row>
    <row r="11" spans="1:8" ht="20.25" customHeight="1">
      <c r="A11" s="110" t="s">
        <v>86</v>
      </c>
    </row>
    <row r="12" spans="1:8" ht="45" customHeight="1">
      <c r="A12" s="107" t="s">
        <v>87</v>
      </c>
    </row>
    <row r="13" spans="1:8" ht="45" customHeight="1">
      <c r="A13" s="107" t="s">
        <v>88</v>
      </c>
    </row>
    <row r="14" spans="1:8" ht="19.5" customHeight="1">
      <c r="A14" s="107" t="s">
        <v>89</v>
      </c>
    </row>
    <row r="15" spans="1:8" ht="20.25" customHeight="1">
      <c r="A15" s="110" t="s">
        <v>90</v>
      </c>
    </row>
    <row r="16" spans="1:8" ht="20.25" customHeight="1">
      <c r="A16" s="110" t="s">
        <v>587</v>
      </c>
      <c r="B16" s="21"/>
      <c r="C16" s="21"/>
      <c r="D16" s="21"/>
      <c r="E16" s="21"/>
      <c r="F16" s="21"/>
      <c r="G16" s="21"/>
      <c r="H16" s="21"/>
    </row>
    <row r="17" spans="1:1" ht="20.25" customHeight="1">
      <c r="A17" s="110" t="s">
        <v>91</v>
      </c>
    </row>
    <row r="18" spans="1:1" ht="20.25" customHeight="1">
      <c r="A18" s="110" t="s">
        <v>574</v>
      </c>
    </row>
    <row r="19" spans="1:1" ht="20.25" customHeight="1">
      <c r="A19" s="109" t="s">
        <v>92</v>
      </c>
    </row>
    <row r="20" spans="1:1" ht="30" customHeight="1">
      <c r="A20" s="111" t="s">
        <v>93</v>
      </c>
    </row>
    <row r="21" spans="1:1" ht="20.25" customHeight="1">
      <c r="A21" s="107" t="s">
        <v>591</v>
      </c>
    </row>
    <row r="22" spans="1:1" ht="20.25" customHeight="1">
      <c r="A22" s="110" t="s">
        <v>94</v>
      </c>
    </row>
    <row r="23" spans="1:1" ht="20.25" customHeight="1">
      <c r="A23" s="107" t="s">
        <v>571</v>
      </c>
    </row>
    <row r="24" spans="1:1" ht="20.25" customHeight="1">
      <c r="A24" s="111" t="s">
        <v>95</v>
      </c>
    </row>
    <row r="25" spans="1:1" ht="20.25" customHeight="1">
      <c r="A25" s="112" t="s">
        <v>76</v>
      </c>
    </row>
    <row r="26" spans="1:1" ht="20.25" customHeight="1">
      <c r="A26" s="108" t="s">
        <v>96</v>
      </c>
    </row>
  </sheetData>
  <hyperlinks>
    <hyperlink ref="A16:G16" r:id="rId1" display="Crude oil and petroleum products: methodology note" xr:uid="{00000000-0004-0000-0000-000007000000}"/>
    <hyperlink ref="A16:F16" r:id="rId2" display="Energy balance: methodology note" xr:uid="{00000000-0004-0000-0000-000008000000}"/>
    <hyperlink ref="A16:H16" r:id="rId3" display="Crude oil and petroleum products: methodology note" xr:uid="{00000000-0004-0000-0000-00000A000000}"/>
    <hyperlink ref="A25" r:id="rId4" xr:uid="{AE7A5492-49D3-46E5-B460-BE8302D6F541}"/>
    <hyperlink ref="A22" r:id="rId5" xr:uid="{E5FBD919-E017-4359-838A-105773CE9BF1}"/>
    <hyperlink ref="A11" r:id="rId6" xr:uid="{A38B87A6-FDC0-44D2-A7CF-122EF65CC0E2}"/>
    <hyperlink ref="A15" r:id="rId7" display="Energy trends publication (opens in a new window) " xr:uid="{24B737DF-A19C-40B6-9AA9-B9E03ECD12DF}"/>
    <hyperlink ref="A16" r:id="rId8" xr:uid="{BCE8A161-3080-445D-826B-BCEBB14EEB03}"/>
    <hyperlink ref="A17" r:id="rId9" location="energy-statistics" xr:uid="{80608F93-2CCA-4337-9796-6EA86930FACC}"/>
    <hyperlink ref="A18" r:id="rId10" display="Glossary and acronyms (opens in a new window)" xr:uid="{AFEEC2EC-35AD-4B46-9827-4093A8252B2F}"/>
  </hyperlinks>
  <pageMargins left="0.7" right="0.7" top="0.75" bottom="0.75" header="0.3" footer="0.3"/>
  <pageSetup paperSize="9" orientation="portrait"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showGridLines="0" zoomScaleNormal="100" workbookViewId="0"/>
  </sheetViews>
  <sheetFormatPr defaultColWidth="9.28515625" defaultRowHeight="12.75"/>
  <cols>
    <col min="1" max="1" width="91.5703125" style="28" bestFit="1" customWidth="1"/>
    <col min="2" max="2" width="15.5703125" style="28" customWidth="1"/>
    <col min="3" max="16384" width="9.28515625" style="28"/>
  </cols>
  <sheetData>
    <row r="1" spans="1:2" ht="45" customHeight="1">
      <c r="A1" s="27" t="s">
        <v>75</v>
      </c>
    </row>
    <row r="2" spans="1:2" ht="20.25" customHeight="1">
      <c r="A2" s="25" t="s">
        <v>97</v>
      </c>
    </row>
    <row r="3" spans="1:2" ht="20.25" customHeight="1">
      <c r="A3" s="26" t="s">
        <v>98</v>
      </c>
    </row>
    <row r="4" spans="1:2" ht="30" customHeight="1">
      <c r="A4" s="29" t="s">
        <v>115</v>
      </c>
      <c r="B4" s="30" t="s">
        <v>116</v>
      </c>
    </row>
    <row r="5" spans="1:2" ht="20.25" customHeight="1">
      <c r="A5" s="25" t="s">
        <v>117</v>
      </c>
      <c r="B5" s="37" t="s">
        <v>100</v>
      </c>
    </row>
    <row r="6" spans="1:2" ht="20.25" customHeight="1">
      <c r="A6" s="25" t="s">
        <v>118</v>
      </c>
      <c r="B6" s="37" t="s">
        <v>75</v>
      </c>
    </row>
    <row r="7" spans="1:2" ht="20.25" customHeight="1">
      <c r="A7" s="25" t="s">
        <v>123</v>
      </c>
      <c r="B7" s="37" t="s">
        <v>102</v>
      </c>
    </row>
    <row r="8" spans="1:2" ht="21" customHeight="1">
      <c r="A8" s="25" t="s">
        <v>119</v>
      </c>
      <c r="B8" s="37" t="s">
        <v>101</v>
      </c>
    </row>
    <row r="9" spans="1:2" ht="20.25" customHeight="1">
      <c r="A9" s="25" t="s">
        <v>120</v>
      </c>
      <c r="B9" s="37" t="s">
        <v>74</v>
      </c>
    </row>
    <row r="10" spans="1:2" ht="27.75" customHeight="1">
      <c r="A10" s="25" t="s">
        <v>575</v>
      </c>
      <c r="B10" s="37" t="s">
        <v>121</v>
      </c>
    </row>
    <row r="11" spans="1:2" ht="34.35" customHeight="1">
      <c r="A11" s="25" t="s">
        <v>576</v>
      </c>
      <c r="B11" s="37" t="s">
        <v>73</v>
      </c>
    </row>
    <row r="12" spans="1:2" ht="20.25" customHeight="1">
      <c r="A12" s="25" t="s">
        <v>577</v>
      </c>
      <c r="B12" s="37" t="s">
        <v>17</v>
      </c>
    </row>
    <row r="13" spans="1:2" ht="20.25" customHeight="1"/>
    <row r="14" spans="1:2" ht="15" customHeight="1"/>
  </sheetData>
  <hyperlinks>
    <hyperlink ref="B5" location="'Cover Sheet'!A1" display="Cover Sheet " xr:uid="{00000000-0004-0000-0100-000000000000}"/>
    <hyperlink ref="B6" location="Contents!A1" display="Contents " xr:uid="{00000000-0004-0000-0100-000001000000}"/>
    <hyperlink ref="B8" location="Commentary!A1" display="Commentary" xr:uid="{00000000-0004-0000-0100-000002000000}"/>
    <hyperlink ref="B9" location="'Main Table'!A1" display="Main table" xr:uid="{00000000-0004-0000-0100-000003000000}"/>
    <hyperlink ref="B10" location="Annual!A1" display="Annual (GWh)" xr:uid="{00000000-0004-0000-0100-000004000000}"/>
    <hyperlink ref="B11" location="Quarter!A1" display="Quarter (GWh)" xr:uid="{00000000-0004-0000-0100-000005000000}"/>
    <hyperlink ref="B12" location="Month!A1" display="Main table (m3)" xr:uid="{00000000-0004-0000-0100-000006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showGridLines="0" workbookViewId="0"/>
  </sheetViews>
  <sheetFormatPr defaultColWidth="9.28515625" defaultRowHeight="12.75"/>
  <cols>
    <col min="1" max="1" width="10" style="32" customWidth="1"/>
    <col min="2" max="2" width="99.5703125" style="32" bestFit="1" customWidth="1"/>
    <col min="3" max="16384" width="9.28515625" style="32"/>
  </cols>
  <sheetData>
    <row r="1" spans="1:14" ht="45" customHeight="1">
      <c r="A1" s="31" t="s">
        <v>102</v>
      </c>
    </row>
    <row r="2" spans="1:14" s="22" customFormat="1" ht="20.25" customHeight="1">
      <c r="A2" s="22" t="s">
        <v>103</v>
      </c>
    </row>
    <row r="3" spans="1:14" s="22" customFormat="1" ht="20.25" customHeight="1">
      <c r="A3" s="22" t="s">
        <v>110</v>
      </c>
    </row>
    <row r="4" spans="1:14" s="34" customFormat="1" ht="30" customHeight="1">
      <c r="A4" s="33" t="s">
        <v>104</v>
      </c>
      <c r="B4" s="33" t="s">
        <v>99</v>
      </c>
      <c r="C4" s="121"/>
    </row>
    <row r="5" spans="1:14" s="23" customFormat="1" ht="30" customHeight="1">
      <c r="A5" s="23" t="s">
        <v>105</v>
      </c>
      <c r="B5" s="23" t="s">
        <v>111</v>
      </c>
    </row>
    <row r="6" spans="1:14" s="23" customFormat="1" ht="20.25" customHeight="1">
      <c r="A6" s="23" t="s">
        <v>106</v>
      </c>
      <c r="B6" s="23" t="s">
        <v>127</v>
      </c>
    </row>
    <row r="7" spans="1:14" s="23" customFormat="1" ht="20.25" customHeight="1">
      <c r="A7" s="23" t="s">
        <v>107</v>
      </c>
      <c r="B7" s="23" t="s">
        <v>112</v>
      </c>
    </row>
    <row r="8" spans="1:14" s="23" customFormat="1" ht="20.25" customHeight="1">
      <c r="A8" s="23" t="s">
        <v>108</v>
      </c>
      <c r="B8" s="23" t="s">
        <v>113</v>
      </c>
    </row>
    <row r="9" spans="1:14" s="23" customFormat="1" ht="20.25" customHeight="1">
      <c r="A9" s="22" t="s">
        <v>114</v>
      </c>
      <c r="B9" s="23" t="s">
        <v>550</v>
      </c>
    </row>
    <row r="10" spans="1:14" s="23" customFormat="1" ht="20.25" customHeight="1">
      <c r="A10" s="22" t="s">
        <v>551</v>
      </c>
      <c r="B10" s="23" t="s">
        <v>129</v>
      </c>
    </row>
    <row r="11" spans="1:14" s="23" customFormat="1" ht="20.25" customHeight="1">
      <c r="A11" s="22" t="s">
        <v>582</v>
      </c>
      <c r="B11" s="23" t="s">
        <v>583</v>
      </c>
    </row>
    <row r="12" spans="1:14" ht="63">
      <c r="A12" s="65" t="s">
        <v>596</v>
      </c>
      <c r="B12" s="23" t="s">
        <v>597</v>
      </c>
      <c r="C12" s="120"/>
      <c r="D12" s="35"/>
      <c r="E12" s="35"/>
      <c r="F12" s="35"/>
      <c r="G12" s="35"/>
      <c r="H12" s="35"/>
      <c r="I12" s="35"/>
      <c r="J12" s="35"/>
      <c r="K12" s="35"/>
      <c r="L12" s="35"/>
      <c r="M12" s="35"/>
      <c r="N12" s="35"/>
    </row>
    <row r="13" spans="1:14" ht="15.75">
      <c r="A13" s="65"/>
      <c r="B13" s="23"/>
      <c r="C13" s="35"/>
      <c r="D13" s="35"/>
      <c r="E13" s="35"/>
      <c r="F13" s="35"/>
      <c r="G13" s="35"/>
      <c r="H13" s="35"/>
      <c r="I13" s="35"/>
      <c r="J13" s="35"/>
      <c r="K13" s="35"/>
      <c r="L13" s="35"/>
      <c r="M13" s="35"/>
      <c r="N13" s="35"/>
    </row>
    <row r="14" spans="1:14" ht="15.75" customHeight="1">
      <c r="A14" s="35"/>
      <c r="B14" s="35"/>
      <c r="C14" s="35"/>
      <c r="D14" s="35"/>
      <c r="E14" s="35"/>
      <c r="F14" s="35"/>
      <c r="G14" s="35"/>
      <c r="H14" s="35"/>
      <c r="I14" s="35"/>
      <c r="J14" s="35"/>
      <c r="K14" s="35"/>
      <c r="L14" s="35"/>
      <c r="M14" s="35"/>
      <c r="N14" s="35"/>
    </row>
    <row r="15" spans="1:14" ht="15.75">
      <c r="A15" s="35"/>
      <c r="B15" s="35"/>
      <c r="C15" s="35"/>
      <c r="D15" s="35"/>
      <c r="E15" s="35"/>
      <c r="F15" s="35"/>
      <c r="G15" s="35"/>
      <c r="H15" s="35"/>
      <c r="I15" s="35"/>
      <c r="J15" s="35"/>
      <c r="K15" s="35"/>
      <c r="L15" s="35"/>
      <c r="M15" s="35"/>
      <c r="N15" s="35"/>
    </row>
    <row r="16" spans="1:14" ht="15.75">
      <c r="A16" s="35"/>
      <c r="B16" s="35"/>
    </row>
    <row r="17" spans="1:2" ht="15.75">
      <c r="A17" s="36"/>
      <c r="B17" s="35"/>
    </row>
  </sheetData>
  <phoneticPr fontId="26"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
  <sheetViews>
    <sheetView showGridLines="0" zoomScaleNormal="100" workbookViewId="0"/>
  </sheetViews>
  <sheetFormatPr defaultColWidth="9.28515625" defaultRowHeight="15.75"/>
  <cols>
    <col min="1" max="1" width="150.5703125" style="25" customWidth="1"/>
    <col min="2" max="16384" width="9.28515625" style="25"/>
  </cols>
  <sheetData>
    <row r="1" spans="1:1" ht="45" customHeight="1">
      <c r="A1" s="87" t="s">
        <v>109</v>
      </c>
    </row>
    <row r="2" spans="1:1" ht="30" customHeight="1">
      <c r="A2" s="111" t="s">
        <v>72</v>
      </c>
    </row>
    <row r="3" spans="1:1" s="94" customFormat="1" ht="30" customHeight="1">
      <c r="A3" s="111" t="s">
        <v>589</v>
      </c>
    </row>
    <row r="4" spans="1:1" s="95" customFormat="1" ht="110.25">
      <c r="A4" s="115" t="s">
        <v>598</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M29"/>
  <sheetViews>
    <sheetView showGridLines="0" zoomScaleNormal="100" workbookViewId="0"/>
  </sheetViews>
  <sheetFormatPr defaultColWidth="9.28515625" defaultRowHeight="15.75"/>
  <cols>
    <col min="1" max="1" width="36" style="44" customWidth="1"/>
    <col min="2" max="13" width="13.5703125" style="44" customWidth="1"/>
    <col min="14" max="16384" width="9.28515625" style="44"/>
  </cols>
  <sheetData>
    <row r="1" spans="1:13" s="62" customFormat="1" ht="45" customHeight="1">
      <c r="A1" s="24" t="s">
        <v>130</v>
      </c>
    </row>
    <row r="2" spans="1:13" s="65" customFormat="1" ht="20.25" customHeight="1">
      <c r="A2" s="65" t="s">
        <v>97</v>
      </c>
    </row>
    <row r="3" spans="1:13" s="65" customFormat="1" ht="20.25" customHeight="1">
      <c r="A3" s="65" t="s">
        <v>122</v>
      </c>
    </row>
    <row r="4" spans="1:13" s="65" customFormat="1" ht="20.25" customHeight="1">
      <c r="B4" s="99"/>
      <c r="C4" s="67"/>
      <c r="D4" s="67"/>
      <c r="E4" s="67"/>
      <c r="F4" s="67"/>
      <c r="G4" s="66" t="s">
        <v>0</v>
      </c>
      <c r="H4" s="68"/>
      <c r="I4" s="66" t="s">
        <v>4</v>
      </c>
      <c r="J4" s="68"/>
      <c r="K4" s="67"/>
      <c r="L4" s="67"/>
      <c r="M4" s="68"/>
    </row>
    <row r="5" spans="1:13" s="65" customFormat="1" ht="78.75">
      <c r="A5" s="69" t="s">
        <v>126</v>
      </c>
      <c r="B5" s="100" t="s">
        <v>133</v>
      </c>
      <c r="C5" s="71" t="s">
        <v>134</v>
      </c>
      <c r="D5" s="71" t="s">
        <v>545</v>
      </c>
      <c r="E5" s="71" t="s">
        <v>77</v>
      </c>
      <c r="F5" s="71" t="s">
        <v>580</v>
      </c>
      <c r="G5" s="70" t="s">
        <v>546</v>
      </c>
      <c r="H5" s="72" t="s">
        <v>78</v>
      </c>
      <c r="I5" s="70" t="s">
        <v>581</v>
      </c>
      <c r="J5" s="72" t="s">
        <v>599</v>
      </c>
      <c r="K5" s="71" t="s">
        <v>511</v>
      </c>
      <c r="L5" s="71" t="s">
        <v>79</v>
      </c>
      <c r="M5" s="72" t="s">
        <v>15</v>
      </c>
    </row>
    <row r="6" spans="1:13" s="65" customFormat="1" ht="20.100000000000001" customHeight="1">
      <c r="A6" s="73">
        <f ca="1">INDIRECT(calculation_hide!P9)</f>
        <v>2017</v>
      </c>
      <c r="B6" s="101">
        <f ca="1">INDIRECT(calculation_hide!Q9)</f>
        <v>67317.88</v>
      </c>
      <c r="C6" s="74">
        <f ca="1">INDIRECT(calculation_hide!R9)</f>
        <v>3131.6400000000003</v>
      </c>
      <c r="D6" s="74">
        <f ca="1">INDIRECT(calculation_hide!S9)</f>
        <v>1667.54</v>
      </c>
      <c r="E6" s="74">
        <f ca="1">INDIRECT(calculation_hide!T9)</f>
        <v>1348.07</v>
      </c>
      <c r="F6" s="74">
        <f ca="1">INDIRECT(calculation_hide!U9)</f>
        <v>11793.41</v>
      </c>
      <c r="G6" s="75">
        <f ca="1">INDIRECT(calculation_hide!V9)</f>
        <v>12185.869999999999</v>
      </c>
      <c r="H6" s="76">
        <f ca="1">INDIRECT(calculation_hide!W9)</f>
        <v>3312.1000000000004</v>
      </c>
      <c r="I6" s="75">
        <f ca="1">INDIRECT(calculation_hide!X9)</f>
        <v>24910.92</v>
      </c>
      <c r="J6" s="76">
        <f ca="1">INDIRECT(calculation_hide!Y9)</f>
        <v>5354.6</v>
      </c>
      <c r="K6" s="74">
        <f ca="1">INDIRECT(calculation_hide!Z9)</f>
        <v>557.36</v>
      </c>
      <c r="L6" s="74">
        <f ca="1">INDIRECT(calculation_hide!AA9)</f>
        <v>413.85</v>
      </c>
      <c r="M6" s="74">
        <f ca="1">INDIRECT(calculation_hide!AB9)</f>
        <v>1631.83</v>
      </c>
    </row>
    <row r="7" spans="1:13" s="65" customFormat="1" ht="20.100000000000001" customHeight="1">
      <c r="A7" s="77">
        <f ca="1">INDIRECT(calculation_hide!P10)</f>
        <v>2018</v>
      </c>
      <c r="B7" s="101">
        <f ca="1">INDIRECT(calculation_hide!Q10)</f>
        <v>66472.850000000006</v>
      </c>
      <c r="C7" s="74">
        <f ca="1">INDIRECT(calculation_hide!R10)</f>
        <v>3125.49</v>
      </c>
      <c r="D7" s="74">
        <f ca="1">INDIRECT(calculation_hide!S10)</f>
        <v>1445.9</v>
      </c>
      <c r="E7" s="74">
        <f ca="1">INDIRECT(calculation_hide!T10)</f>
        <v>1180.79</v>
      </c>
      <c r="F7" s="74">
        <f ca="1">INDIRECT(calculation_hide!U10)</f>
        <v>11584</v>
      </c>
      <c r="G7" s="75">
        <f ca="1">INDIRECT(calculation_hide!V10)</f>
        <v>12272.160000000002</v>
      </c>
      <c r="H7" s="76">
        <f ca="1">INDIRECT(calculation_hide!W10)</f>
        <v>3438.84</v>
      </c>
      <c r="I7" s="75">
        <f ca="1">INDIRECT(calculation_hide!X10)</f>
        <v>24623.119999999999</v>
      </c>
      <c r="J7" s="76">
        <f ca="1">INDIRECT(calculation_hide!Y10)</f>
        <v>5351.8099999999995</v>
      </c>
      <c r="K7" s="74">
        <f ca="1">INDIRECT(calculation_hide!Z10)</f>
        <v>509.63</v>
      </c>
      <c r="L7" s="74">
        <f ca="1">INDIRECT(calculation_hide!AA10)</f>
        <v>369.46999999999997</v>
      </c>
      <c r="M7" s="74">
        <f ca="1">INDIRECT(calculation_hide!AB10)</f>
        <v>1601.46</v>
      </c>
    </row>
    <row r="8" spans="1:13" s="65" customFormat="1" ht="20.100000000000001" customHeight="1">
      <c r="A8" s="77">
        <f ca="1">INDIRECT(calculation_hide!P11)</f>
        <v>2019</v>
      </c>
      <c r="B8" s="101">
        <f ca="1">INDIRECT(calculation_hide!Q11)</f>
        <v>65195.68</v>
      </c>
      <c r="C8" s="74">
        <f ca="1">INDIRECT(calculation_hide!R11)</f>
        <v>3196.4700000000003</v>
      </c>
      <c r="D8" s="74">
        <f ca="1">INDIRECT(calculation_hide!S11)</f>
        <v>1005.85</v>
      </c>
      <c r="E8" s="74">
        <f ca="1">INDIRECT(calculation_hide!T11)</f>
        <v>1213.42</v>
      </c>
      <c r="F8" s="74">
        <f ca="1">INDIRECT(calculation_hide!U11)</f>
        <v>11774.140000000001</v>
      </c>
      <c r="G8" s="75">
        <f ca="1">INDIRECT(calculation_hide!V11)</f>
        <v>12308.630000000001</v>
      </c>
      <c r="H8" s="76">
        <f ca="1">INDIRECT(calculation_hide!W11)</f>
        <v>3358.4700000000003</v>
      </c>
      <c r="I8" s="75">
        <f ca="1">INDIRECT(calculation_hide!X11)</f>
        <v>23770.190000000002</v>
      </c>
      <c r="J8" s="76">
        <f ca="1">INDIRECT(calculation_hide!Y11)</f>
        <v>5299.68</v>
      </c>
      <c r="K8" s="74">
        <f ca="1">INDIRECT(calculation_hide!Z11)</f>
        <v>382.59999999999997</v>
      </c>
      <c r="L8" s="74">
        <f ca="1">INDIRECT(calculation_hide!AA11)</f>
        <v>358.16999999999996</v>
      </c>
      <c r="M8" s="74">
        <f ca="1">INDIRECT(calculation_hide!AB11)</f>
        <v>1662.5200000000002</v>
      </c>
    </row>
    <row r="9" spans="1:13" s="65" customFormat="1" ht="20.100000000000001" customHeight="1">
      <c r="A9" s="77">
        <f ca="1">INDIRECT(calculation_hide!P12)</f>
        <v>2020</v>
      </c>
      <c r="B9" s="101">
        <f ca="1">INDIRECT(calculation_hide!Q12)</f>
        <v>50000.93</v>
      </c>
      <c r="C9" s="74">
        <f ca="1">INDIRECT(calculation_hide!R12)</f>
        <v>2721.4</v>
      </c>
      <c r="D9" s="74">
        <f ca="1">INDIRECT(calculation_hide!S12)</f>
        <v>1114.71</v>
      </c>
      <c r="E9" s="74">
        <f ca="1">INDIRECT(calculation_hide!T12)</f>
        <v>1273.03</v>
      </c>
      <c r="F9" s="74">
        <f ca="1">INDIRECT(calculation_hide!U12)</f>
        <v>9141.66</v>
      </c>
      <c r="G9" s="75">
        <f ca="1">INDIRECT(calculation_hide!V12)</f>
        <v>5099.58</v>
      </c>
      <c r="H9" s="76">
        <f ca="1">INDIRECT(calculation_hide!W12)</f>
        <v>3428.9300000000003</v>
      </c>
      <c r="I9" s="75">
        <f ca="1">INDIRECT(calculation_hide!X12)</f>
        <v>19593.289999999997</v>
      </c>
      <c r="J9" s="76">
        <f ca="1">INDIRECT(calculation_hide!Y12)</f>
        <v>4752.9399999999996</v>
      </c>
      <c r="K9" s="74">
        <f ca="1">INDIRECT(calculation_hide!Z12)</f>
        <v>296.42</v>
      </c>
      <c r="L9" s="74">
        <f ca="1">INDIRECT(calculation_hide!AA12)</f>
        <v>293.02999999999997</v>
      </c>
      <c r="M9" s="74">
        <f ca="1">INDIRECT(calculation_hide!AB12)</f>
        <v>1570.8899999999999</v>
      </c>
    </row>
    <row r="10" spans="1:13" s="65" customFormat="1" ht="20.100000000000001" customHeight="1">
      <c r="A10" s="77">
        <f ca="1">INDIRECT(calculation_hide!P13)</f>
        <v>2021</v>
      </c>
      <c r="B10" s="101">
        <f ca="1">INDIRECT(calculation_hide!Q13)</f>
        <v>51829.070000000007</v>
      </c>
      <c r="C10" s="74">
        <f ca="1">INDIRECT(calculation_hide!R13)</f>
        <v>2702.2700000000004</v>
      </c>
      <c r="D10" s="74">
        <f ca="1">INDIRECT(calculation_hide!S13)</f>
        <v>950.63</v>
      </c>
      <c r="E10" s="74">
        <f ca="1">INDIRECT(calculation_hide!T13)</f>
        <v>154.83000000000001</v>
      </c>
      <c r="F10" s="74">
        <f ca="1">INDIRECT(calculation_hide!U13)</f>
        <v>10159.5</v>
      </c>
      <c r="G10" s="75">
        <f ca="1">INDIRECT(calculation_hide!V13)</f>
        <v>4902.9400000000005</v>
      </c>
      <c r="H10" s="76">
        <f ca="1">INDIRECT(calculation_hide!W13)</f>
        <v>3154.96</v>
      </c>
      <c r="I10" s="75">
        <f ca="1">INDIRECT(calculation_hide!X13)</f>
        <v>21641.03</v>
      </c>
      <c r="J10" s="76">
        <f ca="1">INDIRECT(calculation_hide!Y13)</f>
        <v>5061.24</v>
      </c>
      <c r="K10" s="74">
        <f ca="1">INDIRECT(calculation_hide!Z13)</f>
        <v>270.86</v>
      </c>
      <c r="L10" s="74">
        <f ca="1">INDIRECT(calculation_hide!AA13)</f>
        <v>294.38</v>
      </c>
      <c r="M10" s="74">
        <f ca="1">INDIRECT(calculation_hide!AB13)</f>
        <v>1836.7700000000002</v>
      </c>
    </row>
    <row r="11" spans="1:13" s="65" customFormat="1" ht="20.100000000000001" customHeight="1">
      <c r="A11" s="78" t="s">
        <v>80</v>
      </c>
      <c r="B11" s="102" t="str">
        <f ca="1">IF(((B10-B9)/B9*100)&gt;100,"(+) ",IF(((B10-B9)/B9*100)&lt;-100,"(-) ",IF(ROUND(((B10-B9)/B9*100),1)=0,"- ",IF(((B10-B9)/B9*100)&gt;0,TEXT(((B10-B9)/B9*100),"+0.0 "),TEXT(((B10-B9)/B9*100),"0.0 ")))))</f>
        <v xml:space="preserve">+3.7 </v>
      </c>
      <c r="C11" s="79" t="str">
        <f t="shared" ref="C11:M11" ca="1" si="0">IF(((C10-C9)/C9*100)&gt;100,"(+) ",IF(((C10-C9)/C9*100)&lt;-100,"(-) ",IF(ROUND(((C10-C9)/C9*100),1)=0,"- ",IF(((C10-C9)/C9*100)&gt;0,TEXT(((C10-C9)/C9*100),"+0.0 "),TEXT(((C10-C9)/C9*100),"0.0 ")))))</f>
        <v xml:space="preserve">-0.7 </v>
      </c>
      <c r="D11" s="79" t="str">
        <f t="shared" ca="1" si="0"/>
        <v xml:space="preserve">-14.7 </v>
      </c>
      <c r="E11" s="79" t="str">
        <f t="shared" ca="1" si="0"/>
        <v xml:space="preserve">-87.8 </v>
      </c>
      <c r="F11" s="79" t="str">
        <f t="shared" ca="1" si="0"/>
        <v xml:space="preserve">+11.1 </v>
      </c>
      <c r="G11" s="80" t="str">
        <f t="shared" ca="1" si="0"/>
        <v xml:space="preserve">-3.9 </v>
      </c>
      <c r="H11" s="81" t="str">
        <f t="shared" ca="1" si="0"/>
        <v xml:space="preserve">-8.0 </v>
      </c>
      <c r="I11" s="80" t="str">
        <f t="shared" ca="1" si="0"/>
        <v xml:space="preserve">+10.5 </v>
      </c>
      <c r="J11" s="81" t="str">
        <f t="shared" ca="1" si="0"/>
        <v xml:space="preserve">+6.5 </v>
      </c>
      <c r="K11" s="79" t="str">
        <f t="shared" ca="1" si="0"/>
        <v xml:space="preserve">-8.6 </v>
      </c>
      <c r="L11" s="79" t="str">
        <f t="shared" ca="1" si="0"/>
        <v xml:space="preserve">+0.5 </v>
      </c>
      <c r="M11" s="81" t="str">
        <f t="shared" ca="1" si="0"/>
        <v xml:space="preserve">+16.9 </v>
      </c>
    </row>
    <row r="12" spans="1:13" s="65" customFormat="1" ht="20.100000000000001" customHeight="1">
      <c r="A12" s="74" t="str">
        <f ca="1">INDIRECT(calculation_hide!Q40)</f>
        <v>January - November 2021</v>
      </c>
      <c r="B12" s="103">
        <f ca="1">INDIRECT(calculation_hide!R40)</f>
        <v>46855.320000000007</v>
      </c>
      <c r="C12" s="74">
        <f ca="1">INDIRECT(calculation_hide!S40)</f>
        <v>2442.0200000000004</v>
      </c>
      <c r="D12" s="74">
        <f ca="1">INDIRECT(calculation_hide!T40)</f>
        <v>867.6</v>
      </c>
      <c r="E12" s="74">
        <f ca="1">INDIRECT(calculation_hide!U40)</f>
        <v>151.07</v>
      </c>
      <c r="F12" s="74">
        <f ca="1">INDIRECT(calculation_hide!V40)</f>
        <v>9212.44</v>
      </c>
      <c r="G12" s="75">
        <f ca="1">INDIRECT(calculation_hide!W40)</f>
        <v>4187.2099999999991</v>
      </c>
      <c r="H12" s="76">
        <f ca="1">INDIRECT(calculation_hide!X40)</f>
        <v>2854.18</v>
      </c>
      <c r="I12" s="75">
        <f ca="1">INDIRECT(calculation_hide!Y40)</f>
        <v>19670.71</v>
      </c>
      <c r="J12" s="76">
        <f ca="1">INDIRECT(calculation_hide!Z40)</f>
        <v>4593.68</v>
      </c>
      <c r="K12" s="74">
        <f ca="1">INDIRECT(calculation_hide!AA40)</f>
        <v>248.29000000000002</v>
      </c>
      <c r="L12" s="74">
        <f ca="1">INDIRECT(calculation_hide!AB40)</f>
        <v>270.14999999999998</v>
      </c>
      <c r="M12" s="74">
        <f ca="1">INDIRECT(calculation_hide!AC40)</f>
        <v>1726.2299999999998</v>
      </c>
    </row>
    <row r="13" spans="1:13" s="65" customFormat="1" ht="20.100000000000001" customHeight="1">
      <c r="A13" s="74" t="str">
        <f ca="1">INDIRECT(calculation_hide!Q41)</f>
        <v>January - November 2022 [provisional]</v>
      </c>
      <c r="B13" s="104">
        <f ca="1">INDIRECT(calculation_hide!R41)</f>
        <v>51752.840000000004</v>
      </c>
      <c r="C13" s="74">
        <f ca="1">INDIRECT(calculation_hide!S41)</f>
        <v>2554.7399999999998</v>
      </c>
      <c r="D13" s="74">
        <f ca="1">INDIRECT(calculation_hide!T41)</f>
        <v>718.21</v>
      </c>
      <c r="E13" s="74">
        <f ca="1">INDIRECT(calculation_hide!U41)</f>
        <v>46.989999999999995</v>
      </c>
      <c r="F13" s="74">
        <f ca="1">INDIRECT(calculation_hide!V41)</f>
        <v>10018.099999999999</v>
      </c>
      <c r="G13" s="75">
        <f ca="1">INDIRECT(calculation_hide!W41)</f>
        <v>8810.93</v>
      </c>
      <c r="H13" s="76">
        <f ca="1">INDIRECT(calculation_hide!X41)</f>
        <v>2543.5299999999997</v>
      </c>
      <c r="I13" s="75">
        <f ca="1">INDIRECT(calculation_hide!Y41)</f>
        <v>21553.569999999996</v>
      </c>
      <c r="J13" s="76">
        <f ca="1">INDIRECT(calculation_hide!Z41)</f>
        <v>2804.0100000000007</v>
      </c>
      <c r="K13" s="74">
        <f ca="1">INDIRECT(calculation_hide!AA41)</f>
        <v>300.97999999999996</v>
      </c>
      <c r="L13" s="74">
        <f ca="1">INDIRECT(calculation_hide!AB41)</f>
        <v>261.02</v>
      </c>
      <c r="M13" s="74">
        <f ca="1">INDIRECT(calculation_hide!AC41)</f>
        <v>1467.01</v>
      </c>
    </row>
    <row r="14" spans="1:13" s="65" customFormat="1" ht="20.100000000000001" customHeight="1">
      <c r="A14" s="78" t="s">
        <v>48</v>
      </c>
      <c r="B14" s="102" t="str">
        <f t="shared" ref="B14:M14" ca="1" si="1">IF(((B13-B12)/B12*100)&gt;100,"(+) ",IF(((B13-B12)/B12*100)&lt;-100,"(-) ",IF(ROUND(((B13-B12)/B12*100),1)=0,"- ",IF(((B13-B12)/B12*100)&gt;0,TEXT(((B13-B12)/B12*100),"+0.0 "),TEXT(((B13-B12)/B12*100),"0.0 ")))))</f>
        <v xml:space="preserve">+10.5 </v>
      </c>
      <c r="C14" s="79" t="str">
        <f t="shared" ca="1" si="1"/>
        <v xml:space="preserve">+4.6 </v>
      </c>
      <c r="D14" s="79" t="str">
        <f t="shared" ca="1" si="1"/>
        <v xml:space="preserve">-17.2 </v>
      </c>
      <c r="E14" s="79" t="str">
        <f t="shared" ca="1" si="1"/>
        <v xml:space="preserve">-68.9 </v>
      </c>
      <c r="F14" s="79" t="str">
        <f t="shared" ca="1" si="1"/>
        <v xml:space="preserve">+8.7 </v>
      </c>
      <c r="G14" s="80" t="str">
        <f t="shared" ca="1" si="1"/>
        <v xml:space="preserve">(+) </v>
      </c>
      <c r="H14" s="81" t="str">
        <f t="shared" ca="1" si="1"/>
        <v xml:space="preserve">-10.9 </v>
      </c>
      <c r="I14" s="80" t="str">
        <f t="shared" ca="1" si="1"/>
        <v xml:space="preserve">+9.6 </v>
      </c>
      <c r="J14" s="81" t="str">
        <f t="shared" ca="1" si="1"/>
        <v xml:space="preserve">-39.0 </v>
      </c>
      <c r="K14" s="79" t="str">
        <f t="shared" ca="1" si="1"/>
        <v xml:space="preserve">+21.2 </v>
      </c>
      <c r="L14" s="79" t="str">
        <f t="shared" ca="1" si="1"/>
        <v xml:space="preserve">-3.4 </v>
      </c>
      <c r="M14" s="81" t="str">
        <f t="shared" ca="1" si="1"/>
        <v xml:space="preserve">-15.0 </v>
      </c>
    </row>
    <row r="15" spans="1:13" s="65" customFormat="1" ht="20.100000000000001" customHeight="1">
      <c r="A15" s="77" t="str">
        <f ca="1">INDIRECT(calculation_hide!Q21)</f>
        <v>September 2021</v>
      </c>
      <c r="B15" s="101">
        <f ca="1">INDIRECT(calculation_hide!R21)</f>
        <v>4679.1000000000004</v>
      </c>
      <c r="C15" s="74">
        <f ca="1">INDIRECT(calculation_hide!S21)</f>
        <v>193.68</v>
      </c>
      <c r="D15" s="74">
        <f ca="1">INDIRECT(calculation_hide!T21)</f>
        <v>91.27</v>
      </c>
      <c r="E15" s="74">
        <f ca="1">INDIRECT(calculation_hide!U21)</f>
        <v>8.9600000000000009</v>
      </c>
      <c r="F15" s="74">
        <f ca="1">INDIRECT(calculation_hide!V21)</f>
        <v>959.92</v>
      </c>
      <c r="G15" s="75">
        <f ca="1">INDIRECT(calculation_hide!W21)</f>
        <v>567.64</v>
      </c>
      <c r="H15" s="76">
        <f ca="1">INDIRECT(calculation_hide!X21)</f>
        <v>182.66</v>
      </c>
      <c r="I15" s="75">
        <f ca="1">INDIRECT(calculation_hide!Y21)</f>
        <v>1880.55</v>
      </c>
      <c r="J15" s="76">
        <f ca="1">INDIRECT(calculation_hide!Z21)</f>
        <v>516.53</v>
      </c>
      <c r="K15" s="74">
        <f ca="1">INDIRECT(calculation_hide!AA21)</f>
        <v>20.55</v>
      </c>
      <c r="L15" s="74">
        <f ca="1">INDIRECT(calculation_hide!AB21)</f>
        <v>20.5</v>
      </c>
      <c r="M15" s="74">
        <f ca="1">INDIRECT(calculation_hide!AC21)</f>
        <v>167.62</v>
      </c>
    </row>
    <row r="16" spans="1:13" s="65" customFormat="1" ht="20.100000000000001" customHeight="1">
      <c r="A16" s="77" t="str">
        <f ca="1">INDIRECT(calculation_hide!Q22)</f>
        <v>October 2021</v>
      </c>
      <c r="B16" s="101">
        <f ca="1">INDIRECT(calculation_hide!R22)</f>
        <v>4734.1099999999997</v>
      </c>
      <c r="C16" s="74">
        <f ca="1">INDIRECT(calculation_hide!S22)</f>
        <v>218.69</v>
      </c>
      <c r="D16" s="74">
        <f ca="1">INDIRECT(calculation_hide!T22)</f>
        <v>79.98</v>
      </c>
      <c r="E16" s="74">
        <f ca="1">INDIRECT(calculation_hide!U22)</f>
        <v>1.9</v>
      </c>
      <c r="F16" s="74">
        <f ca="1">INDIRECT(calculation_hide!V22)</f>
        <v>941.44</v>
      </c>
      <c r="G16" s="75">
        <f ca="1">INDIRECT(calculation_hide!W22)</f>
        <v>572.23</v>
      </c>
      <c r="H16" s="76">
        <f ca="1">INDIRECT(calculation_hide!X22)</f>
        <v>257.99</v>
      </c>
      <c r="I16" s="75">
        <f ca="1">INDIRECT(calculation_hide!Y22)</f>
        <v>1949.37</v>
      </c>
      <c r="J16" s="76">
        <f ca="1">INDIRECT(calculation_hide!Z22)</f>
        <v>444.93</v>
      </c>
      <c r="K16" s="74">
        <f ca="1">INDIRECT(calculation_hide!AA22)</f>
        <v>23.04</v>
      </c>
      <c r="L16" s="74">
        <f ca="1">INDIRECT(calculation_hide!AB22)</f>
        <v>39.270000000000003</v>
      </c>
      <c r="M16" s="74">
        <f ca="1">INDIRECT(calculation_hide!AC22)</f>
        <v>155.12</v>
      </c>
    </row>
    <row r="17" spans="1:13" s="65" customFormat="1" ht="20.100000000000001" customHeight="1">
      <c r="A17" s="77" t="str">
        <f ca="1">INDIRECT(calculation_hide!Q23)</f>
        <v>November 2021</v>
      </c>
      <c r="B17" s="101">
        <f ca="1">INDIRECT(calculation_hide!R23)</f>
        <v>4688.55</v>
      </c>
      <c r="C17" s="74">
        <f ca="1">INDIRECT(calculation_hide!S23)</f>
        <v>263.49</v>
      </c>
      <c r="D17" s="74">
        <f ca="1">INDIRECT(calculation_hide!T23)</f>
        <v>65.34</v>
      </c>
      <c r="E17" s="74">
        <f ca="1">INDIRECT(calculation_hide!U23)</f>
        <v>0.52</v>
      </c>
      <c r="F17" s="74">
        <f ca="1">INDIRECT(calculation_hide!V23)</f>
        <v>924.92</v>
      </c>
      <c r="G17" s="75">
        <f ca="1">INDIRECT(calculation_hide!W23)</f>
        <v>530.52</v>
      </c>
      <c r="H17" s="76">
        <f ca="1">INDIRECT(calculation_hide!X23)</f>
        <v>309.61</v>
      </c>
      <c r="I17" s="75">
        <f ca="1">INDIRECT(calculation_hide!Y23)</f>
        <v>1929.09</v>
      </c>
      <c r="J17" s="76">
        <f ca="1">INDIRECT(calculation_hide!Z23)</f>
        <v>399.92</v>
      </c>
      <c r="K17" s="74">
        <f ca="1">INDIRECT(calculation_hide!AA23)</f>
        <v>27.9</v>
      </c>
      <c r="L17" s="74">
        <f ca="1">INDIRECT(calculation_hide!AB23)</f>
        <v>20.22</v>
      </c>
      <c r="M17" s="74">
        <f ca="1">INDIRECT(calculation_hide!AC23)</f>
        <v>164.05</v>
      </c>
    </row>
    <row r="18" spans="1:13" s="65" customFormat="1" ht="20.100000000000001" customHeight="1">
      <c r="A18" s="82" t="s">
        <v>10</v>
      </c>
      <c r="B18" s="105">
        <f t="shared" ref="B18:M18" ca="1" si="2">SUM(B15:B17)</f>
        <v>14101.759999999998</v>
      </c>
      <c r="C18" s="83">
        <f t="shared" ca="1" si="2"/>
        <v>675.86</v>
      </c>
      <c r="D18" s="83">
        <f t="shared" ca="1" si="2"/>
        <v>236.59</v>
      </c>
      <c r="E18" s="83">
        <f t="shared" ca="1" si="2"/>
        <v>11.38</v>
      </c>
      <c r="F18" s="83">
        <f t="shared" ca="1" si="2"/>
        <v>2826.28</v>
      </c>
      <c r="G18" s="84">
        <f t="shared" ca="1" si="2"/>
        <v>1670.3899999999999</v>
      </c>
      <c r="H18" s="85">
        <f t="shared" ca="1" si="2"/>
        <v>750.26</v>
      </c>
      <c r="I18" s="84">
        <f t="shared" ca="1" si="2"/>
        <v>5759.01</v>
      </c>
      <c r="J18" s="85">
        <f t="shared" ca="1" si="2"/>
        <v>1361.38</v>
      </c>
      <c r="K18" s="83">
        <f t="shared" ca="1" si="2"/>
        <v>71.490000000000009</v>
      </c>
      <c r="L18" s="83">
        <f t="shared" ca="1" si="2"/>
        <v>79.990000000000009</v>
      </c>
      <c r="M18" s="85">
        <f t="shared" ca="1" si="2"/>
        <v>486.79</v>
      </c>
    </row>
    <row r="19" spans="1:13" s="65" customFormat="1" ht="20.100000000000001" customHeight="1">
      <c r="A19" s="77" t="str">
        <f ca="1">INDIRECT(calculation_hide!Q33)</f>
        <v>September 2022</v>
      </c>
      <c r="B19" s="101">
        <f ca="1">INDIRECT(calculation_hide!R33)</f>
        <v>4622.66</v>
      </c>
      <c r="C19" s="74">
        <f ca="1">INDIRECT(calculation_hide!S33)</f>
        <v>208.73</v>
      </c>
      <c r="D19" s="74">
        <f ca="1">INDIRECT(calculation_hide!T33)</f>
        <v>64.489999999999995</v>
      </c>
      <c r="E19" s="74">
        <f ca="1">INDIRECT(calculation_hide!U33)</f>
        <v>4.8</v>
      </c>
      <c r="F19" s="74">
        <f ca="1">INDIRECT(calculation_hide!V33)</f>
        <v>929.82</v>
      </c>
      <c r="G19" s="75">
        <f ca="1">INDIRECT(calculation_hide!W33)</f>
        <v>914.36</v>
      </c>
      <c r="H19" s="76">
        <f ca="1">INDIRECT(calculation_hide!X33)</f>
        <v>188.78</v>
      </c>
      <c r="I19" s="75">
        <f ca="1">INDIRECT(calculation_hide!Y33)</f>
        <v>1868.19</v>
      </c>
      <c r="J19" s="76">
        <f ca="1">INDIRECT(calculation_hide!Z33)</f>
        <v>205.61</v>
      </c>
      <c r="K19" s="74">
        <f ca="1">INDIRECT(calculation_hide!AA33)</f>
        <v>37.75</v>
      </c>
      <c r="L19" s="74">
        <f ca="1">INDIRECT(calculation_hide!AB33)</f>
        <v>18.73</v>
      </c>
      <c r="M19" s="74">
        <f ca="1">INDIRECT(calculation_hide!AC33)</f>
        <v>143.72</v>
      </c>
    </row>
    <row r="20" spans="1:13" s="65" customFormat="1" ht="20.100000000000001" customHeight="1">
      <c r="A20" s="77" t="str">
        <f ca="1">INDIRECT(calculation_hide!Q34)</f>
        <v>October 2022</v>
      </c>
      <c r="B20" s="101">
        <f ca="1">INDIRECT(calculation_hide!R34)</f>
        <v>5310.13</v>
      </c>
      <c r="C20" s="74">
        <f ca="1">INDIRECT(calculation_hide!S34)</f>
        <v>211.87</v>
      </c>
      <c r="D20" s="74">
        <f ca="1">INDIRECT(calculation_hide!T34)</f>
        <v>56.44</v>
      </c>
      <c r="E20" s="74">
        <f ca="1">INDIRECT(calculation_hide!U34)</f>
        <v>5.19</v>
      </c>
      <c r="F20" s="74">
        <f ca="1">INDIRECT(calculation_hide!V34)</f>
        <v>956.16</v>
      </c>
      <c r="G20" s="75">
        <f ca="1">INDIRECT(calculation_hide!W34)</f>
        <v>896.14</v>
      </c>
      <c r="H20" s="76">
        <f ca="1">INDIRECT(calculation_hide!X34)</f>
        <v>259.33</v>
      </c>
      <c r="I20" s="75">
        <f ca="1">INDIRECT(calculation_hide!Y34)</f>
        <v>2264.48</v>
      </c>
      <c r="J20" s="76">
        <f ca="1">INDIRECT(calculation_hide!Z34)</f>
        <v>371.17</v>
      </c>
      <c r="K20" s="74">
        <f ca="1">INDIRECT(calculation_hide!AA34)</f>
        <v>20.63</v>
      </c>
      <c r="L20" s="74">
        <f ca="1">INDIRECT(calculation_hide!AB34)</f>
        <v>18.59</v>
      </c>
      <c r="M20" s="74">
        <f ca="1">INDIRECT(calculation_hide!AC34)</f>
        <v>130.85</v>
      </c>
    </row>
    <row r="21" spans="1:13" s="65" customFormat="1" ht="20.100000000000001" customHeight="1">
      <c r="A21" s="77" t="str">
        <f ca="1">INDIRECT(calculation_hide!Q35)</f>
        <v>November 2022</v>
      </c>
      <c r="B21" s="101">
        <f ca="1">INDIRECT(calculation_hide!R35)</f>
        <v>4629.22</v>
      </c>
      <c r="C21" s="74">
        <f ca="1">INDIRECT(calculation_hide!S35)</f>
        <v>192.84</v>
      </c>
      <c r="D21" s="74">
        <f ca="1">INDIRECT(calculation_hide!T35)</f>
        <v>68.73</v>
      </c>
      <c r="E21" s="74">
        <f ca="1">INDIRECT(calculation_hide!U35)</f>
        <v>1.96</v>
      </c>
      <c r="F21" s="74">
        <f ca="1">INDIRECT(calculation_hide!V35)</f>
        <v>933.82</v>
      </c>
      <c r="G21" s="75">
        <f ca="1">INDIRECT(calculation_hide!W35)</f>
        <v>742.97</v>
      </c>
      <c r="H21" s="76">
        <f ca="1">INDIRECT(calculation_hide!X35)</f>
        <v>255.41</v>
      </c>
      <c r="I21" s="75">
        <f ca="1">INDIRECT(calculation_hide!Y35)</f>
        <v>2042.51</v>
      </c>
      <c r="J21" s="76">
        <f ca="1">INDIRECT(calculation_hide!Z35)</f>
        <v>156.65</v>
      </c>
      <c r="K21" s="74">
        <f ca="1">INDIRECT(calculation_hide!AA35)</f>
        <v>22.7</v>
      </c>
      <c r="L21" s="74">
        <f ca="1">INDIRECT(calculation_hide!AB35)</f>
        <v>14.69</v>
      </c>
      <c r="M21" s="74">
        <f ca="1">INDIRECT(calculation_hide!AC35)</f>
        <v>129.19</v>
      </c>
    </row>
    <row r="22" spans="1:13" s="65" customFormat="1" ht="20.100000000000001" customHeight="1">
      <c r="A22" s="82" t="s">
        <v>10</v>
      </c>
      <c r="B22" s="105">
        <f t="shared" ref="B22:M22" ca="1" si="3">SUM(B19:B21)</f>
        <v>14562.010000000002</v>
      </c>
      <c r="C22" s="83">
        <f t="shared" ca="1" si="3"/>
        <v>613.44000000000005</v>
      </c>
      <c r="D22" s="83">
        <f t="shared" ca="1" si="3"/>
        <v>189.66</v>
      </c>
      <c r="E22" s="83">
        <f t="shared" ca="1" si="3"/>
        <v>11.95</v>
      </c>
      <c r="F22" s="83">
        <f t="shared" ca="1" si="3"/>
        <v>2819.8</v>
      </c>
      <c r="G22" s="84">
        <f t="shared" ca="1" si="3"/>
        <v>2553.4700000000003</v>
      </c>
      <c r="H22" s="85">
        <f t="shared" ca="1" si="3"/>
        <v>703.52</v>
      </c>
      <c r="I22" s="84">
        <f t="shared" ca="1" si="3"/>
        <v>6175.18</v>
      </c>
      <c r="J22" s="85">
        <f t="shared" ca="1" si="3"/>
        <v>733.43</v>
      </c>
      <c r="K22" s="83">
        <f t="shared" ca="1" si="3"/>
        <v>81.08</v>
      </c>
      <c r="L22" s="83">
        <f t="shared" ca="1" si="3"/>
        <v>52.01</v>
      </c>
      <c r="M22" s="85">
        <f t="shared" ca="1" si="3"/>
        <v>403.76</v>
      </c>
    </row>
    <row r="23" spans="1:13" s="65" customFormat="1" ht="20.100000000000001" customHeight="1">
      <c r="A23" s="78" t="s">
        <v>552</v>
      </c>
      <c r="B23" s="106" t="str">
        <f t="shared" ref="B23:M23" ca="1" si="4">IF(((B22-B18)/B18*100)&gt;100,"(+) ",IF(((B22-B18)/B18*100)&lt;-100,"(-) ",IF(ROUND(((B22-B18)/B18*100),1)=0,"- ",IF(((B22-B18)/B18*100)&gt;0,TEXT(((B22-B18)/B18*100),"+0.0 "),TEXT(((B22-B18)/B18*100),"0.0 ")))))</f>
        <v xml:space="preserve">+3.3 </v>
      </c>
      <c r="C23" s="79" t="str">
        <f t="shared" ca="1" si="4"/>
        <v xml:space="preserve">-9.2 </v>
      </c>
      <c r="D23" s="79" t="str">
        <f t="shared" ca="1" si="4"/>
        <v xml:space="preserve">-19.8 </v>
      </c>
      <c r="E23" s="79" t="str">
        <f t="shared" ca="1" si="4"/>
        <v xml:space="preserve">+5.0 </v>
      </c>
      <c r="F23" s="88" t="str">
        <f t="shared" ca="1" si="4"/>
        <v xml:space="preserve">-0.2 </v>
      </c>
      <c r="G23" s="80" t="str">
        <f t="shared" ca="1" si="4"/>
        <v xml:space="preserve">+52.9 </v>
      </c>
      <c r="H23" s="81" t="str">
        <f t="shared" ca="1" si="4"/>
        <v xml:space="preserve">-6.2 </v>
      </c>
      <c r="I23" s="86" t="str">
        <f ca="1">IF(((I22-I18)/I18*100)&gt;100,"(+) ",IF(((I22-I18)/I18*100)&lt;-100,"(-) ",IF(ROUND(((I22-I18)/I18*100),1)=0,"- ",IF(((I22-I18)/I18*100)&gt;0,TEXT(((I22-I18)/I18*100),"+0.0 "),TEXT(((I22-I18)/I18*100),"0.0 ")))))</f>
        <v xml:space="preserve">+7.2 </v>
      </c>
      <c r="J23" s="93" t="str">
        <f t="shared" ca="1" si="4"/>
        <v xml:space="preserve">-46.1 </v>
      </c>
      <c r="K23" s="79" t="str">
        <f t="shared" ca="1" si="4"/>
        <v xml:space="preserve">+13.4 </v>
      </c>
      <c r="L23" s="79" t="str">
        <f t="shared" ca="1" si="4"/>
        <v xml:space="preserve">-35.0 </v>
      </c>
      <c r="M23" s="81" t="str">
        <f t="shared" ca="1" si="4"/>
        <v xml:space="preserve">-17.1 </v>
      </c>
    </row>
    <row r="26" spans="1:13">
      <c r="I26" s="92"/>
    </row>
    <row r="29" spans="1:13">
      <c r="G29" s="63"/>
    </row>
  </sheetData>
  <phoneticPr fontId="6" type="noConversion"/>
  <pageMargins left="0.74803149606299213" right="0.74803149606299213" top="0.98425196850393704" bottom="0.98425196850393704" header="0.51181102362204722" footer="0.51181102362204722"/>
  <pageSetup paperSize="9" orientation="landscape" verticalDpi="4"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1:P44"/>
  <sheetViews>
    <sheetView showGridLines="0" zoomScaleNormal="100" workbookViewId="0">
      <pane xSplit="1" ySplit="6" topLeftCell="B26" activePane="bottomRight" state="frozen"/>
      <selection pane="topRight"/>
      <selection pane="bottomLeft"/>
      <selection pane="bottomRight"/>
    </sheetView>
  </sheetViews>
  <sheetFormatPr defaultColWidth="8.5703125" defaultRowHeight="20.25" customHeight="1"/>
  <cols>
    <col min="1" max="1" width="17.5703125" style="49" customWidth="1"/>
    <col min="2" max="13" width="12.5703125" style="44" customWidth="1"/>
    <col min="14" max="14" width="13.5703125" style="44" customWidth="1"/>
    <col min="15" max="16384" width="8.5703125" style="44"/>
  </cols>
  <sheetData>
    <row r="1" spans="1:16" ht="45" customHeight="1">
      <c r="A1" s="24" t="s">
        <v>131</v>
      </c>
    </row>
    <row r="2" spans="1:16" ht="20.25" customHeight="1">
      <c r="A2" s="44" t="s">
        <v>97</v>
      </c>
    </row>
    <row r="3" spans="1:16" ht="20.25" customHeight="1">
      <c r="A3" s="44" t="s">
        <v>125</v>
      </c>
    </row>
    <row r="4" spans="1:16" ht="20.25" customHeight="1">
      <c r="A4" s="44" t="s">
        <v>124</v>
      </c>
    </row>
    <row r="5" spans="1:16" ht="20.25" customHeight="1">
      <c r="B5" s="45"/>
      <c r="C5" s="46"/>
      <c r="D5" s="46"/>
      <c r="E5" s="46"/>
      <c r="F5" s="46"/>
      <c r="G5" s="45" t="s">
        <v>0</v>
      </c>
      <c r="H5" s="47"/>
      <c r="I5" s="45" t="s">
        <v>4</v>
      </c>
      <c r="J5" s="47"/>
      <c r="K5" s="46"/>
      <c r="L5" s="46"/>
      <c r="M5" s="47"/>
    </row>
    <row r="6" spans="1:16" ht="80.25" customHeight="1">
      <c r="A6" s="39" t="s">
        <v>9</v>
      </c>
      <c r="B6" s="41" t="s">
        <v>133</v>
      </c>
      <c r="C6" s="42" t="s">
        <v>134</v>
      </c>
      <c r="D6" s="42" t="s">
        <v>512</v>
      </c>
      <c r="E6" s="42" t="s">
        <v>77</v>
      </c>
      <c r="F6" s="42" t="s">
        <v>542</v>
      </c>
      <c r="G6" s="41" t="s">
        <v>546</v>
      </c>
      <c r="H6" s="43" t="s">
        <v>78</v>
      </c>
      <c r="I6" s="41" t="s">
        <v>543</v>
      </c>
      <c r="J6" s="43" t="s">
        <v>544</v>
      </c>
      <c r="K6" s="42" t="s">
        <v>511</v>
      </c>
      <c r="L6" s="42" t="s">
        <v>79</v>
      </c>
      <c r="M6" s="43" t="s">
        <v>15</v>
      </c>
      <c r="N6" s="38"/>
      <c r="O6" s="38"/>
      <c r="P6" s="38"/>
    </row>
    <row r="7" spans="1:16" s="38" customFormat="1" ht="15.75">
      <c r="A7" s="51">
        <v>1998</v>
      </c>
      <c r="B7" s="48">
        <f>SUM(Month!B7:B18)</f>
        <v>72260.59</v>
      </c>
      <c r="C7" s="53">
        <f>SUM(Month!C7:C18)</f>
        <v>2369.3799999999997</v>
      </c>
      <c r="D7" s="53">
        <f>SUM(Month!D7:D18)</f>
        <v>1751.99</v>
      </c>
      <c r="E7" s="53">
        <f>SUM(Month!E7:E18)</f>
        <v>2881.7200000000003</v>
      </c>
      <c r="F7" s="54">
        <f>SUM(Month!F7:F18)</f>
        <v>21848.36</v>
      </c>
      <c r="G7" s="53">
        <f>SUM(Month!G7:G18)</f>
        <v>9240.89</v>
      </c>
      <c r="H7" s="54">
        <f>SUM(Month!H7:H18)</f>
        <v>3574</v>
      </c>
      <c r="I7" s="53">
        <f>SUM(Month!I7:I18)</f>
        <v>15143.060000000001</v>
      </c>
      <c r="J7" s="54">
        <f>SUM(Month!J7:J18)</f>
        <v>7908.9100000000008</v>
      </c>
      <c r="K7" s="53">
        <f>SUM(Month!K7:K18)</f>
        <v>3104.85</v>
      </c>
      <c r="L7" s="53">
        <f>SUM(Month!L7:L18)</f>
        <v>812.72</v>
      </c>
      <c r="M7" s="53">
        <f>SUM(Month!M7:M18)</f>
        <v>1967.06</v>
      </c>
      <c r="N7" s="50"/>
    </row>
    <row r="8" spans="1:16" ht="15.75">
      <c r="A8" s="52">
        <v>1999</v>
      </c>
      <c r="B8" s="48">
        <f>SUM(Month!B19:B30)</f>
        <v>72435.94</v>
      </c>
      <c r="C8" s="53">
        <f>SUM(Month!C19:C30)</f>
        <v>2248.79</v>
      </c>
      <c r="D8" s="53">
        <f>SUM(Month!D19:D30)</f>
        <v>2041</v>
      </c>
      <c r="E8" s="53">
        <f>SUM(Month!E19:E30)</f>
        <v>3099.6600000000003</v>
      </c>
      <c r="F8" s="54">
        <f>SUM(Month!F19:F30)</f>
        <v>21787.48</v>
      </c>
      <c r="G8" s="53">
        <f>SUM(Month!G19:G30)</f>
        <v>9939.3500000000022</v>
      </c>
      <c r="H8" s="54">
        <f>SUM(Month!H19:H30)</f>
        <v>3633.01</v>
      </c>
      <c r="I8" s="53">
        <f>SUM(Month!I19:I30)</f>
        <v>15507.800000000001</v>
      </c>
      <c r="J8" s="54">
        <f>SUM(Month!J19:J30)</f>
        <v>7454.9799999999987</v>
      </c>
      <c r="K8" s="53">
        <f>SUM(Month!K19:K30)</f>
        <v>2701.23</v>
      </c>
      <c r="L8" s="53">
        <f>SUM(Month!L19:L30)</f>
        <v>789.77</v>
      </c>
      <c r="M8" s="53">
        <f>SUM(Month!M19:M30)</f>
        <v>1928.27</v>
      </c>
      <c r="N8" s="50"/>
    </row>
    <row r="9" spans="1:16" ht="15.75">
      <c r="A9" s="52">
        <v>2000</v>
      </c>
      <c r="B9" s="48">
        <f>SUM(Month!B31:B42)</f>
        <v>71944.459999999992</v>
      </c>
      <c r="C9" s="53">
        <f>SUM(Month!C31:C42)</f>
        <v>2069.63</v>
      </c>
      <c r="D9" s="53">
        <f>SUM(Month!D31:D42)</f>
        <v>1886.2799999999997</v>
      </c>
      <c r="E9" s="53">
        <f>SUM(Month!E31:E42)</f>
        <v>2344.48</v>
      </c>
      <c r="F9" s="54">
        <f>SUM(Month!F31:F42)</f>
        <v>21402.929999999997</v>
      </c>
      <c r="G9" s="53">
        <f>SUM(Month!G31:G42)</f>
        <v>10806.1</v>
      </c>
      <c r="H9" s="54">
        <f>SUM(Month!H31:H42)</f>
        <v>3839.01</v>
      </c>
      <c r="I9" s="53">
        <f>SUM(Month!I31:I42)</f>
        <v>15631.659999999996</v>
      </c>
      <c r="J9" s="54">
        <f>SUM(Month!J31:J42)</f>
        <v>7575.53</v>
      </c>
      <c r="K9" s="53">
        <f>SUM(Month!K31:K42)</f>
        <v>2118.63</v>
      </c>
      <c r="L9" s="53">
        <f>SUM(Month!L31:L42)</f>
        <v>801.16000000000008</v>
      </c>
      <c r="M9" s="53">
        <f>SUM(Month!M31:M42)</f>
        <v>1975.2299999999996</v>
      </c>
      <c r="N9" s="50"/>
    </row>
    <row r="10" spans="1:16" ht="15.75">
      <c r="A10" s="52">
        <v>2001</v>
      </c>
      <c r="B10" s="48">
        <f>SUM(Month!B43:B54)</f>
        <v>71354.339999999982</v>
      </c>
      <c r="C10" s="53">
        <f>SUM(Month!C43:C54)</f>
        <v>2096.6400000000003</v>
      </c>
      <c r="D10" s="53">
        <f>SUM(Month!D43:D54)</f>
        <v>2076.9500000000003</v>
      </c>
      <c r="E10" s="53">
        <f>SUM(Month!E43:E54)</f>
        <v>1592.37</v>
      </c>
      <c r="F10" s="54">
        <f>SUM(Month!F43:F54)</f>
        <v>20939.740000000002</v>
      </c>
      <c r="G10" s="53">
        <f>SUM(Month!G43:G54)</f>
        <v>10614.099999999999</v>
      </c>
      <c r="H10" s="54">
        <f>SUM(Month!H43:H54)</f>
        <v>4236.03</v>
      </c>
      <c r="I10" s="53">
        <f>SUM(Month!I43:I54)</f>
        <v>16059.070000000002</v>
      </c>
      <c r="J10" s="54">
        <f>SUM(Month!J43:J54)</f>
        <v>6958.7</v>
      </c>
      <c r="K10" s="53">
        <f>SUM(Month!K43:K54)</f>
        <v>2578.75</v>
      </c>
      <c r="L10" s="53">
        <f>SUM(Month!L43:L54)</f>
        <v>845.88</v>
      </c>
      <c r="M10" s="53">
        <f>SUM(Month!M43:M54)</f>
        <v>1934.8999999999999</v>
      </c>
      <c r="N10" s="50"/>
    </row>
    <row r="11" spans="1:16" ht="15.75">
      <c r="A11" s="52">
        <v>2002</v>
      </c>
      <c r="B11" s="48">
        <f>SUM(Month!B55:B66)</f>
        <v>70556.62000000001</v>
      </c>
      <c r="C11" s="53">
        <f>SUM(Month!C55:C66)</f>
        <v>2553.2699999999995</v>
      </c>
      <c r="D11" s="53">
        <f>SUM(Month!D55:D66)</f>
        <v>2181.15</v>
      </c>
      <c r="E11" s="53">
        <f>SUM(Month!E55:E66)</f>
        <v>1592.2799999999997</v>
      </c>
      <c r="F11" s="54">
        <f>SUM(Month!F55:F66)</f>
        <v>20808.419999999998</v>
      </c>
      <c r="G11" s="53">
        <f>SUM(Month!G55:G66)</f>
        <v>10518.909999999998</v>
      </c>
      <c r="H11" s="54">
        <f>SUM(Month!H55:H66)</f>
        <v>3577.9300000000003</v>
      </c>
      <c r="I11" s="53">
        <f>SUM(Month!I55:I66)</f>
        <v>16926.310000000001</v>
      </c>
      <c r="J11" s="54">
        <f>SUM(Month!J55:J66)</f>
        <v>6098.82</v>
      </c>
      <c r="K11" s="53">
        <f>SUM(Month!K55:K66)</f>
        <v>1722.6999999999996</v>
      </c>
      <c r="L11" s="53">
        <f>SUM(Month!L55:L66)</f>
        <v>828.83000000000015</v>
      </c>
      <c r="M11" s="53">
        <f>SUM(Month!M55:M66)</f>
        <v>2002.36</v>
      </c>
      <c r="N11" s="50"/>
    </row>
    <row r="12" spans="1:16" ht="15.75">
      <c r="A12" s="52">
        <v>2003</v>
      </c>
      <c r="B12" s="48">
        <f>SUM(Month!B67:B78)</f>
        <v>71698.360000000015</v>
      </c>
      <c r="C12" s="53">
        <f>SUM(Month!C67:C78)</f>
        <v>3019.03</v>
      </c>
      <c r="D12" s="53">
        <f>SUM(Month!D67:D78)</f>
        <v>2113.9</v>
      </c>
      <c r="E12" s="53">
        <f>SUM(Month!E67:E78)</f>
        <v>2331.56</v>
      </c>
      <c r="F12" s="54">
        <f>SUM(Month!F67:F78)</f>
        <v>19918.559999999998</v>
      </c>
      <c r="G12" s="53">
        <f>SUM(Month!G67:G78)</f>
        <v>10764.230000000001</v>
      </c>
      <c r="H12" s="54">
        <f>SUM(Month!H67:H78)</f>
        <v>3566.96</v>
      </c>
      <c r="I12" s="53">
        <f>SUM(Month!I67:I78)</f>
        <v>17712.37</v>
      </c>
      <c r="J12" s="54">
        <f>SUM(Month!J67:J78)</f>
        <v>6326.15</v>
      </c>
      <c r="K12" s="53">
        <f>SUM(Month!K67:K78)</f>
        <v>1540.43</v>
      </c>
      <c r="L12" s="53">
        <f>SUM(Month!L67:L78)</f>
        <v>867.78</v>
      </c>
      <c r="M12" s="53">
        <f>SUM(Month!M67:M78)</f>
        <v>1958.7</v>
      </c>
      <c r="N12" s="50"/>
    </row>
    <row r="13" spans="1:16" ht="15.75">
      <c r="A13" s="52">
        <v>2004</v>
      </c>
      <c r="B13" s="48">
        <f>SUM(Month!B79:B90)</f>
        <v>73641.580000000016</v>
      </c>
      <c r="C13" s="53">
        <f>SUM(Month!C79:C90)</f>
        <v>3115.46</v>
      </c>
      <c r="D13" s="53">
        <f>SUM(Month!D79:D90)</f>
        <v>1918.2600000000002</v>
      </c>
      <c r="E13" s="53">
        <f>SUM(Month!E79:E90)</f>
        <v>2028.8300000000002</v>
      </c>
      <c r="F13" s="54">
        <f>SUM(Month!F79:F90)</f>
        <v>19484.240000000002</v>
      </c>
      <c r="G13" s="53">
        <f>SUM(Month!G79:G90)</f>
        <v>11636.919999999998</v>
      </c>
      <c r="H13" s="54">
        <f>SUM(Month!H79:H90)</f>
        <v>3948.4299999999994</v>
      </c>
      <c r="I13" s="53">
        <f>SUM(Month!I79:I90)</f>
        <v>18514.16</v>
      </c>
      <c r="J13" s="54">
        <f>SUM(Month!J79:J90)</f>
        <v>6023.17</v>
      </c>
      <c r="K13" s="53">
        <f>SUM(Month!K79:K90)</f>
        <v>2063.91</v>
      </c>
      <c r="L13" s="53">
        <f>SUM(Month!L79:L90)</f>
        <v>914.42999999999984</v>
      </c>
      <c r="M13" s="53">
        <f>SUM(Month!M79:M90)</f>
        <v>1991.0099999999998</v>
      </c>
      <c r="N13" s="50"/>
    </row>
    <row r="14" spans="1:16" ht="15.75">
      <c r="A14" s="52">
        <v>2005</v>
      </c>
      <c r="B14" s="48">
        <f>SUM(Month!B91:B102)</f>
        <v>75496.329999999987</v>
      </c>
      <c r="C14" s="53">
        <f>SUM(Month!C91:C102)</f>
        <v>3314.54</v>
      </c>
      <c r="D14" s="53">
        <f>SUM(Month!D91:D102)</f>
        <v>2020.7199999999998</v>
      </c>
      <c r="E14" s="53">
        <f>SUM(Month!E91:E102)</f>
        <v>1916.17</v>
      </c>
      <c r="F14" s="54">
        <f>SUM(Month!F91:F102)</f>
        <v>18852.149999999998</v>
      </c>
      <c r="G14" s="53">
        <f>SUM(Month!G91:G102)</f>
        <v>12497.289999999999</v>
      </c>
      <c r="H14" s="54">
        <f>SUM(Month!H91:H102)</f>
        <v>3869.4300000000003</v>
      </c>
      <c r="I14" s="53">
        <f>SUM(Month!I91:I102)</f>
        <v>19377.23</v>
      </c>
      <c r="J14" s="54">
        <f>SUM(Month!J91:J102)</f>
        <v>6851.7499999999991</v>
      </c>
      <c r="K14" s="53">
        <f>SUM(Month!K91:K102)</f>
        <v>2206.92</v>
      </c>
      <c r="L14" s="53">
        <f>SUM(Month!L91:L102)</f>
        <v>749.89</v>
      </c>
      <c r="M14" s="53">
        <f>SUM(Month!M91:M102)</f>
        <v>1905.7300000000005</v>
      </c>
      <c r="N14" s="50"/>
    </row>
    <row r="15" spans="1:16" ht="15.75">
      <c r="A15" s="52">
        <v>2006</v>
      </c>
      <c r="B15" s="48">
        <f>SUM(Month!B103:B114)</f>
        <v>74895.87999999999</v>
      </c>
      <c r="C15" s="53">
        <f>SUM(Month!C103:C114)</f>
        <v>3126.8600000000006</v>
      </c>
      <c r="D15" s="53">
        <f>SUM(Month!D103:D114)</f>
        <v>1919.79</v>
      </c>
      <c r="E15" s="53">
        <f>SUM(Month!E103:E114)</f>
        <v>2278.38</v>
      </c>
      <c r="F15" s="54">
        <f>SUM(Month!F103:F114)</f>
        <v>18091.169999999998</v>
      </c>
      <c r="G15" s="53">
        <f>SUM(Month!G103:G114)</f>
        <v>12640.56</v>
      </c>
      <c r="H15" s="54">
        <f>SUM(Month!H103:H114)</f>
        <v>4016.4200000000005</v>
      </c>
      <c r="I15" s="53">
        <f>SUM(Month!I103:I114)</f>
        <v>20160.900000000001</v>
      </c>
      <c r="J15" s="54">
        <f>SUM(Month!J103:J114)</f>
        <v>6525.0499999999993</v>
      </c>
      <c r="K15" s="53">
        <f>SUM(Month!K103:K114)</f>
        <v>2250.84</v>
      </c>
      <c r="L15" s="53">
        <f>SUM(Month!L103:L114)</f>
        <v>712.66000000000008</v>
      </c>
      <c r="M15" s="53">
        <f>SUM(Month!M103:M114)</f>
        <v>1609.82</v>
      </c>
      <c r="N15" s="50"/>
    </row>
    <row r="16" spans="1:16" ht="15.75">
      <c r="A16" s="52">
        <v>2007</v>
      </c>
      <c r="B16" s="48">
        <f>SUM(Month!B115:B126)</f>
        <v>72748.009999999995</v>
      </c>
      <c r="C16" s="53">
        <f>SUM(Month!C115:C126)</f>
        <v>2826.97</v>
      </c>
      <c r="D16" s="53">
        <f>SUM(Month!D115:D126)</f>
        <v>1814.81</v>
      </c>
      <c r="E16" s="53">
        <f>SUM(Month!E115:E126)</f>
        <v>1607.5600000000002</v>
      </c>
      <c r="F16" s="54">
        <f>SUM(Month!F115:F126)</f>
        <v>17614.870000000003</v>
      </c>
      <c r="G16" s="53">
        <f>SUM(Month!G115:G126)</f>
        <v>12574.390000000001</v>
      </c>
      <c r="H16" s="54">
        <f>SUM(Month!H115:H126)</f>
        <v>3628.2599999999998</v>
      </c>
      <c r="I16" s="53">
        <f>SUM(Month!I115:I126)</f>
        <v>21038.320000000003</v>
      </c>
      <c r="J16" s="54">
        <f>SUM(Month!J115:J126)</f>
        <v>6116.57</v>
      </c>
      <c r="K16" s="53">
        <f>SUM(Month!K115:K126)</f>
        <v>2209.0899999999997</v>
      </c>
      <c r="L16" s="53">
        <f>SUM(Month!L115:L126)</f>
        <v>672.21</v>
      </c>
      <c r="M16" s="53">
        <f>SUM(Month!M115:M126)</f>
        <v>1563.3</v>
      </c>
      <c r="N16" s="50"/>
    </row>
    <row r="17" spans="1:14" ht="15.75">
      <c r="A17" s="52">
        <v>2008</v>
      </c>
      <c r="B17" s="48">
        <f>SUM(Month!B127:B138)</f>
        <v>70264.149999999994</v>
      </c>
      <c r="C17" s="53">
        <f>SUM(Month!C127:C138)</f>
        <v>3319.82</v>
      </c>
      <c r="D17" s="53">
        <f>SUM(Month!D127:D138)</f>
        <v>1697.8200000000002</v>
      </c>
      <c r="E17" s="53">
        <f>SUM(Month!E127:E138)</f>
        <v>741.44</v>
      </c>
      <c r="F17" s="54">
        <f>SUM(Month!F127:F138)</f>
        <v>16541.57</v>
      </c>
      <c r="G17" s="53">
        <f>SUM(Month!G127:G138)</f>
        <v>12142.41</v>
      </c>
      <c r="H17" s="54">
        <f>SUM(Month!H127:H138)</f>
        <v>3681.4</v>
      </c>
      <c r="I17" s="53">
        <f>SUM(Month!I127:I138)</f>
        <v>20500.79</v>
      </c>
      <c r="J17" s="54">
        <f>SUM(Month!J127:J138)</f>
        <v>5631.869999999999</v>
      </c>
      <c r="K17" s="53">
        <f>SUM(Month!K127:K138)</f>
        <v>1944.79</v>
      </c>
      <c r="L17" s="53">
        <f>SUM(Month!L127:L138)</f>
        <v>509.85</v>
      </c>
      <c r="M17" s="53">
        <f>SUM(Month!M127:M138)</f>
        <v>1740.8500000000001</v>
      </c>
      <c r="N17" s="50"/>
    </row>
    <row r="18" spans="1:14" ht="15.75">
      <c r="A18" s="52">
        <v>2009</v>
      </c>
      <c r="B18" s="48">
        <f>SUM(Month!B139:B150)</f>
        <v>67060.009999999995</v>
      </c>
      <c r="C18" s="53">
        <f>SUM(Month!C139:C150)</f>
        <v>3228.68</v>
      </c>
      <c r="D18" s="53">
        <f>SUM(Month!D139:D150)</f>
        <v>1590.5700000000002</v>
      </c>
      <c r="E18" s="53">
        <f>SUM(Month!E139:E150)</f>
        <v>987.60000000000014</v>
      </c>
      <c r="F18" s="54">
        <f>SUM(Month!F139:F150)</f>
        <v>15612.64</v>
      </c>
      <c r="G18" s="53">
        <f>SUM(Month!G139:G150)</f>
        <v>11532.72</v>
      </c>
      <c r="H18" s="54">
        <f>SUM(Month!H139:H150)</f>
        <v>3732.16</v>
      </c>
      <c r="I18" s="53">
        <f>SUM(Month!I139:I150)</f>
        <v>20112.060000000001</v>
      </c>
      <c r="J18" s="54">
        <f>SUM(Month!J139:J150)</f>
        <v>5034.4799999999996</v>
      </c>
      <c r="K18" s="53">
        <f>SUM(Month!K139:K150)</f>
        <v>1515.9899999999998</v>
      </c>
      <c r="L18" s="53">
        <f>SUM(Month!L139:L150)</f>
        <v>510.35999999999996</v>
      </c>
      <c r="M18" s="53">
        <f>SUM(Month!M139:M150)</f>
        <v>1381.43</v>
      </c>
      <c r="N18" s="50"/>
    </row>
    <row r="19" spans="1:14" ht="15.75">
      <c r="A19" s="52">
        <v>2010</v>
      </c>
      <c r="B19" s="48">
        <f>SUM(Month!B151:B162)</f>
        <v>66295.010000000009</v>
      </c>
      <c r="C19" s="53">
        <f>SUM(Month!C151:C162)</f>
        <v>3031.5100000000007</v>
      </c>
      <c r="D19" s="53">
        <f>SUM(Month!D151:D162)</f>
        <v>1523.9199999999998</v>
      </c>
      <c r="E19" s="53">
        <f>SUM(Month!E151:E162)</f>
        <v>1036.6999999999998</v>
      </c>
      <c r="F19" s="54">
        <f>SUM(Month!F151:F162)</f>
        <v>14601.53</v>
      </c>
      <c r="G19" s="53">
        <f>SUM(Month!G151:G162)</f>
        <v>11116.160000000002</v>
      </c>
      <c r="H19" s="54">
        <f>SUM(Month!H151:H162)</f>
        <v>4012.13</v>
      </c>
      <c r="I19" s="53">
        <f>SUM(Month!I151:I162)</f>
        <v>20740.38</v>
      </c>
      <c r="J19" s="54">
        <f>SUM(Month!J151:J162)</f>
        <v>5058.8500000000004</v>
      </c>
      <c r="K19" s="53">
        <f>SUM(Month!K151:K162)</f>
        <v>1370.9499999999998</v>
      </c>
      <c r="L19" s="53">
        <f>SUM(Month!L151:L162)</f>
        <v>580.24</v>
      </c>
      <c r="M19" s="53">
        <f>SUM(Month!M151:M162)</f>
        <v>1370.03</v>
      </c>
      <c r="N19" s="50"/>
    </row>
    <row r="20" spans="1:14" ht="15.75">
      <c r="A20" s="52">
        <v>2011</v>
      </c>
      <c r="B20" s="48">
        <f>SUM(Month!B163:B174)</f>
        <v>64243.22</v>
      </c>
      <c r="C20" s="53">
        <f>SUM(Month!C163:C174)</f>
        <v>3077.4300000000003</v>
      </c>
      <c r="D20" s="53">
        <f>SUM(Month!D163:D174)</f>
        <v>1292.3100000000002</v>
      </c>
      <c r="E20" s="53">
        <f>SUM(Month!E163:E174)</f>
        <v>1060.93</v>
      </c>
      <c r="F20" s="54">
        <f>SUM(Month!F163:F174)</f>
        <v>13894.77</v>
      </c>
      <c r="G20" s="53">
        <f>SUM(Month!G163:G174)</f>
        <v>11573.810000000001</v>
      </c>
      <c r="H20" s="54">
        <f>SUM(Month!H163:H174)</f>
        <v>3287.6899999999996</v>
      </c>
      <c r="I20" s="53">
        <f>SUM(Month!I163:I174)</f>
        <v>20990.799999999999</v>
      </c>
      <c r="J20" s="54">
        <f>SUM(Month!J163:J174)</f>
        <v>4720.63</v>
      </c>
      <c r="K20" s="53">
        <f>SUM(Month!K163:K174)</f>
        <v>939.25</v>
      </c>
      <c r="L20" s="53">
        <f>SUM(Month!L163:L174)</f>
        <v>491.27000000000004</v>
      </c>
      <c r="M20" s="53">
        <f>SUM(Month!M163:M174)</f>
        <v>1620.7099999999998</v>
      </c>
      <c r="N20" s="50"/>
    </row>
    <row r="21" spans="1:14" ht="15.75">
      <c r="A21" s="52">
        <v>2012</v>
      </c>
      <c r="B21" s="48">
        <f>SUM(Month!B175:B186)</f>
        <v>63047.78</v>
      </c>
      <c r="C21" s="53">
        <f>SUM(Month!C175:C186)</f>
        <v>2492.4899999999998</v>
      </c>
      <c r="D21" s="53">
        <f>SUM(Month!D175:D186)</f>
        <v>1090.23</v>
      </c>
      <c r="E21" s="53">
        <f>SUM(Month!E175:E186)</f>
        <v>1093.95</v>
      </c>
      <c r="F21" s="54">
        <f>SUM(Month!F175:F186)</f>
        <v>13230.54</v>
      </c>
      <c r="G21" s="53">
        <f>SUM(Month!G175:G186)</f>
        <v>11220.649999999998</v>
      </c>
      <c r="H21" s="54">
        <f>SUM(Month!H175:H186)</f>
        <v>3328.6000000000004</v>
      </c>
      <c r="I21" s="53">
        <f>SUM(Month!I175:I186)</f>
        <v>21537.7</v>
      </c>
      <c r="J21" s="54">
        <f>SUM(Month!J175:J186)</f>
        <v>5147.7</v>
      </c>
      <c r="K21" s="53">
        <f>SUM(Month!K175:K186)</f>
        <v>706.08000000000015</v>
      </c>
      <c r="L21" s="53">
        <f>SUM(Month!L175:L186)</f>
        <v>412.46000000000004</v>
      </c>
      <c r="M21" s="53">
        <f>SUM(Month!M175:M186)</f>
        <v>1354.52</v>
      </c>
      <c r="N21" s="50"/>
    </row>
    <row r="22" spans="1:14" ht="15.75">
      <c r="A22" s="52">
        <v>2013</v>
      </c>
      <c r="B22" s="48">
        <f>SUM(Month!B187:B198)</f>
        <v>62397.01999999999</v>
      </c>
      <c r="C22" s="53">
        <f>SUM(Month!C187:C198)</f>
        <v>2611.2699999999995</v>
      </c>
      <c r="D22" s="53">
        <f>SUM(Month!D187:D198)</f>
        <v>1245.3899999999999</v>
      </c>
      <c r="E22" s="53">
        <f>SUM(Month!E187:E198)</f>
        <v>1012.09</v>
      </c>
      <c r="F22" s="54">
        <f>SUM(Month!F187:F198)</f>
        <v>12573.829999999998</v>
      </c>
      <c r="G22" s="53">
        <f>SUM(Month!G187:G198)</f>
        <v>11241.75</v>
      </c>
      <c r="H22" s="54">
        <f>SUM(Month!H187:H198)</f>
        <v>3507.4900000000002</v>
      </c>
      <c r="I22" s="53">
        <f>SUM(Month!I187:I198)</f>
        <v>21925.569999999996</v>
      </c>
      <c r="J22" s="54">
        <f>SUM(Month!J187:J198)</f>
        <v>4731.9799999999996</v>
      </c>
      <c r="K22" s="53">
        <f>SUM(Month!K187:K198)</f>
        <v>479.27</v>
      </c>
      <c r="L22" s="53">
        <f>SUM(Month!L187:L198)</f>
        <v>437.04</v>
      </c>
      <c r="M22" s="53">
        <f>SUM(Month!M187:M198)</f>
        <v>1358.3899999999999</v>
      </c>
      <c r="N22" s="50"/>
    </row>
    <row r="23" spans="1:14" ht="15.75">
      <c r="A23" s="52">
        <v>2014</v>
      </c>
      <c r="B23" s="48">
        <f>SUM(Month!B199:B210)</f>
        <v>62852.49</v>
      </c>
      <c r="C23" s="53">
        <f>SUM(Month!C199:C210)</f>
        <v>2654.69</v>
      </c>
      <c r="D23" s="53">
        <f>SUM(Month!D199:D210)</f>
        <v>1292.8499999999999</v>
      </c>
      <c r="E23" s="53">
        <f>SUM(Month!E199:E210)</f>
        <v>985.8</v>
      </c>
      <c r="F23" s="54">
        <f>SUM(Month!F199:F210)</f>
        <v>12326.02</v>
      </c>
      <c r="G23" s="53">
        <f>SUM(Month!G199:G210)</f>
        <v>11219.88</v>
      </c>
      <c r="H23" s="54">
        <f>SUM(Month!H199:H210)</f>
        <v>3186.6</v>
      </c>
      <c r="I23" s="53">
        <f>SUM(Month!I199:I210)</f>
        <v>22675.34</v>
      </c>
      <c r="J23" s="54">
        <f>SUM(Month!J199:J210)</f>
        <v>4836.53</v>
      </c>
      <c r="K23" s="53">
        <f>SUM(Month!K199:K210)</f>
        <v>554.78</v>
      </c>
      <c r="L23" s="53">
        <f>SUM(Month!L199:L210)</f>
        <v>435.92</v>
      </c>
      <c r="M23" s="53">
        <f>SUM(Month!M199:M210)</f>
        <v>1409.74</v>
      </c>
      <c r="N23" s="50"/>
    </row>
    <row r="24" spans="1:14" ht="15.75">
      <c r="A24" s="52">
        <v>2015</v>
      </c>
      <c r="B24" s="48">
        <f>SUM(Quarter!B75:B78)</f>
        <v>64835.369999999995</v>
      </c>
      <c r="C24" s="53">
        <f>SUM(Quarter!C75:C78)</f>
        <v>3109.74</v>
      </c>
      <c r="D24" s="53">
        <f>SUM(Quarter!D75:D78)</f>
        <v>1401.65</v>
      </c>
      <c r="E24" s="53">
        <f>SUM(Quarter!E75:E78)</f>
        <v>1194.69</v>
      </c>
      <c r="F24" s="54">
        <f>SUM(Quarter!F75:F78)</f>
        <v>12082.04</v>
      </c>
      <c r="G24" s="53">
        <f>SUM(Quarter!G75:G78)</f>
        <v>11331.16</v>
      </c>
      <c r="H24" s="54">
        <f>SUM(Quarter!H75:H78)</f>
        <v>3188.5099999999998</v>
      </c>
      <c r="I24" s="53">
        <f>SUM(Quarter!I75:I78)</f>
        <v>23655.82</v>
      </c>
      <c r="J24" s="54">
        <f>SUM(Quarter!J75:J78)</f>
        <v>5274.38</v>
      </c>
      <c r="K24" s="53">
        <f>SUM(Quarter!K75:K78)</f>
        <v>533.65</v>
      </c>
      <c r="L24" s="53">
        <f>SUM(Quarter!L75:L78)</f>
        <v>410.60999999999996</v>
      </c>
      <c r="M24" s="53">
        <f>SUM(Quarter!M75:M78)</f>
        <v>1464.28</v>
      </c>
      <c r="N24" s="50"/>
    </row>
    <row r="25" spans="1:14" ht="15.75">
      <c r="A25" s="52">
        <v>2016</v>
      </c>
      <c r="B25" s="48">
        <f>SUM(Quarter!B79:B82)</f>
        <v>66193.570000000007</v>
      </c>
      <c r="C25" s="53">
        <f>SUM(Quarter!C79:C82)</f>
        <v>3193.75</v>
      </c>
      <c r="D25" s="53">
        <f>SUM(Quarter!D79:D82)</f>
        <v>1648.52</v>
      </c>
      <c r="E25" s="53">
        <f>SUM(Quarter!E79:E82)</f>
        <v>1294.52</v>
      </c>
      <c r="F25" s="54">
        <f>SUM(Quarter!F79:F82)</f>
        <v>11951.15</v>
      </c>
      <c r="G25" s="53">
        <f>SUM(Quarter!G79:G82)</f>
        <v>11339.42</v>
      </c>
      <c r="H25" s="54">
        <f>SUM(Quarter!H79:H82)</f>
        <v>3448.08</v>
      </c>
      <c r="I25" s="53">
        <f>SUM(Quarter!I79:I82)</f>
        <v>24648.5</v>
      </c>
      <c r="J25" s="54">
        <f>SUM(Quarter!J79:J82)</f>
        <v>5264.77</v>
      </c>
      <c r="K25" s="53">
        <f>SUM(Quarter!K79:K82)</f>
        <v>537.53</v>
      </c>
      <c r="L25" s="53">
        <f>SUM(Quarter!L79:L82)</f>
        <v>407.55</v>
      </c>
      <c r="M25" s="53">
        <f>SUM(Quarter!M79:M82)</f>
        <v>1327.39</v>
      </c>
      <c r="N25" s="50"/>
    </row>
    <row r="26" spans="1:14" ht="15.75">
      <c r="A26" s="52">
        <v>2017</v>
      </c>
      <c r="B26" s="48">
        <f>SUM(Quarter!B83:B86)</f>
        <v>67317.88</v>
      </c>
      <c r="C26" s="53">
        <f>SUM(Quarter!C83:C86)</f>
        <v>3131.6400000000003</v>
      </c>
      <c r="D26" s="53">
        <f>SUM(Quarter!D83:D86)</f>
        <v>1667.54</v>
      </c>
      <c r="E26" s="53">
        <f>SUM(Quarter!E83:E86)</f>
        <v>1348.07</v>
      </c>
      <c r="F26" s="54">
        <f>SUM(Quarter!F83:F86)</f>
        <v>11793.41</v>
      </c>
      <c r="G26" s="53">
        <f>SUM(Quarter!G83:G86)</f>
        <v>12185.869999999999</v>
      </c>
      <c r="H26" s="54">
        <f>SUM(Quarter!H83:H86)</f>
        <v>3312.1000000000004</v>
      </c>
      <c r="I26" s="53">
        <f>SUM(Quarter!I83:I86)</f>
        <v>24910.92</v>
      </c>
      <c r="J26" s="54">
        <f>SUM(Quarter!J83:J86)</f>
        <v>5354.6</v>
      </c>
      <c r="K26" s="53">
        <f>SUM(Quarter!K83:K86)</f>
        <v>557.36</v>
      </c>
      <c r="L26" s="53">
        <f>SUM(Quarter!L83:L86)</f>
        <v>413.85</v>
      </c>
      <c r="M26" s="53">
        <f>SUM(Quarter!M83:M86)</f>
        <v>1631.83</v>
      </c>
      <c r="N26" s="50"/>
    </row>
    <row r="27" spans="1:14" ht="15.75">
      <c r="A27" s="52">
        <v>2018</v>
      </c>
      <c r="B27" s="48">
        <f>SUM(Quarter!B87:B90)</f>
        <v>66472.850000000006</v>
      </c>
      <c r="C27" s="53">
        <f>SUM(Quarter!C87:C90)</f>
        <v>3125.49</v>
      </c>
      <c r="D27" s="53">
        <f>SUM(Quarter!D87:D90)</f>
        <v>1445.9</v>
      </c>
      <c r="E27" s="53">
        <f>SUM(Quarter!E87:E90)</f>
        <v>1180.79</v>
      </c>
      <c r="F27" s="54">
        <f>SUM(Quarter!F87:F90)</f>
        <v>11584</v>
      </c>
      <c r="G27" s="53">
        <f>SUM(Quarter!G87:G90)</f>
        <v>12272.160000000002</v>
      </c>
      <c r="H27" s="54">
        <f>SUM(Quarter!H87:H90)</f>
        <v>3438.84</v>
      </c>
      <c r="I27" s="53">
        <f>SUM(Quarter!I87:I90)</f>
        <v>24623.119999999999</v>
      </c>
      <c r="J27" s="54">
        <f>SUM(Quarter!J87:J90)</f>
        <v>5351.8099999999995</v>
      </c>
      <c r="K27" s="53">
        <f>SUM(Quarter!K87:K90)</f>
        <v>509.63</v>
      </c>
      <c r="L27" s="53">
        <f>SUM(Quarter!L87:L90)</f>
        <v>369.46999999999997</v>
      </c>
      <c r="M27" s="53">
        <f>SUM(Quarter!M87:M90)</f>
        <v>1601.46</v>
      </c>
      <c r="N27" s="50"/>
    </row>
    <row r="28" spans="1:14" ht="15.75">
      <c r="A28" s="52">
        <v>2019</v>
      </c>
      <c r="B28" s="48">
        <f>SUM(Quarter!B91:B94)</f>
        <v>65195.68</v>
      </c>
      <c r="C28" s="53">
        <f>SUM(Quarter!C91:C94)</f>
        <v>3196.4700000000003</v>
      </c>
      <c r="D28" s="53">
        <f>SUM(Quarter!D91:D94)</f>
        <v>1005.85</v>
      </c>
      <c r="E28" s="53">
        <f>SUM(Quarter!E91:E94)</f>
        <v>1213.42</v>
      </c>
      <c r="F28" s="54">
        <f>SUM(Quarter!F91:F94)</f>
        <v>11774.140000000001</v>
      </c>
      <c r="G28" s="53">
        <f>SUM(Quarter!G91:G94)</f>
        <v>12308.630000000001</v>
      </c>
      <c r="H28" s="54">
        <f>SUM(Quarter!H91:H94)</f>
        <v>3358.4700000000003</v>
      </c>
      <c r="I28" s="53">
        <f>SUM(Quarter!I91:I94)</f>
        <v>23770.190000000002</v>
      </c>
      <c r="J28" s="54">
        <f>SUM(Quarter!J91:J94)</f>
        <v>5299.68</v>
      </c>
      <c r="K28" s="53">
        <f>SUM(Quarter!K91:K94)</f>
        <v>382.59999999999997</v>
      </c>
      <c r="L28" s="53">
        <f>SUM(Quarter!L91:L94)</f>
        <v>358.16999999999996</v>
      </c>
      <c r="M28" s="53">
        <f>SUM(Quarter!M91:M94)</f>
        <v>1662.5200000000002</v>
      </c>
      <c r="N28" s="50"/>
    </row>
    <row r="29" spans="1:14" ht="15.75">
      <c r="A29" s="52">
        <v>2020</v>
      </c>
      <c r="B29" s="48">
        <f>SUM(Quarter!B95:B98)</f>
        <v>50000.93</v>
      </c>
      <c r="C29" s="53">
        <f>SUM(Quarter!C95:C98)</f>
        <v>2721.4</v>
      </c>
      <c r="D29" s="53">
        <f>SUM(Quarter!D95:D98)</f>
        <v>1114.71</v>
      </c>
      <c r="E29" s="53">
        <f>SUM(Quarter!E95:E98)</f>
        <v>1273.03</v>
      </c>
      <c r="F29" s="54">
        <f>SUM(Quarter!F95:F98)</f>
        <v>9141.66</v>
      </c>
      <c r="G29" s="53">
        <f>SUM(Quarter!G95:G98)</f>
        <v>5099.58</v>
      </c>
      <c r="H29" s="54">
        <f>SUM(Quarter!H95:H98)</f>
        <v>3428.9300000000003</v>
      </c>
      <c r="I29" s="53">
        <f>SUM(Quarter!I95:I98)</f>
        <v>19593.289999999997</v>
      </c>
      <c r="J29" s="54">
        <f>SUM(Quarter!J95:J98)</f>
        <v>4752.9399999999996</v>
      </c>
      <c r="K29" s="53">
        <f>SUM(Quarter!K95:K98)</f>
        <v>296.42</v>
      </c>
      <c r="L29" s="53">
        <f>SUM(Quarter!L95:L98)</f>
        <v>293.02999999999997</v>
      </c>
      <c r="M29" s="53">
        <f>SUM(Quarter!M95:M98)</f>
        <v>1570.8899999999999</v>
      </c>
      <c r="N29" s="50"/>
    </row>
    <row r="30" spans="1:14" ht="15.75">
      <c r="A30" s="52">
        <v>2021</v>
      </c>
      <c r="B30" s="48">
        <f>SUM(Quarter!B99:B102)</f>
        <v>51829.070000000007</v>
      </c>
      <c r="C30" s="53">
        <f>SUM(Quarter!C99:C102)</f>
        <v>2702.2700000000004</v>
      </c>
      <c r="D30" s="53">
        <f>SUM(Quarter!D99:D102)</f>
        <v>950.63</v>
      </c>
      <c r="E30" s="53">
        <f>SUM(Quarter!E99:E102)</f>
        <v>154.83000000000001</v>
      </c>
      <c r="F30" s="54">
        <f>SUM(Quarter!F99:F102)</f>
        <v>10159.5</v>
      </c>
      <c r="G30" s="53">
        <f>SUM(Quarter!G99:G102)</f>
        <v>4902.9400000000005</v>
      </c>
      <c r="H30" s="54">
        <f>SUM(Quarter!H99:H102)</f>
        <v>3154.96</v>
      </c>
      <c r="I30" s="53">
        <f>SUM(Quarter!I99:I102)</f>
        <v>21641.03</v>
      </c>
      <c r="J30" s="54">
        <f>SUM(Quarter!J99:J102)</f>
        <v>5061.24</v>
      </c>
      <c r="K30" s="53">
        <f>SUM(Quarter!K99:K102)</f>
        <v>270.86</v>
      </c>
      <c r="L30" s="53">
        <f>SUM(Quarter!L99:L102)</f>
        <v>294.38</v>
      </c>
      <c r="M30" s="53">
        <f>SUM(Quarter!M99:M102)</f>
        <v>1836.7700000000002</v>
      </c>
      <c r="N30" s="50"/>
    </row>
    <row r="34" spans="2:13" ht="20.25" customHeight="1">
      <c r="B34" s="63"/>
      <c r="C34" s="63"/>
      <c r="D34" s="63"/>
      <c r="E34" s="63"/>
      <c r="F34" s="63"/>
      <c r="G34" s="63"/>
      <c r="H34" s="63"/>
      <c r="I34" s="63"/>
      <c r="J34" s="63"/>
      <c r="K34" s="63"/>
      <c r="L34" s="63"/>
      <c r="M34" s="63"/>
    </row>
    <row r="35" spans="2:13" ht="20.25" customHeight="1">
      <c r="B35" s="63"/>
      <c r="C35" s="63"/>
      <c r="D35" s="63"/>
      <c r="E35" s="63"/>
      <c r="F35" s="63"/>
      <c r="G35" s="63"/>
      <c r="H35" s="63"/>
      <c r="I35" s="63"/>
      <c r="J35" s="63"/>
      <c r="K35" s="63"/>
      <c r="L35" s="63"/>
      <c r="M35" s="63"/>
    </row>
    <row r="40" spans="2:13" ht="20.25" customHeight="1">
      <c r="F40" s="61"/>
    </row>
    <row r="41" spans="2:13" ht="20.25" customHeight="1">
      <c r="F41" s="61"/>
    </row>
    <row r="42" spans="2:13" ht="20.25" customHeight="1">
      <c r="F42" s="61"/>
    </row>
    <row r="44" spans="2:13" ht="20.25" customHeight="1">
      <c r="F44" s="63"/>
    </row>
  </sheetData>
  <phoneticPr fontId="6" type="noConversion"/>
  <conditionalFormatting sqref="N7">
    <cfRule type="cellIs" dxfId="5" priority="1" stopIfTrue="1" operator="notBetween">
      <formula>N1048569-0.5</formula>
      <formula>N1048569+0.5</formula>
    </cfRule>
  </conditionalFormatting>
  <conditionalFormatting sqref="N8:N27">
    <cfRule type="cellIs" dxfId="4" priority="2" stopIfTrue="1" operator="notBetween">
      <formula>N1048572-0.5</formula>
      <formula>N1048572+0.5</formula>
    </cfRule>
  </conditionalFormatting>
  <conditionalFormatting sqref="N28:N30">
    <cfRule type="cellIs" dxfId="3" priority="15" stopIfTrue="1" operator="notBetween">
      <formula>N14-0.5</formula>
      <formula>N14+0.5</formula>
    </cfRule>
  </conditionalFormatting>
  <conditionalFormatting sqref="P18:P24">
    <cfRule type="cellIs" dxfId="2" priority="7" stopIfTrue="1" operator="notBetween">
      <formula>$P7-0.5</formula>
      <formula>$P7+0.5</formula>
    </cfRule>
  </conditionalFormatting>
  <conditionalFormatting sqref="P25:P27">
    <cfRule type="cellIs" dxfId="1" priority="14" stopIfTrue="1" operator="notBetween">
      <formula>$P13-0.5</formula>
      <formula>$P13+0.5</formula>
    </cfRule>
  </conditionalFormatting>
  <conditionalFormatting sqref="P28:P30">
    <cfRule type="cellIs" dxfId="0" priority="18" stopIfTrue="1" operator="notBetween">
      <formula>$P14-0.5</formula>
      <formula>$P14+0.5</formula>
    </cfRule>
  </conditionalFormatting>
  <pageMargins left="0.75" right="0.75" top="1" bottom="1" header="0.5" footer="0.5"/>
  <pageSetup paperSize="9" scale="89" orientation="landscape" r:id="rId1"/>
  <headerFooter alignWithMargins="0"/>
  <ignoredErrors>
    <ignoredError sqref="B7:M30" formulaRange="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M105"/>
  <sheetViews>
    <sheetView showGridLines="0" zoomScaleNormal="100" workbookViewId="0">
      <pane xSplit="1" ySplit="6" topLeftCell="B99" activePane="bottomRight" state="frozen"/>
      <selection pane="topRight" activeCell="B1" sqref="B1"/>
      <selection pane="bottomLeft" activeCell="A7" sqref="A7"/>
      <selection pane="bottomRight"/>
    </sheetView>
  </sheetViews>
  <sheetFormatPr defaultColWidth="8.5703125" defaultRowHeight="15.75"/>
  <cols>
    <col min="1" max="1" width="35.5703125" style="44" customWidth="1"/>
    <col min="2" max="3" width="13.5703125" style="44" customWidth="1"/>
    <col min="4" max="4" width="16" style="44" customWidth="1"/>
    <col min="5" max="13" width="13.5703125" style="44" customWidth="1"/>
    <col min="14" max="16384" width="8.5703125" style="44"/>
  </cols>
  <sheetData>
    <row r="1" spans="1:13" ht="45" customHeight="1">
      <c r="A1" s="24" t="s">
        <v>132</v>
      </c>
    </row>
    <row r="2" spans="1:13" ht="20.25" customHeight="1">
      <c r="A2" s="44" t="s">
        <v>97</v>
      </c>
    </row>
    <row r="3" spans="1:13" ht="20.25" customHeight="1">
      <c r="A3" s="44" t="s">
        <v>125</v>
      </c>
    </row>
    <row r="4" spans="1:13" ht="20.25" customHeight="1">
      <c r="A4" s="44" t="s">
        <v>124</v>
      </c>
    </row>
    <row r="5" spans="1:13" ht="20.25" customHeight="1">
      <c r="B5" s="45"/>
      <c r="C5" s="46"/>
      <c r="D5" s="46"/>
      <c r="E5" s="46"/>
      <c r="F5" s="46"/>
      <c r="G5" s="45" t="s">
        <v>0</v>
      </c>
      <c r="H5" s="47"/>
      <c r="I5" s="45" t="s">
        <v>4</v>
      </c>
      <c r="J5" s="47"/>
      <c r="K5" s="46"/>
      <c r="L5" s="46"/>
      <c r="M5" s="47"/>
    </row>
    <row r="6" spans="1:13" ht="63">
      <c r="A6" s="40" t="s">
        <v>126</v>
      </c>
      <c r="B6" s="41" t="s">
        <v>133</v>
      </c>
      <c r="C6" s="42" t="s">
        <v>134</v>
      </c>
      <c r="D6" s="42" t="s">
        <v>545</v>
      </c>
      <c r="E6" s="42" t="s">
        <v>77</v>
      </c>
      <c r="F6" s="42" t="s">
        <v>542</v>
      </c>
      <c r="G6" s="41" t="s">
        <v>546</v>
      </c>
      <c r="H6" s="43" t="s">
        <v>78</v>
      </c>
      <c r="I6" s="41" t="s">
        <v>543</v>
      </c>
      <c r="J6" s="43" t="s">
        <v>544</v>
      </c>
      <c r="K6" s="42" t="s">
        <v>511</v>
      </c>
      <c r="L6" s="42" t="s">
        <v>79</v>
      </c>
      <c r="M6" s="43" t="s">
        <v>15</v>
      </c>
    </row>
    <row r="7" spans="1:13">
      <c r="A7" s="56" t="s">
        <v>135</v>
      </c>
      <c r="B7" s="57">
        <f>SUM(Month!B7:B9)</f>
        <v>18271.95</v>
      </c>
      <c r="C7" s="57">
        <f>SUM(Month!C7:C9)</f>
        <v>647.25</v>
      </c>
      <c r="D7" s="57">
        <f>SUM(Month!D7:D9)</f>
        <v>464.88</v>
      </c>
      <c r="E7" s="57">
        <f>SUM(Month!E7:E9)</f>
        <v>764.18000000000006</v>
      </c>
      <c r="F7" s="57">
        <f>SUM(Month!F7:F9)</f>
        <v>5401.67</v>
      </c>
      <c r="G7" s="58">
        <f>SUM(Month!G7:G9)</f>
        <v>1976.9</v>
      </c>
      <c r="H7" s="54">
        <f>SUM(Month!H7:H9)</f>
        <v>1091.25</v>
      </c>
      <c r="I7" s="58">
        <f>SUM(Month!I7:I9)</f>
        <v>3844.37</v>
      </c>
      <c r="J7" s="54">
        <f>SUM(Month!J7:J9)</f>
        <v>2115.4899999999998</v>
      </c>
      <c r="K7" s="57">
        <f>SUM(Month!K7:K9)</f>
        <v>944.14</v>
      </c>
      <c r="L7" s="57">
        <f>SUM(Month!L7:L9)</f>
        <v>214.41000000000003</v>
      </c>
      <c r="M7" s="57">
        <f>SUM(Month!M7:M9)</f>
        <v>475.53999999999996</v>
      </c>
    </row>
    <row r="8" spans="1:13">
      <c r="A8" s="55" t="s">
        <v>136</v>
      </c>
      <c r="B8" s="57">
        <f>SUM(Month!B10:B12)</f>
        <v>17287.940000000002</v>
      </c>
      <c r="C8" s="57">
        <f>SUM(Month!C10:C12)</f>
        <v>563.01</v>
      </c>
      <c r="D8" s="57">
        <f>SUM(Month!D10:D12)</f>
        <v>426.14</v>
      </c>
      <c r="E8" s="57">
        <f>SUM(Month!E10:E12)</f>
        <v>693.79</v>
      </c>
      <c r="F8" s="57">
        <f>SUM(Month!F10:F12)</f>
        <v>5365.78</v>
      </c>
      <c r="G8" s="58">
        <f>SUM(Month!G10:G12)</f>
        <v>2274.23</v>
      </c>
      <c r="H8" s="54">
        <f>SUM(Month!H10:H12)</f>
        <v>725.52</v>
      </c>
      <c r="I8" s="58">
        <f>SUM(Month!I10:I12)</f>
        <v>3627.87</v>
      </c>
      <c r="J8" s="54">
        <f>SUM(Month!J10:J12)</f>
        <v>1796.32</v>
      </c>
      <c r="K8" s="57">
        <f>SUM(Month!K10:K12)</f>
        <v>681.65</v>
      </c>
      <c r="L8" s="57">
        <f>SUM(Month!L10:L12)</f>
        <v>207.64000000000001</v>
      </c>
      <c r="M8" s="57">
        <f>SUM(Month!M10:M12)</f>
        <v>495.3</v>
      </c>
    </row>
    <row r="9" spans="1:13">
      <c r="A9" s="55" t="s">
        <v>137</v>
      </c>
      <c r="B9" s="57">
        <f>SUM(Month!B13:B15)</f>
        <v>18082.84</v>
      </c>
      <c r="C9" s="57">
        <f>SUM(Month!C13:C15)</f>
        <v>645.04000000000008</v>
      </c>
      <c r="D9" s="57">
        <f>SUM(Month!D13:D15)</f>
        <v>438.33</v>
      </c>
      <c r="E9" s="57">
        <f>SUM(Month!E13:E15)</f>
        <v>656.94999999999993</v>
      </c>
      <c r="F9" s="57">
        <f>SUM(Month!F13:F15)</f>
        <v>5527.15</v>
      </c>
      <c r="G9" s="58">
        <f>SUM(Month!G13:G15)</f>
        <v>2653.72</v>
      </c>
      <c r="H9" s="54">
        <f>SUM(Month!H13:H15)</f>
        <v>666.51</v>
      </c>
      <c r="I9" s="58">
        <f>SUM(Month!I13:I15)</f>
        <v>3782.83</v>
      </c>
      <c r="J9" s="54">
        <f>SUM(Month!J13:J15)</f>
        <v>1926.78</v>
      </c>
      <c r="K9" s="57">
        <f>SUM(Month!K13:K15)</f>
        <v>666.55</v>
      </c>
      <c r="L9" s="57">
        <f>SUM(Month!L13:L15)</f>
        <v>198.81</v>
      </c>
      <c r="M9" s="57">
        <f>SUM(Month!M13:M15)</f>
        <v>551.61</v>
      </c>
    </row>
    <row r="10" spans="1:13">
      <c r="A10" s="55" t="s">
        <v>138</v>
      </c>
      <c r="B10" s="57">
        <f>SUM(Month!B16:B18)</f>
        <v>18617.86</v>
      </c>
      <c r="C10" s="57">
        <f>SUM(Month!C16:C18)</f>
        <v>514.08000000000004</v>
      </c>
      <c r="D10" s="57">
        <f>SUM(Month!D16:D18)</f>
        <v>422.64</v>
      </c>
      <c r="E10" s="57">
        <f>SUM(Month!E16:E18)</f>
        <v>766.8</v>
      </c>
      <c r="F10" s="57">
        <f>SUM(Month!F16:F18)</f>
        <v>5553.76</v>
      </c>
      <c r="G10" s="58">
        <f>SUM(Month!G16:G18)</f>
        <v>2336.04</v>
      </c>
      <c r="H10" s="54">
        <f>SUM(Month!H16:H18)</f>
        <v>1090.72</v>
      </c>
      <c r="I10" s="58">
        <f>SUM(Month!I16:I18)</f>
        <v>3887.99</v>
      </c>
      <c r="J10" s="54">
        <f>SUM(Month!J16:J18)</f>
        <v>2070.3200000000002</v>
      </c>
      <c r="K10" s="57">
        <f>SUM(Month!K16:K18)</f>
        <v>812.51</v>
      </c>
      <c r="L10" s="57">
        <f>SUM(Month!L16:L18)</f>
        <v>191.86</v>
      </c>
      <c r="M10" s="57">
        <f>SUM(Month!M16:M18)</f>
        <v>444.61</v>
      </c>
    </row>
    <row r="11" spans="1:13">
      <c r="A11" s="55" t="s">
        <v>139</v>
      </c>
      <c r="B11" s="57">
        <f>SUM(Month!B19:B21)</f>
        <v>18460.21</v>
      </c>
      <c r="C11" s="57">
        <f>SUM(Month!C19:C21)</f>
        <v>558.12</v>
      </c>
      <c r="D11" s="57">
        <f>SUM(Month!D19:D21)</f>
        <v>541.55999999999995</v>
      </c>
      <c r="E11" s="57">
        <f>SUM(Month!E19:E21)</f>
        <v>874.62</v>
      </c>
      <c r="F11" s="57">
        <f>SUM(Month!F19:F21)</f>
        <v>5344.83</v>
      </c>
      <c r="G11" s="58">
        <f>SUM(Month!G19:G21)</f>
        <v>2119.5700000000002</v>
      </c>
      <c r="H11" s="54">
        <f>SUM(Month!H19:H21)</f>
        <v>1333.8600000000001</v>
      </c>
      <c r="I11" s="58">
        <f>SUM(Month!I19:I21)</f>
        <v>3896.88</v>
      </c>
      <c r="J11" s="54">
        <f>SUM(Month!J19:J21)</f>
        <v>2077.39</v>
      </c>
      <c r="K11" s="57">
        <f>SUM(Month!K19:K21)</f>
        <v>904.84999999999991</v>
      </c>
      <c r="L11" s="57">
        <f>SUM(Month!L19:L21)</f>
        <v>187.85</v>
      </c>
      <c r="M11" s="57">
        <f>SUM(Month!M19:M21)</f>
        <v>430.97</v>
      </c>
    </row>
    <row r="12" spans="1:13">
      <c r="A12" s="55" t="s">
        <v>140</v>
      </c>
      <c r="B12" s="57">
        <f>SUM(Month!B22:B24)</f>
        <v>17335.98</v>
      </c>
      <c r="C12" s="57">
        <f>SUM(Month!C22:C24)</f>
        <v>500.3</v>
      </c>
      <c r="D12" s="57">
        <f>SUM(Month!D22:D24)</f>
        <v>496.44000000000005</v>
      </c>
      <c r="E12" s="57">
        <f>SUM(Month!E22:E24)</f>
        <v>725.93000000000006</v>
      </c>
      <c r="F12" s="57">
        <f>SUM(Month!F22:F24)</f>
        <v>5361.85</v>
      </c>
      <c r="G12" s="58">
        <f>SUM(Month!G22:G24)</f>
        <v>2489.4499999999998</v>
      </c>
      <c r="H12" s="54">
        <f>SUM(Month!H22:H24)</f>
        <v>598.16999999999996</v>
      </c>
      <c r="I12" s="58">
        <f>SUM(Month!I22:I24)</f>
        <v>3733.06</v>
      </c>
      <c r="J12" s="54">
        <f>SUM(Month!J22:J24)</f>
        <v>1774.78</v>
      </c>
      <c r="K12" s="57">
        <f>SUM(Month!K22:K24)</f>
        <v>618.04999999999995</v>
      </c>
      <c r="L12" s="57">
        <f>SUM(Month!L22:L24)</f>
        <v>201.89999999999998</v>
      </c>
      <c r="M12" s="57">
        <f>SUM(Month!M22:M24)</f>
        <v>468.68</v>
      </c>
    </row>
    <row r="13" spans="1:13">
      <c r="A13" s="55" t="s">
        <v>141</v>
      </c>
      <c r="B13" s="57">
        <f>SUM(Month!B25:B27)</f>
        <v>18087.439999999999</v>
      </c>
      <c r="C13" s="57">
        <f>SUM(Month!C25:C27)</f>
        <v>527.19000000000005</v>
      </c>
      <c r="D13" s="57">
        <f>SUM(Month!D25:D27)</f>
        <v>510.65</v>
      </c>
      <c r="E13" s="57">
        <f>SUM(Month!E25:E27)</f>
        <v>884.85</v>
      </c>
      <c r="F13" s="57">
        <f>SUM(Month!F25:F27)</f>
        <v>5539.42</v>
      </c>
      <c r="G13" s="58">
        <f>SUM(Month!G25:G27)</f>
        <v>2834.64</v>
      </c>
      <c r="H13" s="54">
        <f>SUM(Month!H25:H27)</f>
        <v>608.11</v>
      </c>
      <c r="I13" s="58">
        <f>SUM(Month!I25:I27)</f>
        <v>3825.07</v>
      </c>
      <c r="J13" s="54">
        <f>SUM(Month!J25:J27)</f>
        <v>1731.98</v>
      </c>
      <c r="K13" s="57">
        <f>SUM(Month!K25:K27)</f>
        <v>562.45000000000005</v>
      </c>
      <c r="L13" s="57">
        <f>SUM(Month!L25:L27)</f>
        <v>198.03</v>
      </c>
      <c r="M13" s="57">
        <f>SUM(Month!M25:M27)</f>
        <v>510.42</v>
      </c>
    </row>
    <row r="14" spans="1:13">
      <c r="A14" s="55" t="s">
        <v>142</v>
      </c>
      <c r="B14" s="57">
        <f>SUM(Month!B28:B30)</f>
        <v>18552.309999999998</v>
      </c>
      <c r="C14" s="57">
        <f>SUM(Month!C28:C30)</f>
        <v>663.18</v>
      </c>
      <c r="D14" s="57">
        <f>SUM(Month!D28:D30)</f>
        <v>492.34999999999997</v>
      </c>
      <c r="E14" s="57">
        <f>SUM(Month!E28:E30)</f>
        <v>614.26</v>
      </c>
      <c r="F14" s="57">
        <f>SUM(Month!F28:F30)</f>
        <v>5541.3799999999992</v>
      </c>
      <c r="G14" s="58">
        <f>SUM(Month!G28:G30)</f>
        <v>2495.6899999999996</v>
      </c>
      <c r="H14" s="54">
        <f>SUM(Month!H28:H30)</f>
        <v>1092.8699999999999</v>
      </c>
      <c r="I14" s="58">
        <f>SUM(Month!I28:I30)</f>
        <v>4052.79</v>
      </c>
      <c r="J14" s="54">
        <f>SUM(Month!J28:J30)</f>
        <v>1870.83</v>
      </c>
      <c r="K14" s="57">
        <f>SUM(Month!K28:K30)</f>
        <v>615.88</v>
      </c>
      <c r="L14" s="57">
        <f>SUM(Month!L28:L30)</f>
        <v>201.99</v>
      </c>
      <c r="M14" s="57">
        <f>SUM(Month!M28:M30)</f>
        <v>518.20000000000005</v>
      </c>
    </row>
    <row r="15" spans="1:13">
      <c r="A15" s="55" t="s">
        <v>143</v>
      </c>
      <c r="B15" s="57">
        <f>SUM(Month!B31:B33)</f>
        <v>18537.86</v>
      </c>
      <c r="C15" s="57">
        <f>SUM(Month!C31:C33)</f>
        <v>590.5</v>
      </c>
      <c r="D15" s="57">
        <f>SUM(Month!D31:D33)</f>
        <v>500.51</v>
      </c>
      <c r="E15" s="57">
        <f>SUM(Month!E31:E33)</f>
        <v>658.25</v>
      </c>
      <c r="F15" s="57">
        <f>SUM(Month!F31:F33)</f>
        <v>5311.25</v>
      </c>
      <c r="G15" s="58">
        <f>SUM(Month!G31:G33)</f>
        <v>2353.04</v>
      </c>
      <c r="H15" s="54">
        <f>SUM(Month!H31:H33)</f>
        <v>1195.2</v>
      </c>
      <c r="I15" s="58">
        <f>SUM(Month!I31:I33)</f>
        <v>3941.7799999999997</v>
      </c>
      <c r="J15" s="54">
        <f>SUM(Month!J31:J33)</f>
        <v>2155.2200000000003</v>
      </c>
      <c r="K15" s="57">
        <f>SUM(Month!K31:K33)</f>
        <v>583.9</v>
      </c>
      <c r="L15" s="57">
        <f>SUM(Month!L31:L33)</f>
        <v>198.36</v>
      </c>
      <c r="M15" s="57">
        <f>SUM(Month!M31:M33)</f>
        <v>526.15000000000009</v>
      </c>
    </row>
    <row r="16" spans="1:13">
      <c r="A16" s="55" t="s">
        <v>144</v>
      </c>
      <c r="B16" s="57">
        <f>SUM(Month!B34:B36)</f>
        <v>17168.88</v>
      </c>
      <c r="C16" s="57">
        <f>SUM(Month!C34:C36)</f>
        <v>531.96</v>
      </c>
      <c r="D16" s="57">
        <f>SUM(Month!D34:D36)</f>
        <v>458.8</v>
      </c>
      <c r="E16" s="57">
        <f>SUM(Month!E34:E36)</f>
        <v>490.26</v>
      </c>
      <c r="F16" s="57">
        <f>SUM(Month!F34:F36)</f>
        <v>5196.4799999999996</v>
      </c>
      <c r="G16" s="58">
        <f>SUM(Month!G34:G36)</f>
        <v>2661.43</v>
      </c>
      <c r="H16" s="54">
        <f>SUM(Month!H34:H36)</f>
        <v>797.58999999999992</v>
      </c>
      <c r="I16" s="58">
        <f>SUM(Month!I34:I36)</f>
        <v>3844.85</v>
      </c>
      <c r="J16" s="54">
        <f>SUM(Month!J34:J36)</f>
        <v>1770.6100000000001</v>
      </c>
      <c r="K16" s="57">
        <f>SUM(Month!K34:K36)</f>
        <v>461.21999999999997</v>
      </c>
      <c r="L16" s="57">
        <f>SUM(Month!L34:L36)</f>
        <v>199.11</v>
      </c>
      <c r="M16" s="57">
        <f>SUM(Month!M34:M36)</f>
        <v>474.3</v>
      </c>
    </row>
    <row r="17" spans="1:13">
      <c r="A17" s="55" t="s">
        <v>145</v>
      </c>
      <c r="B17" s="57">
        <f>SUM(Month!B37:B39)</f>
        <v>17863.86</v>
      </c>
      <c r="C17" s="57">
        <f>SUM(Month!C37:C39)</f>
        <v>474.70000000000005</v>
      </c>
      <c r="D17" s="57">
        <f>SUM(Month!D37:D39)</f>
        <v>471.94000000000005</v>
      </c>
      <c r="E17" s="57">
        <f>SUM(Month!E37:E39)</f>
        <v>489.88</v>
      </c>
      <c r="F17" s="57">
        <f>SUM(Month!F37:F39)</f>
        <v>5358.63</v>
      </c>
      <c r="G17" s="58">
        <f>SUM(Month!G37:G39)</f>
        <v>3127.49</v>
      </c>
      <c r="H17" s="54">
        <f>SUM(Month!H37:H39)</f>
        <v>687.22</v>
      </c>
      <c r="I17" s="58">
        <f>SUM(Month!I37:I39)</f>
        <v>3929.48</v>
      </c>
      <c r="J17" s="54">
        <f>SUM(Month!J37:J39)</f>
        <v>1816.46</v>
      </c>
      <c r="K17" s="57">
        <f>SUM(Month!K37:K39)</f>
        <v>520.15</v>
      </c>
      <c r="L17" s="57">
        <f>SUM(Month!L37:L39)</f>
        <v>206.52</v>
      </c>
      <c r="M17" s="57">
        <f>SUM(Month!M37:M39)</f>
        <v>492.56000000000006</v>
      </c>
    </row>
    <row r="18" spans="1:13">
      <c r="A18" s="55" t="s">
        <v>146</v>
      </c>
      <c r="B18" s="57">
        <f>SUM(Month!B40:B42)</f>
        <v>18373.86</v>
      </c>
      <c r="C18" s="57">
        <f>SUM(Month!C40:C42)</f>
        <v>472.47</v>
      </c>
      <c r="D18" s="57">
        <f>SUM(Month!D40:D42)</f>
        <v>455.03</v>
      </c>
      <c r="E18" s="57">
        <f>SUM(Month!E40:E42)</f>
        <v>706.08999999999992</v>
      </c>
      <c r="F18" s="57">
        <f>SUM(Month!F40:F42)</f>
        <v>5536.57</v>
      </c>
      <c r="G18" s="58">
        <f>SUM(Month!G40:G42)</f>
        <v>2664.1400000000003</v>
      </c>
      <c r="H18" s="54">
        <f>SUM(Month!H40:H42)</f>
        <v>1159</v>
      </c>
      <c r="I18" s="58">
        <f>SUM(Month!I40:I42)</f>
        <v>3915.55</v>
      </c>
      <c r="J18" s="54">
        <f>SUM(Month!J40:J42)</f>
        <v>1833.2400000000002</v>
      </c>
      <c r="K18" s="57">
        <f>SUM(Month!K40:K42)</f>
        <v>553.36</v>
      </c>
      <c r="L18" s="57">
        <f>SUM(Month!L40:L42)</f>
        <v>197.17000000000002</v>
      </c>
      <c r="M18" s="57">
        <f>SUM(Month!M40:M42)</f>
        <v>482.22</v>
      </c>
    </row>
    <row r="19" spans="1:13">
      <c r="A19" s="55" t="s">
        <v>147</v>
      </c>
      <c r="B19" s="57">
        <f>SUM(Month!B43:B45)</f>
        <v>18224.699999999997</v>
      </c>
      <c r="C19" s="57">
        <f>SUM(Month!C43:C45)</f>
        <v>485.84000000000003</v>
      </c>
      <c r="D19" s="57">
        <f>SUM(Month!D43:D45)</f>
        <v>551.1</v>
      </c>
      <c r="E19" s="57">
        <f>SUM(Month!E43:E45)</f>
        <v>483.31</v>
      </c>
      <c r="F19" s="57">
        <f>SUM(Month!F43:F45)</f>
        <v>5115.3099999999995</v>
      </c>
      <c r="G19" s="58">
        <f>SUM(Month!G43:G45)</f>
        <v>2684.79</v>
      </c>
      <c r="H19" s="54">
        <f>SUM(Month!H43:H45)</f>
        <v>1507.68</v>
      </c>
      <c r="I19" s="58">
        <f>SUM(Month!I43:I45)</f>
        <v>3885.3</v>
      </c>
      <c r="J19" s="54">
        <f>SUM(Month!J43:J45)</f>
        <v>1833.2800000000002</v>
      </c>
      <c r="K19" s="57">
        <f>SUM(Month!K43:K45)</f>
        <v>815.32</v>
      </c>
      <c r="L19" s="57">
        <f>SUM(Month!L43:L45)</f>
        <v>218.82</v>
      </c>
      <c r="M19" s="57">
        <f>SUM(Month!M43:M45)</f>
        <v>444.18</v>
      </c>
    </row>
    <row r="20" spans="1:13">
      <c r="A20" s="55" t="s">
        <v>148</v>
      </c>
      <c r="B20" s="57">
        <f>SUM(Month!B46:B48)</f>
        <v>17754.73</v>
      </c>
      <c r="C20" s="57">
        <f>SUM(Month!C46:C48)</f>
        <v>637.71</v>
      </c>
      <c r="D20" s="57">
        <f>SUM(Month!D46:D48)</f>
        <v>505.18000000000006</v>
      </c>
      <c r="E20" s="57">
        <f>SUM(Month!E46:E48)</f>
        <v>388.78</v>
      </c>
      <c r="F20" s="57">
        <f>SUM(Month!F46:F48)</f>
        <v>5354.87</v>
      </c>
      <c r="G20" s="58">
        <f>SUM(Month!G46:G48)</f>
        <v>2657.9700000000003</v>
      </c>
      <c r="H20" s="54">
        <f>SUM(Month!H46:H48)</f>
        <v>793.62</v>
      </c>
      <c r="I20" s="58">
        <f>SUM(Month!I46:I48)</f>
        <v>3929.19</v>
      </c>
      <c r="J20" s="54">
        <f>SUM(Month!J46:J48)</f>
        <v>1678.02</v>
      </c>
      <c r="K20" s="57">
        <f>SUM(Month!K46:K48)</f>
        <v>664.52</v>
      </c>
      <c r="L20" s="57">
        <f>SUM(Month!L46:L48)</f>
        <v>204.84</v>
      </c>
      <c r="M20" s="57">
        <f>SUM(Month!M46:M48)</f>
        <v>493.22</v>
      </c>
    </row>
    <row r="21" spans="1:13">
      <c r="A21" s="55" t="s">
        <v>149</v>
      </c>
      <c r="B21" s="57">
        <f>SUM(Month!B49:B51)</f>
        <v>17577.71</v>
      </c>
      <c r="C21" s="57">
        <f>SUM(Month!C49:C51)</f>
        <v>490.35</v>
      </c>
      <c r="D21" s="57">
        <f>SUM(Month!D49:D51)</f>
        <v>519.64</v>
      </c>
      <c r="E21" s="57">
        <f>SUM(Month!E49:E51)</f>
        <v>408.36</v>
      </c>
      <c r="F21" s="57">
        <f>SUM(Month!F49:F51)</f>
        <v>5182.07</v>
      </c>
      <c r="G21" s="58">
        <f>SUM(Month!G49:G51)</f>
        <v>3038.37</v>
      </c>
      <c r="H21" s="54">
        <f>SUM(Month!H49:H51)</f>
        <v>654.89</v>
      </c>
      <c r="I21" s="58">
        <f>SUM(Month!I49:I51)</f>
        <v>4022.0299999999997</v>
      </c>
      <c r="J21" s="54">
        <f>SUM(Month!J49:J51)</f>
        <v>1667.25</v>
      </c>
      <c r="K21" s="57">
        <f>SUM(Month!K49:K51)</f>
        <v>394.35</v>
      </c>
      <c r="L21" s="57">
        <f>SUM(Month!L49:L51)</f>
        <v>201.78</v>
      </c>
      <c r="M21" s="57">
        <f>SUM(Month!M49:M51)</f>
        <v>534.20000000000005</v>
      </c>
    </row>
    <row r="22" spans="1:13">
      <c r="A22" s="55" t="s">
        <v>150</v>
      </c>
      <c r="B22" s="57">
        <f>SUM(Month!B52:B54)</f>
        <v>17797.2</v>
      </c>
      <c r="C22" s="57">
        <f>SUM(Month!C52:C54)</f>
        <v>482.74</v>
      </c>
      <c r="D22" s="57">
        <f>SUM(Month!D52:D54)</f>
        <v>501.03000000000003</v>
      </c>
      <c r="E22" s="57">
        <f>SUM(Month!E52:E54)</f>
        <v>311.91999999999996</v>
      </c>
      <c r="F22" s="57">
        <f>SUM(Month!F52:F54)</f>
        <v>5287.49</v>
      </c>
      <c r="G22" s="58">
        <f>SUM(Month!G52:G54)</f>
        <v>2232.9699999999998</v>
      </c>
      <c r="H22" s="54">
        <f>SUM(Month!H52:H54)</f>
        <v>1279.8400000000001</v>
      </c>
      <c r="I22" s="58">
        <f>SUM(Month!I52:I54)</f>
        <v>4222.5499999999993</v>
      </c>
      <c r="J22" s="54">
        <f>SUM(Month!J52:J54)</f>
        <v>1780.15</v>
      </c>
      <c r="K22" s="57">
        <f>SUM(Month!K52:K54)</f>
        <v>704.56</v>
      </c>
      <c r="L22" s="57">
        <f>SUM(Month!L52:L54)</f>
        <v>220.44</v>
      </c>
      <c r="M22" s="57">
        <f>SUM(Month!M52:M54)</f>
        <v>463.29999999999995</v>
      </c>
    </row>
    <row r="23" spans="1:13">
      <c r="A23" s="55" t="s">
        <v>151</v>
      </c>
      <c r="B23" s="57">
        <f>SUM(Month!B55:B57)</f>
        <v>18015.7</v>
      </c>
      <c r="C23" s="57">
        <f>SUM(Month!C55:C57)</f>
        <v>735.71</v>
      </c>
      <c r="D23" s="57">
        <f>SUM(Month!D55:D57)</f>
        <v>578.75</v>
      </c>
      <c r="E23" s="57">
        <f>SUM(Month!E55:E57)</f>
        <v>288.63</v>
      </c>
      <c r="F23" s="57">
        <f>SUM(Month!F55:F57)</f>
        <v>5152.88</v>
      </c>
      <c r="G23" s="58">
        <f>SUM(Month!G55:G57)</f>
        <v>2393.2399999999998</v>
      </c>
      <c r="H23" s="54">
        <f>SUM(Month!H55:H57)</f>
        <v>1224.4000000000001</v>
      </c>
      <c r="I23" s="58">
        <f>SUM(Month!I55:I57)</f>
        <v>4315.5200000000004</v>
      </c>
      <c r="J23" s="54">
        <f>SUM(Month!J55:J57)</f>
        <v>1575.5900000000001</v>
      </c>
      <c r="K23" s="57">
        <f>SUM(Month!K55:K57)</f>
        <v>561.31999999999994</v>
      </c>
      <c r="L23" s="57">
        <f>SUM(Month!L55:L57)</f>
        <v>194.34</v>
      </c>
      <c r="M23" s="57">
        <f>SUM(Month!M55:M57)</f>
        <v>460.03000000000003</v>
      </c>
    </row>
    <row r="24" spans="1:13">
      <c r="A24" s="55" t="s">
        <v>152</v>
      </c>
      <c r="B24" s="57">
        <f>SUM(Month!B58:B60)</f>
        <v>16521.77</v>
      </c>
      <c r="C24" s="57">
        <f>SUM(Month!C58:C60)</f>
        <v>542.29</v>
      </c>
      <c r="D24" s="57">
        <f>SUM(Month!D58:D60)</f>
        <v>530.53</v>
      </c>
      <c r="E24" s="57">
        <f>SUM(Month!E58:E60)</f>
        <v>221.69</v>
      </c>
      <c r="F24" s="57">
        <f>SUM(Month!F58:F60)</f>
        <v>5237.2</v>
      </c>
      <c r="G24" s="58">
        <f>SUM(Month!G58:G60)</f>
        <v>2550.81</v>
      </c>
      <c r="H24" s="54">
        <f>SUM(Month!H58:H60)</f>
        <v>702.5</v>
      </c>
      <c r="I24" s="58">
        <f>SUM(Month!I58:I60)</f>
        <v>4168.05</v>
      </c>
      <c r="J24" s="54">
        <f>SUM(Month!J58:J60)</f>
        <v>1589.58</v>
      </c>
      <c r="K24" s="57">
        <f>SUM(Month!K58:K60)</f>
        <v>378.94000000000005</v>
      </c>
      <c r="L24" s="57">
        <f>SUM(Month!L58:L60)</f>
        <v>179.79999999999998</v>
      </c>
      <c r="M24" s="57">
        <f>SUM(Month!M58:M60)</f>
        <v>512.02</v>
      </c>
    </row>
    <row r="25" spans="1:13">
      <c r="A25" s="55" t="s">
        <v>153</v>
      </c>
      <c r="B25" s="57">
        <f>SUM(Month!B61:B63)</f>
        <v>17882.019999999997</v>
      </c>
      <c r="C25" s="57">
        <f>SUM(Month!C61:C63)</f>
        <v>674.8</v>
      </c>
      <c r="D25" s="57">
        <f>SUM(Month!D61:D63)</f>
        <v>545.71</v>
      </c>
      <c r="E25" s="57">
        <f>SUM(Month!E61:E63)</f>
        <v>459.95000000000005</v>
      </c>
      <c r="F25" s="57">
        <f>SUM(Month!F61:F63)</f>
        <v>5230.7700000000004</v>
      </c>
      <c r="G25" s="58">
        <f>SUM(Month!G61:G63)</f>
        <v>2984.23</v>
      </c>
      <c r="H25" s="54">
        <f>SUM(Month!H61:H63)</f>
        <v>600.11</v>
      </c>
      <c r="I25" s="58">
        <f>SUM(Month!I61:I63)</f>
        <v>4240.84</v>
      </c>
      <c r="J25" s="54">
        <f>SUM(Month!J61:J63)</f>
        <v>1506.17</v>
      </c>
      <c r="K25" s="57">
        <f>SUM(Month!K61:K63)</f>
        <v>325.75</v>
      </c>
      <c r="L25" s="57">
        <f>SUM(Month!L61:L63)</f>
        <v>219.91</v>
      </c>
      <c r="M25" s="57">
        <f>SUM(Month!M61:M63)</f>
        <v>573.82999999999993</v>
      </c>
    </row>
    <row r="26" spans="1:13">
      <c r="A26" s="55" t="s">
        <v>154</v>
      </c>
      <c r="B26" s="57">
        <f>SUM(Month!B64:B66)</f>
        <v>18137.129999999997</v>
      </c>
      <c r="C26" s="57">
        <f>SUM(Month!C64:C66)</f>
        <v>600.47</v>
      </c>
      <c r="D26" s="57">
        <f>SUM(Month!D64:D66)</f>
        <v>526.16000000000008</v>
      </c>
      <c r="E26" s="57">
        <f>SUM(Month!E64:E66)</f>
        <v>622.01</v>
      </c>
      <c r="F26" s="57">
        <f>SUM(Month!F64:F66)</f>
        <v>5187.57</v>
      </c>
      <c r="G26" s="58">
        <f>SUM(Month!G64:G66)</f>
        <v>2590.63</v>
      </c>
      <c r="H26" s="54">
        <f>SUM(Month!H64:H66)</f>
        <v>1050.92</v>
      </c>
      <c r="I26" s="58">
        <f>SUM(Month!I64:I66)</f>
        <v>4201.8999999999996</v>
      </c>
      <c r="J26" s="54">
        <f>SUM(Month!J64:J66)</f>
        <v>1427.48</v>
      </c>
      <c r="K26" s="57">
        <f>SUM(Month!K64:K66)</f>
        <v>456.69</v>
      </c>
      <c r="L26" s="57">
        <f>SUM(Month!L64:L66)</f>
        <v>234.77999999999997</v>
      </c>
      <c r="M26" s="57">
        <f>SUM(Month!M64:M66)</f>
        <v>456.48</v>
      </c>
    </row>
    <row r="27" spans="1:13">
      <c r="A27" s="55" t="s">
        <v>155</v>
      </c>
      <c r="B27" s="57">
        <f>SUM(Month!B67:B69)</f>
        <v>18269.5</v>
      </c>
      <c r="C27" s="57">
        <f>SUM(Month!C67:C69)</f>
        <v>815.43000000000006</v>
      </c>
      <c r="D27" s="57">
        <f>SUM(Month!D67:D69)</f>
        <v>560.91</v>
      </c>
      <c r="E27" s="57">
        <f>SUM(Month!E67:E69)</f>
        <v>844.31999999999994</v>
      </c>
      <c r="F27" s="57">
        <f>SUM(Month!F67:F69)</f>
        <v>4872.7699999999995</v>
      </c>
      <c r="G27" s="58">
        <f>SUM(Month!G67:G69)</f>
        <v>2451.3000000000002</v>
      </c>
      <c r="H27" s="54">
        <f>SUM(Month!H67:H69)</f>
        <v>1311.93</v>
      </c>
      <c r="I27" s="58">
        <f>SUM(Month!I67:I69)</f>
        <v>4165.0599999999995</v>
      </c>
      <c r="J27" s="54">
        <f>SUM(Month!J67:J69)</f>
        <v>1616.53</v>
      </c>
      <c r="K27" s="57">
        <f>SUM(Month!K67:K69)</f>
        <v>378.42</v>
      </c>
      <c r="L27" s="57">
        <f>SUM(Month!L67:L69)</f>
        <v>220.54000000000002</v>
      </c>
      <c r="M27" s="57">
        <f>SUM(Month!M67:M69)</f>
        <v>469.98999999999995</v>
      </c>
    </row>
    <row r="28" spans="1:13">
      <c r="A28" s="55" t="s">
        <v>156</v>
      </c>
      <c r="B28" s="57">
        <f>SUM(Month!B70:B72)</f>
        <v>16851.060000000001</v>
      </c>
      <c r="C28" s="57">
        <f>SUM(Month!C70:C72)</f>
        <v>647.85</v>
      </c>
      <c r="D28" s="57">
        <f>SUM(Month!D70:D72)</f>
        <v>514.16999999999996</v>
      </c>
      <c r="E28" s="57">
        <f>SUM(Month!E70:E72)</f>
        <v>309.5</v>
      </c>
      <c r="F28" s="57">
        <f>SUM(Month!F70:F72)</f>
        <v>5136.83</v>
      </c>
      <c r="G28" s="58">
        <f>SUM(Month!G70:G72)</f>
        <v>2652.81</v>
      </c>
      <c r="H28" s="54">
        <f>SUM(Month!H70:H72)</f>
        <v>386.44000000000005</v>
      </c>
      <c r="I28" s="58">
        <f>SUM(Month!I70:I72)</f>
        <v>4408.1000000000004</v>
      </c>
      <c r="J28" s="54">
        <f>SUM(Month!J70:J72)</f>
        <v>1466.23</v>
      </c>
      <c r="K28" s="57">
        <f>SUM(Month!K70:K72)</f>
        <v>351.06</v>
      </c>
      <c r="L28" s="57">
        <f>SUM(Month!L70:L72)</f>
        <v>211.55</v>
      </c>
      <c r="M28" s="57">
        <f>SUM(Month!M70:M72)</f>
        <v>535.04</v>
      </c>
    </row>
    <row r="29" spans="1:13">
      <c r="A29" s="55" t="s">
        <v>157</v>
      </c>
      <c r="B29" s="57">
        <f>SUM(Month!B73:B75)</f>
        <v>18359.16</v>
      </c>
      <c r="C29" s="57">
        <f>SUM(Month!C73:C75)</f>
        <v>725.01</v>
      </c>
      <c r="D29" s="57">
        <f>SUM(Month!D73:D75)</f>
        <v>528.8900000000001</v>
      </c>
      <c r="E29" s="57">
        <f>SUM(Month!E73:E75)</f>
        <v>559.33000000000004</v>
      </c>
      <c r="F29" s="57">
        <f>SUM(Month!F73:F75)</f>
        <v>5131.3</v>
      </c>
      <c r="G29" s="58">
        <f>SUM(Month!G73:G75)</f>
        <v>3024.37</v>
      </c>
      <c r="H29" s="54">
        <f>SUM(Month!H73:H75)</f>
        <v>599.61</v>
      </c>
      <c r="I29" s="58">
        <f>SUM(Month!I73:I75)</f>
        <v>4576.22</v>
      </c>
      <c r="J29" s="54">
        <f>SUM(Month!J73:J75)</f>
        <v>1587.0400000000002</v>
      </c>
      <c r="K29" s="57">
        <f>SUM(Month!K73:K75)</f>
        <v>393.42999999999995</v>
      </c>
      <c r="L29" s="57">
        <f>SUM(Month!L73:L75)</f>
        <v>208.62</v>
      </c>
      <c r="M29" s="57">
        <f>SUM(Month!M73:M75)</f>
        <v>541.68000000000006</v>
      </c>
    </row>
    <row r="30" spans="1:13">
      <c r="A30" s="55" t="s">
        <v>158</v>
      </c>
      <c r="B30" s="57">
        <f>SUM(Month!B76:B78)</f>
        <v>18218.64</v>
      </c>
      <c r="C30" s="57">
        <f>SUM(Month!C76:C78)</f>
        <v>830.74</v>
      </c>
      <c r="D30" s="57">
        <f>SUM(Month!D76:D78)</f>
        <v>509.93</v>
      </c>
      <c r="E30" s="57">
        <f>SUM(Month!E76:E78)</f>
        <v>618.41</v>
      </c>
      <c r="F30" s="57">
        <f>SUM(Month!F76:F78)</f>
        <v>4777.66</v>
      </c>
      <c r="G30" s="58">
        <f>SUM(Month!G76:G78)</f>
        <v>2635.75</v>
      </c>
      <c r="H30" s="54">
        <f>SUM(Month!H76:H78)</f>
        <v>1268.98</v>
      </c>
      <c r="I30" s="58">
        <f>SUM(Month!I76:I78)</f>
        <v>4562.99</v>
      </c>
      <c r="J30" s="54">
        <f>SUM(Month!J76:J78)</f>
        <v>1656.35</v>
      </c>
      <c r="K30" s="57">
        <f>SUM(Month!K76:K78)</f>
        <v>417.52</v>
      </c>
      <c r="L30" s="57">
        <f>SUM(Month!L76:L78)</f>
        <v>227.07</v>
      </c>
      <c r="M30" s="57">
        <f>SUM(Month!M76:M78)</f>
        <v>411.99</v>
      </c>
    </row>
    <row r="31" spans="1:13">
      <c r="A31" s="55" t="s">
        <v>159</v>
      </c>
      <c r="B31" s="57">
        <f>SUM(Month!B79:B81)</f>
        <v>18468.86</v>
      </c>
      <c r="C31" s="57">
        <f>SUM(Month!C79:C81)</f>
        <v>751.73</v>
      </c>
      <c r="D31" s="57">
        <f>SUM(Month!D79:D81)</f>
        <v>517.4</v>
      </c>
      <c r="E31" s="57">
        <f>SUM(Month!E79:E81)</f>
        <v>569.26</v>
      </c>
      <c r="F31" s="57">
        <f>SUM(Month!F79:F81)</f>
        <v>4798.0200000000004</v>
      </c>
      <c r="G31" s="58">
        <f>SUM(Month!G79:G81)</f>
        <v>2650</v>
      </c>
      <c r="H31" s="54">
        <f>SUM(Month!H79:H81)</f>
        <v>1418.6</v>
      </c>
      <c r="I31" s="58">
        <f>SUM(Month!I79:I81)</f>
        <v>4460.3999999999996</v>
      </c>
      <c r="J31" s="54">
        <f>SUM(Month!J79:J81)</f>
        <v>1631.1399999999999</v>
      </c>
      <c r="K31" s="57">
        <f>SUM(Month!K79:K81)</f>
        <v>449.06000000000006</v>
      </c>
      <c r="L31" s="57">
        <f>SUM(Month!L79:L81)</f>
        <v>234.19</v>
      </c>
      <c r="M31" s="57">
        <f>SUM(Month!M79:M81)</f>
        <v>452.75</v>
      </c>
    </row>
    <row r="32" spans="1:13">
      <c r="A32" s="55" t="s">
        <v>160</v>
      </c>
      <c r="B32" s="57">
        <f>SUM(Month!B82:B84)</f>
        <v>18226.5</v>
      </c>
      <c r="C32" s="57">
        <f>SUM(Month!C82:C84)</f>
        <v>880.51</v>
      </c>
      <c r="D32" s="57">
        <f>SUM(Month!D82:D84)</f>
        <v>523.23</v>
      </c>
      <c r="E32" s="57">
        <f>SUM(Month!E82:E84)</f>
        <v>451.77</v>
      </c>
      <c r="F32" s="57">
        <f>SUM(Month!F82:F84)</f>
        <v>4908.04</v>
      </c>
      <c r="G32" s="58">
        <f>SUM(Month!G82:G84)</f>
        <v>2873.13</v>
      </c>
      <c r="H32" s="54">
        <f>SUM(Month!H82:H84)</f>
        <v>729.93999999999994</v>
      </c>
      <c r="I32" s="58">
        <f>SUM(Month!I82:I84)</f>
        <v>4648.7300000000005</v>
      </c>
      <c r="J32" s="54">
        <f>SUM(Month!J82:J84)</f>
        <v>1420.58</v>
      </c>
      <c r="K32" s="57">
        <f>SUM(Month!K82:K84)</f>
        <v>514.17000000000007</v>
      </c>
      <c r="L32" s="57">
        <f>SUM(Month!L82:L84)</f>
        <v>269.39</v>
      </c>
      <c r="M32" s="57">
        <f>SUM(Month!M82:M84)</f>
        <v>525.34999999999991</v>
      </c>
    </row>
    <row r="33" spans="1:13">
      <c r="A33" s="55" t="s">
        <v>161</v>
      </c>
      <c r="B33" s="57">
        <f>SUM(Month!B85:B87)</f>
        <v>18645.32</v>
      </c>
      <c r="C33" s="57">
        <f>SUM(Month!C85:C87)</f>
        <v>728.69</v>
      </c>
      <c r="D33" s="57">
        <f>SUM(Month!D85:D87)</f>
        <v>460.26</v>
      </c>
      <c r="E33" s="57">
        <f>SUM(Month!E85:E87)</f>
        <v>452.48</v>
      </c>
      <c r="F33" s="57">
        <f>SUM(Month!F85:F87)</f>
        <v>4971.18</v>
      </c>
      <c r="G33" s="58">
        <f>SUM(Month!G85:G87)</f>
        <v>3335.21</v>
      </c>
      <c r="H33" s="54">
        <f>SUM(Month!H85:H87)</f>
        <v>653.37</v>
      </c>
      <c r="I33" s="58">
        <f>SUM(Month!I85:I87)</f>
        <v>4593.03</v>
      </c>
      <c r="J33" s="54">
        <f>SUM(Month!J85:J87)</f>
        <v>1547.49</v>
      </c>
      <c r="K33" s="57">
        <f>SUM(Month!K85:K87)</f>
        <v>616.5</v>
      </c>
      <c r="L33" s="57">
        <f>SUM(Month!L85:L87)</f>
        <v>228.45</v>
      </c>
      <c r="M33" s="57">
        <f>SUM(Month!M85:M87)</f>
        <v>550.36</v>
      </c>
    </row>
    <row r="34" spans="1:13">
      <c r="A34" s="55" t="s">
        <v>162</v>
      </c>
      <c r="B34" s="57">
        <f>SUM(Month!B88:B90)</f>
        <v>18300.900000000001</v>
      </c>
      <c r="C34" s="57">
        <f>SUM(Month!C88:C90)</f>
        <v>754.53</v>
      </c>
      <c r="D34" s="57">
        <f>SUM(Month!D88:D90)</f>
        <v>417.37</v>
      </c>
      <c r="E34" s="57">
        <f>SUM(Month!E88:E90)</f>
        <v>555.31999999999994</v>
      </c>
      <c r="F34" s="57">
        <f>SUM(Month!F88:F90)</f>
        <v>4807</v>
      </c>
      <c r="G34" s="58">
        <f>SUM(Month!G88:G90)</f>
        <v>2778.58</v>
      </c>
      <c r="H34" s="54">
        <f>SUM(Month!H88:H90)</f>
        <v>1146.52</v>
      </c>
      <c r="I34" s="58">
        <f>SUM(Month!I88:I90)</f>
        <v>4812</v>
      </c>
      <c r="J34" s="54">
        <f>SUM(Month!J88:J90)</f>
        <v>1423.96</v>
      </c>
      <c r="K34" s="57">
        <f>SUM(Month!K88:K90)</f>
        <v>484.17999999999995</v>
      </c>
      <c r="L34" s="57">
        <f>SUM(Month!L88:L90)</f>
        <v>182.39999999999998</v>
      </c>
      <c r="M34" s="57">
        <f>SUM(Month!M88:M90)</f>
        <v>462.55000000000007</v>
      </c>
    </row>
    <row r="35" spans="1:13">
      <c r="A35" s="55" t="s">
        <v>163</v>
      </c>
      <c r="B35" s="57">
        <f>SUM(Month!B91:B93)</f>
        <v>18992.52</v>
      </c>
      <c r="C35" s="57">
        <f>SUM(Month!C91:C93)</f>
        <v>937.54</v>
      </c>
      <c r="D35" s="57">
        <f>SUM(Month!D91:D93)</f>
        <v>547.47</v>
      </c>
      <c r="E35" s="57">
        <f>SUM(Month!E91:E93)</f>
        <v>436.86</v>
      </c>
      <c r="F35" s="57">
        <f>SUM(Month!F91:F93)</f>
        <v>4661.5200000000004</v>
      </c>
      <c r="G35" s="58">
        <f>SUM(Month!G91:G93)</f>
        <v>2869.69</v>
      </c>
      <c r="H35" s="54">
        <f>SUM(Month!H91:H93)</f>
        <v>1286.78</v>
      </c>
      <c r="I35" s="58">
        <f>SUM(Month!I91:I93)</f>
        <v>4670.1400000000003</v>
      </c>
      <c r="J35" s="54">
        <f>SUM(Month!J91:J93)</f>
        <v>1737.6899999999998</v>
      </c>
      <c r="K35" s="57">
        <f>SUM(Month!K91:K93)</f>
        <v>656.42000000000007</v>
      </c>
      <c r="L35" s="57">
        <f>SUM(Month!L91:L93)</f>
        <v>194.26999999999998</v>
      </c>
      <c r="M35" s="57">
        <f>SUM(Month!M91:M93)</f>
        <v>427.83000000000004</v>
      </c>
    </row>
    <row r="36" spans="1:13">
      <c r="A36" s="55" t="s">
        <v>164</v>
      </c>
      <c r="B36" s="57">
        <f>SUM(Month!B94:B96)</f>
        <v>18354.3</v>
      </c>
      <c r="C36" s="57">
        <f>SUM(Month!C94:C96)</f>
        <v>733.24</v>
      </c>
      <c r="D36" s="57">
        <f>SUM(Month!D94:D96)</f>
        <v>492.34000000000003</v>
      </c>
      <c r="E36" s="57">
        <f>SUM(Month!E94:E96)</f>
        <v>427.46000000000004</v>
      </c>
      <c r="F36" s="57">
        <f>SUM(Month!F94:F96)</f>
        <v>4809.0499999999993</v>
      </c>
      <c r="G36" s="58">
        <f>SUM(Month!G94:G96)</f>
        <v>3069.26</v>
      </c>
      <c r="H36" s="54">
        <f>SUM(Month!H94:H96)</f>
        <v>761.83999999999992</v>
      </c>
      <c r="I36" s="58">
        <f>SUM(Month!I94:I96)</f>
        <v>4872.96</v>
      </c>
      <c r="J36" s="54">
        <f>SUM(Month!J94:J96)</f>
        <v>1686.7399999999998</v>
      </c>
      <c r="K36" s="57">
        <f>SUM(Month!K94:K96)</f>
        <v>429.38000000000005</v>
      </c>
      <c r="L36" s="57">
        <f>SUM(Month!L94:L96)</f>
        <v>193</v>
      </c>
      <c r="M36" s="57">
        <f>SUM(Month!M94:M96)</f>
        <v>493.5200000000001</v>
      </c>
    </row>
    <row r="37" spans="1:13">
      <c r="A37" s="55" t="s">
        <v>165</v>
      </c>
      <c r="B37" s="57">
        <f>SUM(Month!B97:B99)</f>
        <v>19030.86</v>
      </c>
      <c r="C37" s="57">
        <f>SUM(Month!C97:C99)</f>
        <v>778.15000000000009</v>
      </c>
      <c r="D37" s="57">
        <f>SUM(Month!D97:D99)</f>
        <v>469.62</v>
      </c>
      <c r="E37" s="57">
        <f>SUM(Month!E97:E99)</f>
        <v>592.57999999999993</v>
      </c>
      <c r="F37" s="57">
        <f>SUM(Month!F97:F99)</f>
        <v>4746.54</v>
      </c>
      <c r="G37" s="58">
        <f>SUM(Month!G97:G99)</f>
        <v>3579.6100000000006</v>
      </c>
      <c r="H37" s="54">
        <f>SUM(Month!H97:H99)</f>
        <v>592.62</v>
      </c>
      <c r="I37" s="58">
        <f>SUM(Month!I97:I99)</f>
        <v>4953.8999999999996</v>
      </c>
      <c r="J37" s="54">
        <f>SUM(Month!J97:J99)</f>
        <v>1737.88</v>
      </c>
      <c r="K37" s="57">
        <f>SUM(Month!K97:K99)</f>
        <v>378.51000000000005</v>
      </c>
      <c r="L37" s="57">
        <f>SUM(Month!L97:L99)</f>
        <v>196</v>
      </c>
      <c r="M37" s="57">
        <f>SUM(Month!M97:M99)</f>
        <v>522.71</v>
      </c>
    </row>
    <row r="38" spans="1:13">
      <c r="A38" s="55" t="s">
        <v>166</v>
      </c>
      <c r="B38" s="57">
        <f>SUM(Month!B100:B102)</f>
        <v>19118.650000000001</v>
      </c>
      <c r="C38" s="57">
        <f>SUM(Month!C100:C102)</f>
        <v>865.61000000000013</v>
      </c>
      <c r="D38" s="57">
        <f>SUM(Month!D100:D102)</f>
        <v>511.29</v>
      </c>
      <c r="E38" s="57">
        <f>SUM(Month!E100:E102)</f>
        <v>459.27000000000004</v>
      </c>
      <c r="F38" s="57">
        <f>SUM(Month!F100:F102)</f>
        <v>4635.04</v>
      </c>
      <c r="G38" s="58">
        <f>SUM(Month!G100:G102)</f>
        <v>2978.7299999999996</v>
      </c>
      <c r="H38" s="54">
        <f>SUM(Month!H100:H102)</f>
        <v>1228.19</v>
      </c>
      <c r="I38" s="58">
        <f>SUM(Month!I100:I102)</f>
        <v>4880.2299999999996</v>
      </c>
      <c r="J38" s="54">
        <f>SUM(Month!J100:J102)</f>
        <v>1689.44</v>
      </c>
      <c r="K38" s="57">
        <f>SUM(Month!K100:K102)</f>
        <v>742.61</v>
      </c>
      <c r="L38" s="57">
        <f>SUM(Month!L100:L102)</f>
        <v>166.62</v>
      </c>
      <c r="M38" s="57">
        <f>SUM(Month!M100:M102)</f>
        <v>461.66999999999996</v>
      </c>
    </row>
    <row r="39" spans="1:13">
      <c r="A39" s="55" t="s">
        <v>167</v>
      </c>
      <c r="B39" s="57">
        <f>SUM(Month!B103:B105)</f>
        <v>19239.989999999998</v>
      </c>
      <c r="C39" s="57">
        <f>SUM(Month!C103:C105)</f>
        <v>982.71</v>
      </c>
      <c r="D39" s="57">
        <f>SUM(Month!D103:D105)</f>
        <v>523.68999999999994</v>
      </c>
      <c r="E39" s="57">
        <f>SUM(Month!E103:E105)</f>
        <v>731.16000000000008</v>
      </c>
      <c r="F39" s="57">
        <f>SUM(Month!F103:F105)</f>
        <v>4441.3</v>
      </c>
      <c r="G39" s="58">
        <f>SUM(Month!G103:G105)</f>
        <v>2639.89</v>
      </c>
      <c r="H39" s="54">
        <f>SUM(Month!H103:H105)</f>
        <v>1394.8000000000002</v>
      </c>
      <c r="I39" s="58">
        <f>SUM(Month!I103:I105)</f>
        <v>4888.88</v>
      </c>
      <c r="J39" s="54">
        <f>SUM(Month!J103:J105)</f>
        <v>1899.02</v>
      </c>
      <c r="K39" s="57">
        <f>SUM(Month!K103:K105)</f>
        <v>820.11</v>
      </c>
      <c r="L39" s="57">
        <f>SUM(Month!L103:L105)</f>
        <v>199.16</v>
      </c>
      <c r="M39" s="57">
        <f>SUM(Month!M103:M105)</f>
        <v>417.09999999999997</v>
      </c>
    </row>
    <row r="40" spans="1:13">
      <c r="A40" s="55" t="s">
        <v>168</v>
      </c>
      <c r="B40" s="57">
        <f>SUM(Month!B106:B108)</f>
        <v>18587.57</v>
      </c>
      <c r="C40" s="57">
        <f>SUM(Month!C106:C108)</f>
        <v>901.21</v>
      </c>
      <c r="D40" s="57">
        <f>SUM(Month!D106:D108)</f>
        <v>477.46000000000004</v>
      </c>
      <c r="E40" s="57">
        <f>SUM(Month!E106:E108)</f>
        <v>565.41000000000008</v>
      </c>
      <c r="F40" s="57">
        <f>SUM(Month!F106:F108)</f>
        <v>4624.3999999999996</v>
      </c>
      <c r="G40" s="58">
        <f>SUM(Month!G106:G108)</f>
        <v>3316.1</v>
      </c>
      <c r="H40" s="54">
        <f>SUM(Month!H106:H108)</f>
        <v>892.38000000000011</v>
      </c>
      <c r="I40" s="58">
        <f>SUM(Month!I106:I108)</f>
        <v>5064.79</v>
      </c>
      <c r="J40" s="54">
        <f>SUM(Month!J106:J108)</f>
        <v>1202.22</v>
      </c>
      <c r="K40" s="57">
        <f>SUM(Month!K106:K108)</f>
        <v>465.79999999999995</v>
      </c>
      <c r="L40" s="57">
        <f>SUM(Month!L106:L108)</f>
        <v>171.51</v>
      </c>
      <c r="M40" s="57">
        <f>SUM(Month!M106:M108)</f>
        <v>454.53999999999996</v>
      </c>
    </row>
    <row r="41" spans="1:13">
      <c r="A41" s="55" t="s">
        <v>169</v>
      </c>
      <c r="B41" s="57">
        <f>SUM(Month!B109:B111)</f>
        <v>18749.100000000002</v>
      </c>
      <c r="C41" s="57">
        <f>SUM(Month!C109:C111)</f>
        <v>724.17</v>
      </c>
      <c r="D41" s="57">
        <f>SUM(Month!D109:D111)</f>
        <v>419.98</v>
      </c>
      <c r="E41" s="57">
        <f>SUM(Month!E109:E111)</f>
        <v>418.96</v>
      </c>
      <c r="F41" s="57">
        <f>SUM(Month!F109:F111)</f>
        <v>4599.18</v>
      </c>
      <c r="G41" s="58">
        <f>SUM(Month!G109:G111)</f>
        <v>3595.21</v>
      </c>
      <c r="H41" s="54">
        <f>SUM(Month!H109:H111)</f>
        <v>566.07999999999993</v>
      </c>
      <c r="I41" s="58">
        <f>SUM(Month!I109:I111)</f>
        <v>5157.6900000000005</v>
      </c>
      <c r="J41" s="54">
        <f>SUM(Month!J109:J111)</f>
        <v>1822.9</v>
      </c>
      <c r="K41" s="57">
        <f>SUM(Month!K109:K111)</f>
        <v>445.52</v>
      </c>
      <c r="L41" s="57">
        <f>SUM(Month!L109:L111)</f>
        <v>171.52</v>
      </c>
      <c r="M41" s="57">
        <f>SUM(Month!M109:M111)</f>
        <v>370.72</v>
      </c>
    </row>
    <row r="42" spans="1:13">
      <c r="A42" s="55" t="s">
        <v>170</v>
      </c>
      <c r="B42" s="57">
        <f>SUM(Month!B112:B114)</f>
        <v>18319.22</v>
      </c>
      <c r="C42" s="57">
        <f>SUM(Month!C112:C114)</f>
        <v>518.77</v>
      </c>
      <c r="D42" s="57">
        <f>SUM(Month!D112:D114)</f>
        <v>498.65999999999997</v>
      </c>
      <c r="E42" s="57">
        <f>SUM(Month!E112:E114)</f>
        <v>562.85</v>
      </c>
      <c r="F42" s="57">
        <f>SUM(Month!F112:F114)</f>
        <v>4426.29</v>
      </c>
      <c r="G42" s="58">
        <f>SUM(Month!G112:G114)</f>
        <v>3089.3599999999997</v>
      </c>
      <c r="H42" s="54">
        <f>SUM(Month!H112:H114)</f>
        <v>1163.1600000000001</v>
      </c>
      <c r="I42" s="58">
        <f>SUM(Month!I112:I114)</f>
        <v>5049.54</v>
      </c>
      <c r="J42" s="54">
        <f>SUM(Month!J112:J114)</f>
        <v>1600.9099999999999</v>
      </c>
      <c r="K42" s="57">
        <f>SUM(Month!K112:K114)</f>
        <v>519.41</v>
      </c>
      <c r="L42" s="57">
        <f>SUM(Month!L112:L114)</f>
        <v>170.47</v>
      </c>
      <c r="M42" s="57">
        <f>SUM(Month!M112:M114)</f>
        <v>367.46</v>
      </c>
    </row>
    <row r="43" spans="1:13">
      <c r="A43" s="55" t="s">
        <v>171</v>
      </c>
      <c r="B43" s="57">
        <f>SUM(Month!B115:B117)</f>
        <v>18337.32</v>
      </c>
      <c r="C43" s="57">
        <f>SUM(Month!C115:C117)</f>
        <v>888.98</v>
      </c>
      <c r="D43" s="57">
        <f>SUM(Month!D115:D117)</f>
        <v>523.07999999999993</v>
      </c>
      <c r="E43" s="57">
        <f>SUM(Month!E115:E117)</f>
        <v>511.95000000000005</v>
      </c>
      <c r="F43" s="57">
        <f>SUM(Month!F115:F117)</f>
        <v>4398.7700000000004</v>
      </c>
      <c r="G43" s="58">
        <f>SUM(Month!G115:G117)</f>
        <v>2772.79</v>
      </c>
      <c r="H43" s="54">
        <f>SUM(Month!H115:H117)</f>
        <v>1227.8400000000001</v>
      </c>
      <c r="I43" s="58">
        <f>SUM(Month!I115:I117)</f>
        <v>5139.2700000000004</v>
      </c>
      <c r="J43" s="54">
        <f>SUM(Month!J115:J117)</f>
        <v>1385.6</v>
      </c>
      <c r="K43" s="57">
        <f>SUM(Month!K115:K117)</f>
        <v>671.18</v>
      </c>
      <c r="L43" s="57">
        <f>SUM(Month!L115:L117)</f>
        <v>149.94</v>
      </c>
      <c r="M43" s="57">
        <f>SUM(Month!M115:M117)</f>
        <v>328.1</v>
      </c>
    </row>
    <row r="44" spans="1:13">
      <c r="A44" s="55" t="s">
        <v>172</v>
      </c>
      <c r="B44" s="57">
        <f>SUM(Month!B118:B120)</f>
        <v>17990.28</v>
      </c>
      <c r="C44" s="57">
        <f>SUM(Month!C118:C120)</f>
        <v>580.19000000000005</v>
      </c>
      <c r="D44" s="57">
        <f>SUM(Month!D118:D120)</f>
        <v>496.03999999999996</v>
      </c>
      <c r="E44" s="57">
        <f>SUM(Month!E118:E120)</f>
        <v>227.76999999999998</v>
      </c>
      <c r="F44" s="57">
        <f>SUM(Month!F118:F120)</f>
        <v>4483.67</v>
      </c>
      <c r="G44" s="58">
        <f>SUM(Month!G118:G120)</f>
        <v>3253.99</v>
      </c>
      <c r="H44" s="54">
        <f>SUM(Month!H118:H120)</f>
        <v>673.22</v>
      </c>
      <c r="I44" s="58">
        <f>SUM(Month!I118:I120)</f>
        <v>5269.3099999999995</v>
      </c>
      <c r="J44" s="54">
        <f>SUM(Month!J118:J120)</f>
        <v>1612.19</v>
      </c>
      <c r="K44" s="57">
        <f>SUM(Month!K118:K120)</f>
        <v>505.60999999999996</v>
      </c>
      <c r="L44" s="57">
        <f>SUM(Month!L118:L120)</f>
        <v>247.10000000000002</v>
      </c>
      <c r="M44" s="57">
        <f>SUM(Month!M118:M120)</f>
        <v>386.02</v>
      </c>
    </row>
    <row r="45" spans="1:13">
      <c r="A45" s="55" t="s">
        <v>173</v>
      </c>
      <c r="B45" s="57">
        <f>SUM(Month!B121:B123)</f>
        <v>18355.650000000001</v>
      </c>
      <c r="C45" s="57">
        <f>SUM(Month!C121:C123)</f>
        <v>676.65</v>
      </c>
      <c r="D45" s="57">
        <f>SUM(Month!D121:D123)</f>
        <v>332.84000000000003</v>
      </c>
      <c r="E45" s="57">
        <f>SUM(Month!E121:E123)</f>
        <v>472.49</v>
      </c>
      <c r="F45" s="57">
        <f>SUM(Month!F121:F123)</f>
        <v>4445.0200000000004</v>
      </c>
      <c r="G45" s="58">
        <f>SUM(Month!G121:G123)</f>
        <v>3522.1400000000003</v>
      </c>
      <c r="H45" s="54">
        <f>SUM(Month!H121:H123)</f>
        <v>578.43000000000006</v>
      </c>
      <c r="I45" s="58">
        <f>SUM(Month!I121:I123)</f>
        <v>5444.58</v>
      </c>
      <c r="J45" s="54">
        <f>SUM(Month!J121:J123)</f>
        <v>1586.94</v>
      </c>
      <c r="K45" s="57">
        <f>SUM(Month!K121:K123)</f>
        <v>436.86</v>
      </c>
      <c r="L45" s="57">
        <f>SUM(Month!L121:L123)</f>
        <v>161.19999999999999</v>
      </c>
      <c r="M45" s="57">
        <f>SUM(Month!M121:M123)</f>
        <v>453</v>
      </c>
    </row>
    <row r="46" spans="1:13">
      <c r="A46" s="55" t="s">
        <v>174</v>
      </c>
      <c r="B46" s="57">
        <f>SUM(Month!B124:B126)</f>
        <v>18064.760000000002</v>
      </c>
      <c r="C46" s="57">
        <f>SUM(Month!C124:C126)</f>
        <v>681.15000000000009</v>
      </c>
      <c r="D46" s="57">
        <f>SUM(Month!D124:D126)</f>
        <v>462.85</v>
      </c>
      <c r="E46" s="57">
        <f>SUM(Month!E124:E126)</f>
        <v>395.35</v>
      </c>
      <c r="F46" s="57">
        <f>SUM(Month!F124:F126)</f>
        <v>4287.41</v>
      </c>
      <c r="G46" s="58">
        <f>SUM(Month!G124:G126)</f>
        <v>3025.4700000000003</v>
      </c>
      <c r="H46" s="54">
        <f>SUM(Month!H124:H126)</f>
        <v>1148.77</v>
      </c>
      <c r="I46" s="58">
        <f>SUM(Month!I124:I126)</f>
        <v>5185.16</v>
      </c>
      <c r="J46" s="54">
        <f>SUM(Month!J124:J126)</f>
        <v>1531.84</v>
      </c>
      <c r="K46" s="57">
        <f>SUM(Month!K124:K126)</f>
        <v>595.44000000000005</v>
      </c>
      <c r="L46" s="57">
        <f>SUM(Month!L124:L126)</f>
        <v>113.97</v>
      </c>
      <c r="M46" s="57">
        <f>SUM(Month!M124:M126)</f>
        <v>396.17999999999995</v>
      </c>
    </row>
    <row r="47" spans="1:13">
      <c r="A47" s="55" t="s">
        <v>175</v>
      </c>
      <c r="B47" s="57">
        <f>SUM(Month!B127:B129)</f>
        <v>18184.91</v>
      </c>
      <c r="C47" s="57">
        <f>SUM(Month!C127:C129)</f>
        <v>1012.5999999999999</v>
      </c>
      <c r="D47" s="57">
        <f>SUM(Month!D127:D129)</f>
        <v>454.21000000000004</v>
      </c>
      <c r="E47" s="57">
        <f>SUM(Month!E127:E129)</f>
        <v>236.14</v>
      </c>
      <c r="F47" s="57">
        <f>SUM(Month!F127:F129)</f>
        <v>4177.71</v>
      </c>
      <c r="G47" s="58">
        <f>SUM(Month!G127:G129)</f>
        <v>2937.4</v>
      </c>
      <c r="H47" s="54">
        <f>SUM(Month!H127:H129)</f>
        <v>1177.92</v>
      </c>
      <c r="I47" s="58">
        <f>SUM(Month!I127:I129)</f>
        <v>5315.1</v>
      </c>
      <c r="J47" s="54">
        <f>SUM(Month!J127:J129)</f>
        <v>1500.57</v>
      </c>
      <c r="K47" s="57">
        <f>SUM(Month!K127:K129)</f>
        <v>411.84999999999997</v>
      </c>
      <c r="L47" s="57">
        <f>SUM(Month!L127:L129)</f>
        <v>140.38000000000002</v>
      </c>
      <c r="M47" s="57">
        <f>SUM(Month!M127:M129)</f>
        <v>400.27</v>
      </c>
    </row>
    <row r="48" spans="1:13">
      <c r="A48" s="55" t="s">
        <v>176</v>
      </c>
      <c r="B48" s="57">
        <f>SUM(Month!B130:B132)</f>
        <v>17587.849999999999</v>
      </c>
      <c r="C48" s="57">
        <f>SUM(Month!C130:C132)</f>
        <v>874.34</v>
      </c>
      <c r="D48" s="57">
        <f>SUM(Month!D130:D132)</f>
        <v>445.75</v>
      </c>
      <c r="E48" s="57">
        <f>SUM(Month!E130:E132)</f>
        <v>146.44999999999999</v>
      </c>
      <c r="F48" s="57">
        <f>SUM(Month!F130:F132)</f>
        <v>4178.18</v>
      </c>
      <c r="G48" s="58">
        <f>SUM(Month!G130:G132)</f>
        <v>3076.29</v>
      </c>
      <c r="H48" s="54">
        <f>SUM(Month!H130:H132)</f>
        <v>747.24</v>
      </c>
      <c r="I48" s="58">
        <f>SUM(Month!I130:I132)</f>
        <v>5149.7</v>
      </c>
      <c r="J48" s="54">
        <f>SUM(Month!J130:J132)</f>
        <v>1447.74</v>
      </c>
      <c r="K48" s="57">
        <f>SUM(Month!K130:K132)</f>
        <v>451.29</v>
      </c>
      <c r="L48" s="57">
        <f>SUM(Month!L130:L132)</f>
        <v>160.44999999999999</v>
      </c>
      <c r="M48" s="57">
        <f>SUM(Month!M130:M132)</f>
        <v>484.69000000000005</v>
      </c>
    </row>
    <row r="49" spans="1:13">
      <c r="A49" s="55" t="s">
        <v>177</v>
      </c>
      <c r="B49" s="57">
        <f>SUM(Month!B133:B135)</f>
        <v>17216.489999999998</v>
      </c>
      <c r="C49" s="57">
        <f>SUM(Month!C133:C135)</f>
        <v>763.36</v>
      </c>
      <c r="D49" s="57">
        <f>SUM(Month!D133:D135)</f>
        <v>341.73</v>
      </c>
      <c r="E49" s="57">
        <f>SUM(Month!E133:E135)</f>
        <v>138.43</v>
      </c>
      <c r="F49" s="57">
        <f>SUM(Month!F133:F135)</f>
        <v>4151.6100000000006</v>
      </c>
      <c r="G49" s="58">
        <f>SUM(Month!G133:G135)</f>
        <v>3395.75</v>
      </c>
      <c r="H49" s="54">
        <f>SUM(Month!H133:H135)</f>
        <v>496.82999999999993</v>
      </c>
      <c r="I49" s="58">
        <f>SUM(Month!I133:I135)</f>
        <v>5147.53</v>
      </c>
      <c r="J49" s="54">
        <f>SUM(Month!J133:J135)</f>
        <v>1333.8000000000002</v>
      </c>
      <c r="K49" s="57">
        <f>SUM(Month!K133:K135)</f>
        <v>443.52</v>
      </c>
      <c r="L49" s="57">
        <f>SUM(Month!L133:L135)</f>
        <v>122.69</v>
      </c>
      <c r="M49" s="57">
        <f>SUM(Month!M133:M135)</f>
        <v>476.17999999999995</v>
      </c>
    </row>
    <row r="50" spans="1:13">
      <c r="A50" s="55" t="s">
        <v>178</v>
      </c>
      <c r="B50" s="57">
        <f>SUM(Month!B136:B138)</f>
        <v>17274.899999999998</v>
      </c>
      <c r="C50" s="57">
        <f>SUM(Month!C136:C138)</f>
        <v>669.52</v>
      </c>
      <c r="D50" s="57">
        <f>SUM(Month!D136:D138)</f>
        <v>456.13</v>
      </c>
      <c r="E50" s="57">
        <f>SUM(Month!E136:E138)</f>
        <v>220.42</v>
      </c>
      <c r="F50" s="57">
        <f>SUM(Month!F136:F138)</f>
        <v>4034.07</v>
      </c>
      <c r="G50" s="58">
        <f>SUM(Month!G136:G138)</f>
        <v>2732.97</v>
      </c>
      <c r="H50" s="54">
        <f>SUM(Month!H136:H138)</f>
        <v>1259.4100000000001</v>
      </c>
      <c r="I50" s="58">
        <f>SUM(Month!I136:I138)</f>
        <v>4888.46</v>
      </c>
      <c r="J50" s="54">
        <f>SUM(Month!J136:J138)</f>
        <v>1349.76</v>
      </c>
      <c r="K50" s="57">
        <f>SUM(Month!K136:K138)</f>
        <v>638.13</v>
      </c>
      <c r="L50" s="57">
        <f>SUM(Month!L136:L138)</f>
        <v>86.33</v>
      </c>
      <c r="M50" s="57">
        <f>SUM(Month!M136:M138)</f>
        <v>379.71000000000004</v>
      </c>
    </row>
    <row r="51" spans="1:13">
      <c r="A51" s="55" t="s">
        <v>179</v>
      </c>
      <c r="B51" s="57">
        <f>SUM(Month!B139:B141)</f>
        <v>17089.18</v>
      </c>
      <c r="C51" s="57">
        <f>SUM(Month!C139:C141)</f>
        <v>780.46</v>
      </c>
      <c r="D51" s="57">
        <f>SUM(Month!D139:D141)</f>
        <v>459.74</v>
      </c>
      <c r="E51" s="57">
        <f>SUM(Month!E139:E141)</f>
        <v>274.37</v>
      </c>
      <c r="F51" s="57">
        <f>SUM(Month!F139:F141)</f>
        <v>3935.0299999999997</v>
      </c>
      <c r="G51" s="58">
        <f>SUM(Month!G139:G141)</f>
        <v>2801.06</v>
      </c>
      <c r="H51" s="54">
        <f>SUM(Month!H139:H141)</f>
        <v>1307.76</v>
      </c>
      <c r="I51" s="58">
        <f>SUM(Month!I139:I141)</f>
        <v>4741.84</v>
      </c>
      <c r="J51" s="54">
        <f>SUM(Month!J139:J141)</f>
        <v>1380.4</v>
      </c>
      <c r="K51" s="57">
        <f>SUM(Month!K139:K141)</f>
        <v>465.21999999999997</v>
      </c>
      <c r="L51" s="57">
        <f>SUM(Month!L139:L141)</f>
        <v>134.03</v>
      </c>
      <c r="M51" s="57">
        <f>SUM(Month!M139:M141)</f>
        <v>317.05</v>
      </c>
    </row>
    <row r="52" spans="1:13">
      <c r="A52" s="55" t="s">
        <v>180</v>
      </c>
      <c r="B52" s="57">
        <f>SUM(Month!B142:B144)</f>
        <v>16729.2</v>
      </c>
      <c r="C52" s="57">
        <f>SUM(Month!C142:C144)</f>
        <v>886.78</v>
      </c>
      <c r="D52" s="57">
        <f>SUM(Month!D142:D144)</f>
        <v>406.57</v>
      </c>
      <c r="E52" s="57">
        <f>SUM(Month!E142:E144)</f>
        <v>199.22</v>
      </c>
      <c r="F52" s="57">
        <f>SUM(Month!F142:F144)</f>
        <v>4099.53</v>
      </c>
      <c r="G52" s="58">
        <f>SUM(Month!G142:G144)</f>
        <v>2935.29</v>
      </c>
      <c r="H52" s="54">
        <f>SUM(Month!H142:H144)</f>
        <v>666.09</v>
      </c>
      <c r="I52" s="58">
        <f>SUM(Month!I142:I144)</f>
        <v>5041.57</v>
      </c>
      <c r="J52" s="54">
        <f>SUM(Month!J142:J144)</f>
        <v>1232.0899999999999</v>
      </c>
      <c r="K52" s="57">
        <f>SUM(Month!K142:K144)</f>
        <v>339.35</v>
      </c>
      <c r="L52" s="57">
        <f>SUM(Month!L142:L144)</f>
        <v>125.28999999999999</v>
      </c>
      <c r="M52" s="57">
        <f>SUM(Month!M142:M144)</f>
        <v>402.57</v>
      </c>
    </row>
    <row r="53" spans="1:13">
      <c r="A53" s="55" t="s">
        <v>181</v>
      </c>
      <c r="B53" s="57">
        <f>SUM(Month!B145:B147)</f>
        <v>16851.64</v>
      </c>
      <c r="C53" s="57">
        <f>SUM(Month!C145:C147)</f>
        <v>809.32</v>
      </c>
      <c r="D53" s="57">
        <f>SUM(Month!D145:D147)</f>
        <v>336.01</v>
      </c>
      <c r="E53" s="57">
        <f>SUM(Month!E145:E147)</f>
        <v>249.76999999999998</v>
      </c>
      <c r="F53" s="57">
        <f>SUM(Month!F145:F147)</f>
        <v>3940.59</v>
      </c>
      <c r="G53" s="58">
        <f>SUM(Month!G145:G147)</f>
        <v>3138.6800000000003</v>
      </c>
      <c r="H53" s="54">
        <f>SUM(Month!H145:H147)</f>
        <v>587.16000000000008</v>
      </c>
      <c r="I53" s="58">
        <f>SUM(Month!I145:I147)</f>
        <v>5208.96</v>
      </c>
      <c r="J53" s="54">
        <f>SUM(Month!J145:J147)</f>
        <v>1233.6999999999998</v>
      </c>
      <c r="K53" s="57">
        <f>SUM(Month!K145:K147)</f>
        <v>319.81</v>
      </c>
      <c r="L53" s="57">
        <f>SUM(Month!L145:L147)</f>
        <v>149.1</v>
      </c>
      <c r="M53" s="57">
        <f>SUM(Month!M145:M147)</f>
        <v>371.65</v>
      </c>
    </row>
    <row r="54" spans="1:13">
      <c r="A54" s="55" t="s">
        <v>182</v>
      </c>
      <c r="B54" s="57">
        <f>SUM(Month!B148:B150)</f>
        <v>16389.989999999998</v>
      </c>
      <c r="C54" s="57">
        <f>SUM(Month!C148:C150)</f>
        <v>752.11999999999989</v>
      </c>
      <c r="D54" s="57">
        <f>SUM(Month!D148:D150)</f>
        <v>388.25</v>
      </c>
      <c r="E54" s="57">
        <f>SUM(Month!E148:E150)</f>
        <v>264.24</v>
      </c>
      <c r="F54" s="57">
        <f>SUM(Month!F148:F150)</f>
        <v>3637.49</v>
      </c>
      <c r="G54" s="58">
        <f>SUM(Month!G148:G150)</f>
        <v>2657.69</v>
      </c>
      <c r="H54" s="54">
        <f>SUM(Month!H148:H150)</f>
        <v>1171.1500000000001</v>
      </c>
      <c r="I54" s="58">
        <f>SUM(Month!I148:I150)</f>
        <v>5119.6900000000005</v>
      </c>
      <c r="J54" s="54">
        <f>SUM(Month!J148:J150)</f>
        <v>1188.29</v>
      </c>
      <c r="K54" s="57">
        <f>SUM(Month!K148:K150)</f>
        <v>391.61</v>
      </c>
      <c r="L54" s="57">
        <f>SUM(Month!L148:L150)</f>
        <v>101.94</v>
      </c>
      <c r="M54" s="57">
        <f>SUM(Month!M148:M150)</f>
        <v>290.15999999999997</v>
      </c>
    </row>
    <row r="55" spans="1:13">
      <c r="A55" s="55" t="s">
        <v>183</v>
      </c>
      <c r="B55" s="57">
        <f>SUM(Month!B151:B153)</f>
        <v>16184.33</v>
      </c>
      <c r="C55" s="57">
        <f>SUM(Month!C151:C153)</f>
        <v>682.38</v>
      </c>
      <c r="D55" s="57">
        <f>SUM(Month!D151:D153)</f>
        <v>422.69999999999993</v>
      </c>
      <c r="E55" s="57">
        <f>SUM(Month!E151:E153)</f>
        <v>279.05</v>
      </c>
      <c r="F55" s="57">
        <f>SUM(Month!F151:F153)</f>
        <v>3446.63</v>
      </c>
      <c r="G55" s="58">
        <f>SUM(Month!G151:G153)</f>
        <v>2522.9899999999998</v>
      </c>
      <c r="H55" s="54">
        <f>SUM(Month!H151:H153)</f>
        <v>1426.46</v>
      </c>
      <c r="I55" s="58">
        <f>SUM(Month!I151:I153)</f>
        <v>4859.2199999999993</v>
      </c>
      <c r="J55" s="54">
        <f>SUM(Month!J151:J153)</f>
        <v>1328.53</v>
      </c>
      <c r="K55" s="57">
        <f>SUM(Month!K151:K153)</f>
        <v>369.34000000000003</v>
      </c>
      <c r="L55" s="57">
        <f>SUM(Month!L151:L153)</f>
        <v>123.39999999999999</v>
      </c>
      <c r="M55" s="57">
        <f>SUM(Month!M151:M153)</f>
        <v>327.81</v>
      </c>
    </row>
    <row r="56" spans="1:13">
      <c r="A56" s="55" t="s">
        <v>184</v>
      </c>
      <c r="B56" s="57">
        <f>SUM(Month!B154:B156)</f>
        <v>16510.7</v>
      </c>
      <c r="C56" s="57">
        <f>SUM(Month!C154:C156)</f>
        <v>887.6</v>
      </c>
      <c r="D56" s="57">
        <f>SUM(Month!D154:D156)</f>
        <v>423.96</v>
      </c>
      <c r="E56" s="57">
        <f>SUM(Month!E154:E156)</f>
        <v>265.88</v>
      </c>
      <c r="F56" s="57">
        <f>SUM(Month!F154:F156)</f>
        <v>3801.88</v>
      </c>
      <c r="G56" s="58">
        <f>SUM(Month!G154:G156)</f>
        <v>2770.45</v>
      </c>
      <c r="H56" s="54">
        <f>SUM(Month!H154:H156)</f>
        <v>621.21</v>
      </c>
      <c r="I56" s="58">
        <f>SUM(Month!I154:I156)</f>
        <v>5197.79</v>
      </c>
      <c r="J56" s="54">
        <f>SUM(Month!J154:J156)</f>
        <v>1216.9699999999998</v>
      </c>
      <c r="K56" s="57">
        <f>SUM(Month!K154:K156)</f>
        <v>333.27</v>
      </c>
      <c r="L56" s="57">
        <f>SUM(Month!L154:L156)</f>
        <v>125.44</v>
      </c>
      <c r="M56" s="57">
        <f>SUM(Month!M154:M156)</f>
        <v>385.34000000000003</v>
      </c>
    </row>
    <row r="57" spans="1:13">
      <c r="A57" s="55" t="s">
        <v>185</v>
      </c>
      <c r="B57" s="57">
        <f>SUM(Month!B157:B159)</f>
        <v>16640.620000000003</v>
      </c>
      <c r="C57" s="57">
        <f>SUM(Month!C157:C159)</f>
        <v>696.96</v>
      </c>
      <c r="D57" s="57">
        <f>SUM(Month!D157:D159)</f>
        <v>330.94</v>
      </c>
      <c r="E57" s="57">
        <f>SUM(Month!E157:E159)</f>
        <v>289.29999999999995</v>
      </c>
      <c r="F57" s="57">
        <f>SUM(Month!F157:F159)</f>
        <v>3707.09</v>
      </c>
      <c r="G57" s="58">
        <f>SUM(Month!G157:G159)</f>
        <v>3222.75</v>
      </c>
      <c r="H57" s="54">
        <f>SUM(Month!H157:H159)</f>
        <v>564.03</v>
      </c>
      <c r="I57" s="58">
        <f>SUM(Month!I157:I159)</f>
        <v>5305.32</v>
      </c>
      <c r="J57" s="54">
        <f>SUM(Month!J157:J159)</f>
        <v>1224.96</v>
      </c>
      <c r="K57" s="57">
        <f>SUM(Month!K157:K159)</f>
        <v>305.37</v>
      </c>
      <c r="L57" s="57">
        <f>SUM(Month!L157:L159)</f>
        <v>174.14</v>
      </c>
      <c r="M57" s="57">
        <f>SUM(Month!M157:M159)</f>
        <v>365.19000000000005</v>
      </c>
    </row>
    <row r="58" spans="1:13">
      <c r="A58" s="55" t="s">
        <v>186</v>
      </c>
      <c r="B58" s="57">
        <f>SUM(Month!B160:B162)</f>
        <v>16959.36</v>
      </c>
      <c r="C58" s="57">
        <f>SUM(Month!C160:C162)</f>
        <v>764.56999999999994</v>
      </c>
      <c r="D58" s="57">
        <f>SUM(Month!D160:D162)</f>
        <v>346.32</v>
      </c>
      <c r="E58" s="57">
        <f>SUM(Month!E160:E162)</f>
        <v>202.47000000000003</v>
      </c>
      <c r="F58" s="57">
        <f>SUM(Month!F160:F162)</f>
        <v>3645.9300000000003</v>
      </c>
      <c r="G58" s="58">
        <f>SUM(Month!G160:G162)</f>
        <v>2599.9699999999998</v>
      </c>
      <c r="H58" s="54">
        <f>SUM(Month!H160:H162)</f>
        <v>1400.43</v>
      </c>
      <c r="I58" s="58">
        <f>SUM(Month!I160:I162)</f>
        <v>5378.05</v>
      </c>
      <c r="J58" s="54">
        <f>SUM(Month!J160:J162)</f>
        <v>1288.3899999999999</v>
      </c>
      <c r="K58" s="57">
        <f>SUM(Month!K160:K162)</f>
        <v>362.97</v>
      </c>
      <c r="L58" s="57">
        <f>SUM(Month!L160:L162)</f>
        <v>157.26</v>
      </c>
      <c r="M58" s="57">
        <f>SUM(Month!M160:M162)</f>
        <v>291.69</v>
      </c>
    </row>
    <row r="59" spans="1:13">
      <c r="A59" s="55" t="s">
        <v>187</v>
      </c>
      <c r="B59" s="57">
        <f>SUM(Month!B163:B165)</f>
        <v>15908.099999999999</v>
      </c>
      <c r="C59" s="57">
        <f>SUM(Month!C163:C165)</f>
        <v>779.31</v>
      </c>
      <c r="D59" s="57">
        <f>SUM(Month!D163:D165)</f>
        <v>339.11</v>
      </c>
      <c r="E59" s="57">
        <f>SUM(Month!E163:E165)</f>
        <v>287.18</v>
      </c>
      <c r="F59" s="57">
        <f>SUM(Month!F163:F165)</f>
        <v>3363.3899999999994</v>
      </c>
      <c r="G59" s="58">
        <f>SUM(Month!G163:G165)</f>
        <v>2718.44</v>
      </c>
      <c r="H59" s="54">
        <f>SUM(Month!H163:H165)</f>
        <v>1158.29</v>
      </c>
      <c r="I59" s="58">
        <f>SUM(Month!I163:I165)</f>
        <v>4998.6499999999996</v>
      </c>
      <c r="J59" s="54">
        <f>SUM(Month!J163:J165)</f>
        <v>1150.27</v>
      </c>
      <c r="K59" s="57">
        <f>SUM(Month!K163:K165)</f>
        <v>247.24</v>
      </c>
      <c r="L59" s="57">
        <f>SUM(Month!L163:L165)</f>
        <v>139.24</v>
      </c>
      <c r="M59" s="57">
        <f>SUM(Month!M163:M165)</f>
        <v>400.65</v>
      </c>
    </row>
    <row r="60" spans="1:13">
      <c r="A60" s="55" t="s">
        <v>188</v>
      </c>
      <c r="B60" s="57">
        <f>SUM(Month!B166:B168)</f>
        <v>16122.789999999999</v>
      </c>
      <c r="C60" s="57">
        <f>SUM(Month!C166:C168)</f>
        <v>872.44</v>
      </c>
      <c r="D60" s="57">
        <f>SUM(Month!D166:D168)</f>
        <v>356.67999999999995</v>
      </c>
      <c r="E60" s="57">
        <f>SUM(Month!E166:E168)</f>
        <v>288.2</v>
      </c>
      <c r="F60" s="57">
        <f>SUM(Month!F166:F168)</f>
        <v>3571.21</v>
      </c>
      <c r="G60" s="58">
        <f>SUM(Month!G166:G168)</f>
        <v>2954.0600000000004</v>
      </c>
      <c r="H60" s="54">
        <f>SUM(Month!H166:H168)</f>
        <v>500.28999999999996</v>
      </c>
      <c r="I60" s="58">
        <f>SUM(Month!I166:I168)</f>
        <v>5281.4699999999993</v>
      </c>
      <c r="J60" s="54">
        <f>SUM(Month!J166:J168)</f>
        <v>1184.25</v>
      </c>
      <c r="K60" s="57">
        <f>SUM(Month!K166:K168)</f>
        <v>206.41000000000003</v>
      </c>
      <c r="L60" s="57">
        <f>SUM(Month!L166:L168)</f>
        <v>167.29999999999998</v>
      </c>
      <c r="M60" s="57">
        <f>SUM(Month!M166:M168)</f>
        <v>421.45</v>
      </c>
    </row>
    <row r="61" spans="1:13">
      <c r="A61" s="55" t="s">
        <v>189</v>
      </c>
      <c r="B61" s="57">
        <f>SUM(Month!B169:B171)</f>
        <v>15981.86</v>
      </c>
      <c r="C61" s="57">
        <f>SUM(Month!C169:C171)</f>
        <v>770.29</v>
      </c>
      <c r="D61" s="57">
        <f>SUM(Month!D169:D171)</f>
        <v>314.52999999999997</v>
      </c>
      <c r="E61" s="57">
        <f>SUM(Month!E169:E171)</f>
        <v>219.7</v>
      </c>
      <c r="F61" s="57">
        <f>SUM(Month!F169:F171)</f>
        <v>3501.6899999999996</v>
      </c>
      <c r="G61" s="58">
        <f>SUM(Month!G169:G171)</f>
        <v>2999.1800000000003</v>
      </c>
      <c r="H61" s="54">
        <f>SUM(Month!H169:H171)</f>
        <v>641.56999999999994</v>
      </c>
      <c r="I61" s="58">
        <f>SUM(Month!I169:I171)</f>
        <v>5279.82</v>
      </c>
      <c r="J61" s="54">
        <f>SUM(Month!J169:J171)</f>
        <v>1140.03</v>
      </c>
      <c r="K61" s="57">
        <f>SUM(Month!K169:K171)</f>
        <v>271.36</v>
      </c>
      <c r="L61" s="57">
        <f>SUM(Month!L169:L171)</f>
        <v>100.47999999999999</v>
      </c>
      <c r="M61" s="57">
        <f>SUM(Month!M169:M171)</f>
        <v>449.65</v>
      </c>
    </row>
    <row r="62" spans="1:13">
      <c r="A62" s="55" t="s">
        <v>190</v>
      </c>
      <c r="B62" s="57">
        <f>SUM(Month!B172:B174)</f>
        <v>16230.469999999998</v>
      </c>
      <c r="C62" s="57">
        <f>SUM(Month!C172:C174)</f>
        <v>655.39</v>
      </c>
      <c r="D62" s="57">
        <f>SUM(Month!D172:D174)</f>
        <v>281.99</v>
      </c>
      <c r="E62" s="57">
        <f>SUM(Month!E172:E174)</f>
        <v>265.85000000000002</v>
      </c>
      <c r="F62" s="57">
        <f>SUM(Month!F172:F174)</f>
        <v>3458.4800000000005</v>
      </c>
      <c r="G62" s="58">
        <f>SUM(Month!G172:G174)</f>
        <v>2902.13</v>
      </c>
      <c r="H62" s="54">
        <f>SUM(Month!H172:H174)</f>
        <v>987.54</v>
      </c>
      <c r="I62" s="58">
        <f>SUM(Month!I172:I174)</f>
        <v>5430.86</v>
      </c>
      <c r="J62" s="54">
        <f>SUM(Month!J172:J174)</f>
        <v>1246.08</v>
      </c>
      <c r="K62" s="57">
        <f>SUM(Month!K172:K174)</f>
        <v>214.24</v>
      </c>
      <c r="L62" s="57">
        <f>SUM(Month!L172:L174)</f>
        <v>84.25</v>
      </c>
      <c r="M62" s="57">
        <f>SUM(Month!M172:M174)</f>
        <v>348.96</v>
      </c>
    </row>
    <row r="63" spans="1:13">
      <c r="A63" s="55" t="s">
        <v>191</v>
      </c>
      <c r="B63" s="57">
        <f>SUM(Month!B175:B177)</f>
        <v>15732.849999999999</v>
      </c>
      <c r="C63" s="57">
        <f>SUM(Month!C175:C177)</f>
        <v>683.63</v>
      </c>
      <c r="D63" s="57">
        <f>SUM(Month!D175:D177)</f>
        <v>348.25</v>
      </c>
      <c r="E63" s="57">
        <f>SUM(Month!E175:E177)</f>
        <v>275.26</v>
      </c>
      <c r="F63" s="57">
        <f>SUM(Month!F175:F177)</f>
        <v>3446.56</v>
      </c>
      <c r="G63" s="58">
        <f>SUM(Month!G175:G177)</f>
        <v>2560.1800000000003</v>
      </c>
      <c r="H63" s="54">
        <f>SUM(Month!H175:H177)</f>
        <v>979.90000000000009</v>
      </c>
      <c r="I63" s="58">
        <f>SUM(Month!I175:I177)</f>
        <v>5208.9400000000005</v>
      </c>
      <c r="J63" s="54">
        <f>SUM(Month!J175:J177)</f>
        <v>1244.6599999999999</v>
      </c>
      <c r="K63" s="57">
        <f>SUM(Month!K175:K177)</f>
        <v>187.29000000000002</v>
      </c>
      <c r="L63" s="57">
        <f>SUM(Month!L175:L177)</f>
        <v>117.80000000000001</v>
      </c>
      <c r="M63" s="57">
        <f>SUM(Month!M175:M177)</f>
        <v>346.74</v>
      </c>
    </row>
    <row r="64" spans="1:13">
      <c r="A64" s="55" t="s">
        <v>192</v>
      </c>
      <c r="B64" s="57">
        <f>SUM(Month!B178:B180)</f>
        <v>15381.880000000001</v>
      </c>
      <c r="C64" s="57">
        <f>SUM(Month!C178:C180)</f>
        <v>724.08</v>
      </c>
      <c r="D64" s="57">
        <f>SUM(Month!D178:D180)</f>
        <v>295.95</v>
      </c>
      <c r="E64" s="57">
        <f>SUM(Month!E178:E180)</f>
        <v>285.07</v>
      </c>
      <c r="F64" s="57">
        <f>SUM(Month!F178:F180)</f>
        <v>3191.4700000000003</v>
      </c>
      <c r="G64" s="58">
        <f>SUM(Month!G178:G180)</f>
        <v>2766.3199999999997</v>
      </c>
      <c r="H64" s="54">
        <f>SUM(Month!H178:H180)</f>
        <v>667.17000000000007</v>
      </c>
      <c r="I64" s="58">
        <f>SUM(Month!I178:I180)</f>
        <v>5196.43</v>
      </c>
      <c r="J64" s="54">
        <f>SUM(Month!J178:J180)</f>
        <v>1244.47</v>
      </c>
      <c r="K64" s="57">
        <f>SUM(Month!K178:K180)</f>
        <v>154.51</v>
      </c>
      <c r="L64" s="57">
        <f>SUM(Month!L178:L180)</f>
        <v>109.65</v>
      </c>
      <c r="M64" s="57">
        <f>SUM(Month!M178:M180)</f>
        <v>345.68</v>
      </c>
    </row>
    <row r="65" spans="1:13">
      <c r="A65" s="55" t="s">
        <v>193</v>
      </c>
      <c r="B65" s="57">
        <f>SUM(Month!B181:B183)</f>
        <v>15698.169999999998</v>
      </c>
      <c r="C65" s="57">
        <f>SUM(Month!C181:C183)</f>
        <v>545.27</v>
      </c>
      <c r="D65" s="57">
        <f>SUM(Month!D181:D183)</f>
        <v>210.1</v>
      </c>
      <c r="E65" s="57">
        <f>SUM(Month!E181:E183)</f>
        <v>238.84999999999997</v>
      </c>
      <c r="F65" s="57">
        <f>SUM(Month!F181:F183)</f>
        <v>3304.7</v>
      </c>
      <c r="G65" s="58">
        <f>SUM(Month!G181:G183)</f>
        <v>3059.46</v>
      </c>
      <c r="H65" s="54">
        <f>SUM(Month!H181:H183)</f>
        <v>570.41999999999996</v>
      </c>
      <c r="I65" s="58">
        <f>SUM(Month!I181:I183)</f>
        <v>5447.24</v>
      </c>
      <c r="J65" s="54">
        <f>SUM(Month!J181:J183)</f>
        <v>1354.74</v>
      </c>
      <c r="K65" s="57">
        <f>SUM(Month!K181:K183)</f>
        <v>176.97</v>
      </c>
      <c r="L65" s="57">
        <f>SUM(Month!L181:L183)</f>
        <v>104.80000000000001</v>
      </c>
      <c r="M65" s="57">
        <f>SUM(Month!M181:M183)</f>
        <v>380.05</v>
      </c>
    </row>
    <row r="66" spans="1:13">
      <c r="A66" s="55" t="s">
        <v>194</v>
      </c>
      <c r="B66" s="57">
        <f>SUM(Month!B184:B186)</f>
        <v>16234.880000000001</v>
      </c>
      <c r="C66" s="57">
        <f>SUM(Month!C184:C186)</f>
        <v>539.51</v>
      </c>
      <c r="D66" s="57">
        <f>SUM(Month!D184:D186)</f>
        <v>235.93</v>
      </c>
      <c r="E66" s="57">
        <f>SUM(Month!E184:E186)</f>
        <v>294.77</v>
      </c>
      <c r="F66" s="57">
        <f>SUM(Month!F184:F186)</f>
        <v>3287.81</v>
      </c>
      <c r="G66" s="58">
        <f>SUM(Month!G184:G186)</f>
        <v>2834.69</v>
      </c>
      <c r="H66" s="54">
        <f>SUM(Month!H184:H186)</f>
        <v>1111.1100000000001</v>
      </c>
      <c r="I66" s="58">
        <f>SUM(Month!I184:I186)</f>
        <v>5685.09</v>
      </c>
      <c r="J66" s="54">
        <f>SUM(Month!J184:J186)</f>
        <v>1303.83</v>
      </c>
      <c r="K66" s="57">
        <f>SUM(Month!K184:K186)</f>
        <v>187.31</v>
      </c>
      <c r="L66" s="57">
        <f>SUM(Month!L184:L186)</f>
        <v>80.210000000000008</v>
      </c>
      <c r="M66" s="57">
        <f>SUM(Month!M184:M186)</f>
        <v>282.05</v>
      </c>
    </row>
    <row r="67" spans="1:13">
      <c r="A67" s="55" t="s">
        <v>195</v>
      </c>
      <c r="B67" s="57">
        <f>SUM(Month!B187:B189)</f>
        <v>14856.439999999999</v>
      </c>
      <c r="C67" s="57">
        <f>SUM(Month!C187:C189)</f>
        <v>601.68000000000006</v>
      </c>
      <c r="D67" s="57">
        <f>SUM(Month!D187:D189)</f>
        <v>320.33999999999997</v>
      </c>
      <c r="E67" s="57">
        <f>SUM(Month!E187:E189)</f>
        <v>289.93</v>
      </c>
      <c r="F67" s="57">
        <f>SUM(Month!F187:F189)</f>
        <v>2983.18</v>
      </c>
      <c r="G67" s="58">
        <f>SUM(Month!G187:G189)</f>
        <v>2364.54</v>
      </c>
      <c r="H67" s="54">
        <f>SUM(Month!H187:H189)</f>
        <v>1174.94</v>
      </c>
      <c r="I67" s="58">
        <f>SUM(Month!I187:I189)</f>
        <v>5103.79</v>
      </c>
      <c r="J67" s="54">
        <f>SUM(Month!J187:J189)</f>
        <v>1128.55</v>
      </c>
      <c r="K67" s="57">
        <f>SUM(Month!K187:K189)</f>
        <v>143.51</v>
      </c>
      <c r="L67" s="57">
        <f>SUM(Month!L187:L189)</f>
        <v>105.57999999999998</v>
      </c>
      <c r="M67" s="57">
        <f>SUM(Month!M187:M189)</f>
        <v>287.39999999999998</v>
      </c>
    </row>
    <row r="68" spans="1:13">
      <c r="A68" s="55" t="s">
        <v>196</v>
      </c>
      <c r="B68" s="57">
        <f>SUM(Month!B190:B192)</f>
        <v>15886.79</v>
      </c>
      <c r="C68" s="57">
        <f>SUM(Month!C190:C192)</f>
        <v>747.43000000000006</v>
      </c>
      <c r="D68" s="57">
        <f>SUM(Month!D190:D192)</f>
        <v>342.34000000000003</v>
      </c>
      <c r="E68" s="57">
        <f>SUM(Month!E190:E192)</f>
        <v>242.8</v>
      </c>
      <c r="F68" s="57">
        <f>SUM(Month!F190:F192)</f>
        <v>3268.2799999999997</v>
      </c>
      <c r="G68" s="58">
        <f>SUM(Month!G190:G192)</f>
        <v>2949.75</v>
      </c>
      <c r="H68" s="54">
        <f>SUM(Month!H190:H192)</f>
        <v>770.08999999999992</v>
      </c>
      <c r="I68" s="58">
        <f>SUM(Month!I190:I192)</f>
        <v>5597.51</v>
      </c>
      <c r="J68" s="54">
        <f>SUM(Month!J190:J192)</f>
        <v>1088.6399999999999</v>
      </c>
      <c r="K68" s="57">
        <f>SUM(Month!K190:K192)</f>
        <v>119.30000000000001</v>
      </c>
      <c r="L68" s="57">
        <f>SUM(Month!L190:L192)</f>
        <v>119.19</v>
      </c>
      <c r="M68" s="57">
        <f>SUM(Month!M190:M192)</f>
        <v>367.87</v>
      </c>
    </row>
    <row r="69" spans="1:13">
      <c r="A69" s="55" t="s">
        <v>197</v>
      </c>
      <c r="B69" s="57">
        <f>SUM(Month!B193:B195)</f>
        <v>15708.68</v>
      </c>
      <c r="C69" s="57">
        <f>SUM(Month!C193:C195)</f>
        <v>623.75</v>
      </c>
      <c r="D69" s="57">
        <f>SUM(Month!D193:D195)</f>
        <v>311.23</v>
      </c>
      <c r="E69" s="57">
        <f>SUM(Month!E193:E195)</f>
        <v>264.64999999999998</v>
      </c>
      <c r="F69" s="57">
        <f>SUM(Month!F193:F195)</f>
        <v>3177.64</v>
      </c>
      <c r="G69" s="58">
        <f>SUM(Month!G193:G195)</f>
        <v>3113.2999999999997</v>
      </c>
      <c r="H69" s="54">
        <f>SUM(Month!H193:H195)</f>
        <v>575.68000000000006</v>
      </c>
      <c r="I69" s="58">
        <f>SUM(Month!I193:I195)</f>
        <v>5517.99</v>
      </c>
      <c r="J69" s="54">
        <f>SUM(Month!J193:J195)</f>
        <v>1228.83</v>
      </c>
      <c r="K69" s="57">
        <f>SUM(Month!K193:K195)</f>
        <v>116.05000000000001</v>
      </c>
      <c r="L69" s="57">
        <f>SUM(Month!L193:L195)</f>
        <v>107.72999999999999</v>
      </c>
      <c r="M69" s="57">
        <f>SUM(Month!M193:M195)</f>
        <v>388.90000000000003</v>
      </c>
    </row>
    <row r="70" spans="1:13">
      <c r="A70" s="55" t="s">
        <v>198</v>
      </c>
      <c r="B70" s="57">
        <f>SUM(Month!B196:B198)</f>
        <v>15945.11</v>
      </c>
      <c r="C70" s="57">
        <f>SUM(Month!C196:C198)</f>
        <v>638.41</v>
      </c>
      <c r="D70" s="57">
        <f>SUM(Month!D196:D198)</f>
        <v>271.48</v>
      </c>
      <c r="E70" s="57">
        <f>SUM(Month!E196:E198)</f>
        <v>214.71</v>
      </c>
      <c r="F70" s="57">
        <f>SUM(Month!F196:F198)</f>
        <v>3144.7299999999996</v>
      </c>
      <c r="G70" s="58">
        <f>SUM(Month!G196:G198)</f>
        <v>2814.16</v>
      </c>
      <c r="H70" s="54">
        <f>SUM(Month!H196:H198)</f>
        <v>986.78</v>
      </c>
      <c r="I70" s="58">
        <f>SUM(Month!I196:I198)</f>
        <v>5706.28</v>
      </c>
      <c r="J70" s="54">
        <f>SUM(Month!J196:J198)</f>
        <v>1285.96</v>
      </c>
      <c r="K70" s="57">
        <f>SUM(Month!K196:K198)</f>
        <v>100.41</v>
      </c>
      <c r="L70" s="57">
        <f>SUM(Month!L196:L198)</f>
        <v>104.54</v>
      </c>
      <c r="M70" s="57">
        <f>SUM(Month!M196:M198)</f>
        <v>314.22000000000003</v>
      </c>
    </row>
    <row r="71" spans="1:13">
      <c r="A71" s="55" t="s">
        <v>199</v>
      </c>
      <c r="B71" s="57">
        <f>SUM(Month!B199:B201)</f>
        <v>15107.189999999999</v>
      </c>
      <c r="C71" s="57">
        <f>SUM(Month!C199:C201)</f>
        <v>697.82999999999993</v>
      </c>
      <c r="D71" s="57">
        <f>SUM(Month!D199:D201)</f>
        <v>350.13</v>
      </c>
      <c r="E71" s="57">
        <f>SUM(Month!E199:E201)</f>
        <v>212.23</v>
      </c>
      <c r="F71" s="57">
        <f>SUM(Month!F199:F201)</f>
        <v>2973.6800000000003</v>
      </c>
      <c r="G71" s="58">
        <f>SUM(Month!G199:G201)</f>
        <v>2503.7600000000002</v>
      </c>
      <c r="H71" s="54">
        <f>SUM(Month!H199:H201)</f>
        <v>1061.02</v>
      </c>
      <c r="I71" s="58">
        <f>SUM(Month!I199:I201)</f>
        <v>5340.61</v>
      </c>
      <c r="J71" s="54">
        <f>SUM(Month!J199:J201)</f>
        <v>1131.58</v>
      </c>
      <c r="K71" s="57">
        <f>SUM(Month!K199:K201)</f>
        <v>119.16999999999999</v>
      </c>
      <c r="L71" s="57">
        <f>SUM(Month!L199:L201)</f>
        <v>94.87</v>
      </c>
      <c r="M71" s="57">
        <f>SUM(Month!M199:M201)</f>
        <v>312.27</v>
      </c>
    </row>
    <row r="72" spans="1:13">
      <c r="A72" s="55" t="s">
        <v>200</v>
      </c>
      <c r="B72" s="57">
        <f>SUM(Month!B202:B204)</f>
        <v>15666.42</v>
      </c>
      <c r="C72" s="57">
        <f>SUM(Month!C202:C204)</f>
        <v>685.27</v>
      </c>
      <c r="D72" s="57">
        <f>SUM(Month!D202:D204)</f>
        <v>330.28000000000003</v>
      </c>
      <c r="E72" s="57">
        <f>SUM(Month!E202:E204)</f>
        <v>208.97</v>
      </c>
      <c r="F72" s="57">
        <f>SUM(Month!F202:F204)</f>
        <v>3163.02</v>
      </c>
      <c r="G72" s="58">
        <f>SUM(Month!G202:G204)</f>
        <v>2783.5299999999997</v>
      </c>
      <c r="H72" s="54">
        <f>SUM(Month!H202:H204)</f>
        <v>538.42999999999995</v>
      </c>
      <c r="I72" s="58">
        <f>SUM(Month!I202:I204)</f>
        <v>5673.66</v>
      </c>
      <c r="J72" s="54">
        <f>SUM(Month!J202:J204)</f>
        <v>1194.8400000000001</v>
      </c>
      <c r="K72" s="57">
        <f>SUM(Month!K202:K204)</f>
        <v>169.68</v>
      </c>
      <c r="L72" s="57">
        <f>SUM(Month!L202:L204)</f>
        <v>148.74</v>
      </c>
      <c r="M72" s="57">
        <f>SUM(Month!M202:M204)</f>
        <v>372.83</v>
      </c>
    </row>
    <row r="73" spans="1:13">
      <c r="A73" s="55" t="s">
        <v>201</v>
      </c>
      <c r="B73" s="57">
        <f>SUM(Month!B205:B207)</f>
        <v>16044.939999999999</v>
      </c>
      <c r="C73" s="57">
        <f>SUM(Month!C205:C207)</f>
        <v>585.09</v>
      </c>
      <c r="D73" s="57">
        <f>SUM(Month!D205:D207)</f>
        <v>281.14999999999998</v>
      </c>
      <c r="E73" s="57">
        <f>SUM(Month!E205:E207)</f>
        <v>310.48</v>
      </c>
      <c r="F73" s="57">
        <f>SUM(Month!F205:F207)</f>
        <v>3103.07</v>
      </c>
      <c r="G73" s="58">
        <f>SUM(Month!G205:G207)</f>
        <v>3280.3</v>
      </c>
      <c r="H73" s="54">
        <f>SUM(Month!H205:H207)</f>
        <v>537.76</v>
      </c>
      <c r="I73" s="58">
        <f>SUM(Month!I205:I207)</f>
        <v>5701.34</v>
      </c>
      <c r="J73" s="54">
        <f>SUM(Month!J205:J207)</f>
        <v>1346.51</v>
      </c>
      <c r="K73" s="57">
        <f>SUM(Month!K205:K207)</f>
        <v>131.16</v>
      </c>
      <c r="L73" s="57">
        <f>SUM(Month!L205:L207)</f>
        <v>104.12</v>
      </c>
      <c r="M73" s="57">
        <f>SUM(Month!M205:M207)</f>
        <v>392.24999999999994</v>
      </c>
    </row>
    <row r="74" spans="1:13">
      <c r="A74" s="55" t="s">
        <v>202</v>
      </c>
      <c r="B74" s="57">
        <f>SUM(Month!B208:B210)</f>
        <v>16033.940000000002</v>
      </c>
      <c r="C74" s="57">
        <f>SUM(Month!C208:C210)</f>
        <v>686.5</v>
      </c>
      <c r="D74" s="57">
        <f>SUM(Month!D208:D210)</f>
        <v>331.29</v>
      </c>
      <c r="E74" s="57">
        <f>SUM(Month!E208:E210)</f>
        <v>254.12</v>
      </c>
      <c r="F74" s="57">
        <f>SUM(Month!F208:F210)</f>
        <v>3086.25</v>
      </c>
      <c r="G74" s="58">
        <f>SUM(Month!G208:G210)</f>
        <v>2652.29</v>
      </c>
      <c r="H74" s="54">
        <f>SUM(Month!H208:H210)</f>
        <v>1049.3900000000001</v>
      </c>
      <c r="I74" s="58">
        <f>SUM(Month!I208:I210)</f>
        <v>5959.73</v>
      </c>
      <c r="J74" s="54">
        <f>SUM(Month!J208:J210)</f>
        <v>1163.5999999999999</v>
      </c>
      <c r="K74" s="57">
        <f>SUM(Month!K208:K210)</f>
        <v>134.76999999999998</v>
      </c>
      <c r="L74" s="57">
        <f>SUM(Month!L208:L210)</f>
        <v>88.19</v>
      </c>
      <c r="M74" s="57">
        <f>SUM(Month!M208:M210)</f>
        <v>332.39</v>
      </c>
    </row>
    <row r="75" spans="1:13">
      <c r="A75" s="55" t="s">
        <v>203</v>
      </c>
      <c r="B75" s="57">
        <f>SUM(Month!B211:B213)</f>
        <v>15694.899999999998</v>
      </c>
      <c r="C75" s="57">
        <f>SUM(Month!C211:C213)</f>
        <v>825.88</v>
      </c>
      <c r="D75" s="57">
        <f>SUM(Month!D211:D213)</f>
        <v>363.15</v>
      </c>
      <c r="E75" s="57">
        <f>SUM(Month!E211:E213)</f>
        <v>215</v>
      </c>
      <c r="F75" s="57">
        <f>SUM(Month!F211:F213)</f>
        <v>2893.25</v>
      </c>
      <c r="G75" s="58">
        <f>SUM(Month!G211:G213)</f>
        <v>2536.02</v>
      </c>
      <c r="H75" s="54">
        <f>SUM(Month!H211:H213)</f>
        <v>1185.8699999999999</v>
      </c>
      <c r="I75" s="58">
        <f>SUM(Month!I211:I213)</f>
        <v>5575.45</v>
      </c>
      <c r="J75" s="54">
        <f>SUM(Month!J211:J213)</f>
        <v>1204.8</v>
      </c>
      <c r="K75" s="57">
        <f>SUM(Month!K211:K213)</f>
        <v>165.17000000000002</v>
      </c>
      <c r="L75" s="57">
        <f>SUM(Month!L211:L213)</f>
        <v>105.61</v>
      </c>
      <c r="M75" s="57">
        <f>SUM(Month!M211:M213)</f>
        <v>338.17</v>
      </c>
    </row>
    <row r="76" spans="1:13">
      <c r="A76" s="55" t="s">
        <v>204</v>
      </c>
      <c r="B76" s="57">
        <f>SUM(Month!B214:B216)</f>
        <v>15925.009999999998</v>
      </c>
      <c r="C76" s="57">
        <f>SUM(Month!C214:C216)</f>
        <v>694.98</v>
      </c>
      <c r="D76" s="57">
        <f>SUM(Month!D214:D216)</f>
        <v>371.8</v>
      </c>
      <c r="E76" s="57">
        <f>SUM(Month!E214:E216)</f>
        <v>233.10999999999999</v>
      </c>
      <c r="F76" s="57">
        <f>SUM(Month!F214:F216)</f>
        <v>3076.1</v>
      </c>
      <c r="G76" s="58">
        <f>SUM(Month!G214:G216)</f>
        <v>2867.45</v>
      </c>
      <c r="H76" s="54">
        <f>SUM(Month!H214:H216)</f>
        <v>565.56999999999994</v>
      </c>
      <c r="I76" s="58">
        <f>SUM(Month!I214:I216)</f>
        <v>5998</v>
      </c>
      <c r="J76" s="54">
        <f>SUM(Month!J214:J216)</f>
        <v>1292.43</v>
      </c>
      <c r="K76" s="57">
        <f>SUM(Month!K214:K216)</f>
        <v>119.21000000000001</v>
      </c>
      <c r="L76" s="57">
        <f>SUM(Month!L214:L216)</f>
        <v>102.96000000000001</v>
      </c>
      <c r="M76" s="57">
        <f>SUM(Month!M214:M216)</f>
        <v>404.78</v>
      </c>
    </row>
    <row r="77" spans="1:13">
      <c r="A77" s="55" t="s">
        <v>205</v>
      </c>
      <c r="B77" s="57">
        <f>SUM(Month!B217:B219)</f>
        <v>16491.300000000003</v>
      </c>
      <c r="C77" s="57">
        <f>SUM(Month!C217:C219)</f>
        <v>728.79</v>
      </c>
      <c r="D77" s="57">
        <f>SUM(Month!D217:D219)</f>
        <v>309.65999999999997</v>
      </c>
      <c r="E77" s="57">
        <f>SUM(Month!E217:E219)</f>
        <v>287.22000000000003</v>
      </c>
      <c r="F77" s="57">
        <f>SUM(Month!F217:F219)</f>
        <v>3072.4300000000003</v>
      </c>
      <c r="G77" s="58">
        <f>SUM(Month!G217:G219)</f>
        <v>3251.6900000000005</v>
      </c>
      <c r="H77" s="54">
        <f>SUM(Month!H217:H219)</f>
        <v>503.65999999999997</v>
      </c>
      <c r="I77" s="58">
        <f>SUM(Month!I217:I219)</f>
        <v>5976.21</v>
      </c>
      <c r="J77" s="54">
        <f>SUM(Month!J217:J219)</f>
        <v>1463.06</v>
      </c>
      <c r="K77" s="57">
        <f>SUM(Month!K217:K219)</f>
        <v>115.32000000000001</v>
      </c>
      <c r="L77" s="57">
        <f>SUM(Month!L217:L219)</f>
        <v>101.09</v>
      </c>
      <c r="M77" s="57">
        <f>SUM(Month!M217:M219)</f>
        <v>415.53</v>
      </c>
    </row>
    <row r="78" spans="1:13">
      <c r="A78" s="55" t="s">
        <v>206</v>
      </c>
      <c r="B78" s="57">
        <f>SUM(Month!B220:B222)</f>
        <v>16724.16</v>
      </c>
      <c r="C78" s="57">
        <f>SUM(Month!C220:C222)</f>
        <v>860.08999999999992</v>
      </c>
      <c r="D78" s="57">
        <f>SUM(Month!D220:D222)</f>
        <v>357.03999999999996</v>
      </c>
      <c r="E78" s="57">
        <f>SUM(Month!E220:E222)</f>
        <v>459.36</v>
      </c>
      <c r="F78" s="57">
        <f>SUM(Month!F220:F222)</f>
        <v>3040.26</v>
      </c>
      <c r="G78" s="58">
        <f>SUM(Month!G220:G222)</f>
        <v>2676</v>
      </c>
      <c r="H78" s="54">
        <f>SUM(Month!H220:H222)</f>
        <v>933.41</v>
      </c>
      <c r="I78" s="58">
        <f>SUM(Month!I220:I222)</f>
        <v>6106.16</v>
      </c>
      <c r="J78" s="54">
        <f>SUM(Month!J220:J222)</f>
        <v>1314.09</v>
      </c>
      <c r="K78" s="57">
        <f>SUM(Month!K220:K222)</f>
        <v>133.94999999999999</v>
      </c>
      <c r="L78" s="57">
        <f>SUM(Month!L220:L222)</f>
        <v>100.95</v>
      </c>
      <c r="M78" s="57">
        <f>SUM(Month!M220:M222)</f>
        <v>305.8</v>
      </c>
    </row>
    <row r="79" spans="1:13">
      <c r="A79" s="55" t="s">
        <v>207</v>
      </c>
      <c r="B79" s="57">
        <f>SUM(Month!B223:B225)</f>
        <v>16079.490000000002</v>
      </c>
      <c r="C79" s="57">
        <f>SUM(Month!C223:C225)</f>
        <v>834.38</v>
      </c>
      <c r="D79" s="57">
        <f>SUM(Month!D223:D225)</f>
        <v>431.88</v>
      </c>
      <c r="E79" s="57">
        <f>SUM(Month!E223:E225)</f>
        <v>356.18</v>
      </c>
      <c r="F79" s="57">
        <f>SUM(Month!F223:F225)</f>
        <v>2877.17</v>
      </c>
      <c r="G79" s="58">
        <f>SUM(Month!G223:G225)</f>
        <v>2426.21</v>
      </c>
      <c r="H79" s="54">
        <f>SUM(Month!H223:H225)</f>
        <v>1227.4099999999999</v>
      </c>
      <c r="I79" s="58">
        <f>SUM(Month!I223:I225)</f>
        <v>5889.02</v>
      </c>
      <c r="J79" s="54">
        <f>SUM(Month!J223:J225)</f>
        <v>1180.6300000000001</v>
      </c>
      <c r="K79" s="57">
        <f>SUM(Month!K223:K225)</f>
        <v>146.79</v>
      </c>
      <c r="L79" s="57">
        <f>SUM(Month!L223:L225)</f>
        <v>96.61999999999999</v>
      </c>
      <c r="M79" s="57">
        <f>SUM(Month!M223:M225)</f>
        <v>273.92</v>
      </c>
    </row>
    <row r="80" spans="1:13">
      <c r="A80" s="55" t="s">
        <v>208</v>
      </c>
      <c r="B80" s="57">
        <f>SUM(Month!B226:B228)</f>
        <v>16509.29</v>
      </c>
      <c r="C80" s="57">
        <f>SUM(Month!C226:C228)</f>
        <v>807.65</v>
      </c>
      <c r="D80" s="57">
        <f>SUM(Month!D226:D228)</f>
        <v>400.53</v>
      </c>
      <c r="E80" s="57">
        <f>SUM(Month!E226:E228)</f>
        <v>334.48</v>
      </c>
      <c r="F80" s="57">
        <f>SUM(Month!F226:F228)</f>
        <v>3072.45</v>
      </c>
      <c r="G80" s="58">
        <f>SUM(Month!G226:G228)</f>
        <v>2908</v>
      </c>
      <c r="H80" s="54">
        <f>SUM(Month!H226:H228)</f>
        <v>635.61</v>
      </c>
      <c r="I80" s="58">
        <f>SUM(Month!I226:I228)</f>
        <v>6173.24</v>
      </c>
      <c r="J80" s="54">
        <f>SUM(Month!J226:J228)</f>
        <v>1329.92</v>
      </c>
      <c r="K80" s="57">
        <f>SUM(Month!K226:K228)</f>
        <v>149.33999999999997</v>
      </c>
      <c r="L80" s="57">
        <f>SUM(Month!L226:L228)</f>
        <v>98.149999999999991</v>
      </c>
      <c r="M80" s="57">
        <f>SUM(Month!M226:M228)</f>
        <v>376.57</v>
      </c>
    </row>
    <row r="81" spans="1:13">
      <c r="A81" s="55" t="s">
        <v>209</v>
      </c>
      <c r="B81" s="57">
        <f>SUM(Month!B229:B231)</f>
        <v>16800.29</v>
      </c>
      <c r="C81" s="57">
        <f>SUM(Month!C229:C231)</f>
        <v>766.93</v>
      </c>
      <c r="D81" s="57">
        <f>SUM(Month!D229:D231)</f>
        <v>378.66999999999996</v>
      </c>
      <c r="E81" s="57">
        <f>SUM(Month!E229:E231)</f>
        <v>278.89</v>
      </c>
      <c r="F81" s="57">
        <f>SUM(Month!F229:F231)</f>
        <v>3013.9300000000003</v>
      </c>
      <c r="G81" s="58">
        <f>SUM(Month!G229:G231)</f>
        <v>3312.71</v>
      </c>
      <c r="H81" s="54">
        <f>SUM(Month!H229:H231)</f>
        <v>545.88</v>
      </c>
      <c r="I81" s="58">
        <f>SUM(Month!I229:I231)</f>
        <v>6167.36</v>
      </c>
      <c r="J81" s="54">
        <f>SUM(Month!J229:J231)</f>
        <v>1423.87</v>
      </c>
      <c r="K81" s="57">
        <f>SUM(Month!K229:K231)</f>
        <v>141.62</v>
      </c>
      <c r="L81" s="57">
        <f>SUM(Month!L229:L231)</f>
        <v>112.47</v>
      </c>
      <c r="M81" s="57">
        <f>SUM(Month!M229:M231)</f>
        <v>399.40999999999997</v>
      </c>
    </row>
    <row r="82" spans="1:13">
      <c r="A82" s="55" t="s">
        <v>210</v>
      </c>
      <c r="B82" s="57">
        <f>SUM(Month!B232:B234)</f>
        <v>16804.5</v>
      </c>
      <c r="C82" s="57">
        <f>SUM(Month!C232:C234)</f>
        <v>784.79</v>
      </c>
      <c r="D82" s="57">
        <f>SUM(Month!D232:D234)</f>
        <v>437.44</v>
      </c>
      <c r="E82" s="57">
        <f>SUM(Month!E232:E234)</f>
        <v>324.97000000000003</v>
      </c>
      <c r="F82" s="57">
        <f>SUM(Month!F232:F234)</f>
        <v>2987.6</v>
      </c>
      <c r="G82" s="58">
        <f>SUM(Month!G232:G234)</f>
        <v>2692.5</v>
      </c>
      <c r="H82" s="54">
        <f>SUM(Month!H232:H234)</f>
        <v>1039.18</v>
      </c>
      <c r="I82" s="58">
        <f>SUM(Month!I232:I234)</f>
        <v>6418.88</v>
      </c>
      <c r="J82" s="54">
        <f>SUM(Month!J232:J234)</f>
        <v>1330.3500000000001</v>
      </c>
      <c r="K82" s="57">
        <f>SUM(Month!K232:K234)</f>
        <v>99.779999999999987</v>
      </c>
      <c r="L82" s="57">
        <f>SUM(Month!L232:L234)</f>
        <v>100.31</v>
      </c>
      <c r="M82" s="57">
        <f>SUM(Month!M232:M234)</f>
        <v>277.49</v>
      </c>
    </row>
    <row r="83" spans="1:13">
      <c r="A83" s="55" t="s">
        <v>211</v>
      </c>
      <c r="B83" s="57">
        <f>SUM(Month!B235:B237)</f>
        <v>16433.810000000001</v>
      </c>
      <c r="C83" s="57">
        <f>SUM(Month!C235:C237)</f>
        <v>785.44</v>
      </c>
      <c r="D83" s="57">
        <f>SUM(Month!D235:D237)</f>
        <v>441.2</v>
      </c>
      <c r="E83" s="57">
        <f>SUM(Month!E235:E237)</f>
        <v>357.1</v>
      </c>
      <c r="F83" s="57">
        <f>SUM(Month!F235:F237)</f>
        <v>2815</v>
      </c>
      <c r="G83" s="58">
        <f>SUM(Month!G235:G237)</f>
        <v>2813.92</v>
      </c>
      <c r="H83" s="54">
        <f>SUM(Month!H235:H237)</f>
        <v>1185.23</v>
      </c>
      <c r="I83" s="58">
        <f>SUM(Month!I235:I237)</f>
        <v>5903.26</v>
      </c>
      <c r="J83" s="54">
        <f>SUM(Month!J235:J237)</f>
        <v>1210.0999999999999</v>
      </c>
      <c r="K83" s="57">
        <f>SUM(Month!K235:K237)</f>
        <v>144.43</v>
      </c>
      <c r="L83" s="57">
        <f>SUM(Month!L235:L237)</f>
        <v>95.18</v>
      </c>
      <c r="M83" s="57">
        <f>SUM(Month!M235:M237)</f>
        <v>356.12</v>
      </c>
    </row>
    <row r="84" spans="1:13">
      <c r="A84" s="55" t="s">
        <v>212</v>
      </c>
      <c r="B84" s="57">
        <f>SUM(Month!B238:B240)</f>
        <v>16823.509999999998</v>
      </c>
      <c r="C84" s="57">
        <f>SUM(Month!C238:C240)</f>
        <v>733.62</v>
      </c>
      <c r="D84" s="57">
        <f>SUM(Month!D238:D240)</f>
        <v>435.6</v>
      </c>
      <c r="E84" s="57">
        <f>SUM(Month!E238:E240)</f>
        <v>323.11</v>
      </c>
      <c r="F84" s="57">
        <f>SUM(Month!F238:F240)</f>
        <v>3063.39</v>
      </c>
      <c r="G84" s="58">
        <f>SUM(Month!G238:G240)</f>
        <v>3125.92</v>
      </c>
      <c r="H84" s="54">
        <f>SUM(Month!H238:H240)</f>
        <v>596.87</v>
      </c>
      <c r="I84" s="58">
        <f>SUM(Month!I238:I240)</f>
        <v>6279.7099999999991</v>
      </c>
      <c r="J84" s="54">
        <f>SUM(Month!J238:J240)</f>
        <v>1370.75</v>
      </c>
      <c r="K84" s="57">
        <f>SUM(Month!K238:K240)</f>
        <v>143.83000000000001</v>
      </c>
      <c r="L84" s="57">
        <f>SUM(Month!L238:L240)</f>
        <v>102.89</v>
      </c>
      <c r="M84" s="57">
        <f>SUM(Month!M238:M240)</f>
        <v>449.35</v>
      </c>
    </row>
    <row r="85" spans="1:13">
      <c r="A85" s="55" t="s">
        <v>213</v>
      </c>
      <c r="B85" s="57">
        <f>SUM(Month!B241:B243)</f>
        <v>17019.09</v>
      </c>
      <c r="C85" s="57">
        <f>SUM(Month!C241:C243)</f>
        <v>851.65</v>
      </c>
      <c r="D85" s="57">
        <f>SUM(Month!D241:D243)</f>
        <v>391.03000000000003</v>
      </c>
      <c r="E85" s="57">
        <f>SUM(Month!E241:E243)</f>
        <v>313.32</v>
      </c>
      <c r="F85" s="57">
        <f>SUM(Month!F241:F243)</f>
        <v>2972.2400000000002</v>
      </c>
      <c r="G85" s="58">
        <f>SUM(Month!G241:G243)</f>
        <v>3402.25</v>
      </c>
      <c r="H85" s="54">
        <f>SUM(Month!H241:H243)</f>
        <v>470.32</v>
      </c>
      <c r="I85" s="58">
        <f>SUM(Month!I241:I243)</f>
        <v>6265.46</v>
      </c>
      <c r="J85" s="54">
        <f>SUM(Month!J241:J243)</f>
        <v>1430.5900000000001</v>
      </c>
      <c r="K85" s="57">
        <f>SUM(Month!K241:K243)</f>
        <v>137.21</v>
      </c>
      <c r="L85" s="57">
        <f>SUM(Month!L241:L243)</f>
        <v>111.31</v>
      </c>
      <c r="M85" s="57">
        <f>SUM(Month!M241:M243)</f>
        <v>421.93000000000006</v>
      </c>
    </row>
    <row r="86" spans="1:13">
      <c r="A86" s="55" t="s">
        <v>214</v>
      </c>
      <c r="B86" s="57">
        <f>SUM(Month!B244:B246)</f>
        <v>17041.47</v>
      </c>
      <c r="C86" s="57">
        <f>SUM(Month!C244:C246)</f>
        <v>760.93000000000006</v>
      </c>
      <c r="D86" s="57">
        <f>SUM(Month!D244:D246)</f>
        <v>399.70999999999992</v>
      </c>
      <c r="E86" s="57">
        <f>SUM(Month!E244:E246)</f>
        <v>354.53999999999996</v>
      </c>
      <c r="F86" s="57">
        <f>SUM(Month!F244:F246)</f>
        <v>2942.78</v>
      </c>
      <c r="G86" s="58">
        <f>SUM(Month!G244:G246)</f>
        <v>2843.7799999999997</v>
      </c>
      <c r="H86" s="54">
        <f>SUM(Month!H244:H246)</f>
        <v>1059.68</v>
      </c>
      <c r="I86" s="58">
        <f>SUM(Month!I244:I246)</f>
        <v>6462.49</v>
      </c>
      <c r="J86" s="54">
        <f>SUM(Month!J244:J246)</f>
        <v>1343.16</v>
      </c>
      <c r="K86" s="57">
        <f>SUM(Month!K244:K246)</f>
        <v>131.88999999999999</v>
      </c>
      <c r="L86" s="57">
        <f>SUM(Month!L244:L246)</f>
        <v>104.47</v>
      </c>
      <c r="M86" s="57">
        <f>SUM(Month!M244:M246)</f>
        <v>404.42999999999995</v>
      </c>
    </row>
    <row r="87" spans="1:13">
      <c r="A87" s="55" t="s">
        <v>215</v>
      </c>
      <c r="B87" s="57">
        <f>SUM(Month!B247:B249)</f>
        <v>16088.91</v>
      </c>
      <c r="C87" s="57">
        <f>SUM(Month!C247:C249)</f>
        <v>810.31000000000006</v>
      </c>
      <c r="D87" s="57">
        <f>SUM(Month!D247:D249)</f>
        <v>374.64</v>
      </c>
      <c r="E87" s="57">
        <f>SUM(Month!E247:E249)</f>
        <v>339.23</v>
      </c>
      <c r="F87" s="57">
        <f>SUM(Month!F247:F249)</f>
        <v>2698.71</v>
      </c>
      <c r="G87" s="58">
        <f>SUM(Month!G247:G249)</f>
        <v>2775.9700000000003</v>
      </c>
      <c r="H87" s="54">
        <f>SUM(Month!H247:H249)</f>
        <v>1260.92</v>
      </c>
      <c r="I87" s="58">
        <f>SUM(Month!I247:I249)</f>
        <v>5831.2</v>
      </c>
      <c r="J87" s="54">
        <f>SUM(Month!J247:J249)</f>
        <v>1224.8800000000001</v>
      </c>
      <c r="K87" s="57">
        <f>SUM(Month!K247:K249)</f>
        <v>140.04</v>
      </c>
      <c r="L87" s="57">
        <f>SUM(Month!L247:L249)</f>
        <v>91.47</v>
      </c>
      <c r="M87" s="57">
        <f>SUM(Month!M247:M249)</f>
        <v>313.75</v>
      </c>
    </row>
    <row r="88" spans="1:13">
      <c r="A88" s="55" t="s">
        <v>216</v>
      </c>
      <c r="B88" s="57">
        <f>SUM(Month!B250:B252)</f>
        <v>16810.43</v>
      </c>
      <c r="C88" s="57">
        <f>SUM(Month!C250:C252)</f>
        <v>843.14</v>
      </c>
      <c r="D88" s="57">
        <f>SUM(Month!D250:D252)</f>
        <v>366.47</v>
      </c>
      <c r="E88" s="57">
        <f>SUM(Month!E250:E252)</f>
        <v>257.05</v>
      </c>
      <c r="F88" s="57">
        <f>SUM(Month!F250:F252)</f>
        <v>3010.28</v>
      </c>
      <c r="G88" s="58">
        <f>SUM(Month!G250:G252)</f>
        <v>3151.04</v>
      </c>
      <c r="H88" s="54">
        <f>SUM(Month!H250:H252)</f>
        <v>597.63</v>
      </c>
      <c r="I88" s="58">
        <f>SUM(Month!I250:I252)</f>
        <v>6285.85</v>
      </c>
      <c r="J88" s="54">
        <f>SUM(Month!J250:J252)</f>
        <v>1377.49</v>
      </c>
      <c r="K88" s="57">
        <f>SUM(Month!K250:K252)</f>
        <v>106.38000000000001</v>
      </c>
      <c r="L88" s="57">
        <f>SUM(Month!L250:L252)</f>
        <v>100.13</v>
      </c>
      <c r="M88" s="57">
        <f>SUM(Month!M250:M252)</f>
        <v>428.28</v>
      </c>
    </row>
    <row r="89" spans="1:13">
      <c r="A89" s="55" t="s">
        <v>217</v>
      </c>
      <c r="B89" s="57">
        <f>SUM(Month!B253:B255)</f>
        <v>16910.11</v>
      </c>
      <c r="C89" s="57">
        <f>SUM(Month!C253:C255)</f>
        <v>781.67</v>
      </c>
      <c r="D89" s="57">
        <f>SUM(Month!D253:D255)</f>
        <v>328.35</v>
      </c>
      <c r="E89" s="57">
        <f>SUM(Month!E253:E255)</f>
        <v>297.13</v>
      </c>
      <c r="F89" s="57">
        <f>SUM(Month!F253:F255)</f>
        <v>2937.1400000000003</v>
      </c>
      <c r="G89" s="58">
        <f>SUM(Month!G253:G255)</f>
        <v>3501.71</v>
      </c>
      <c r="H89" s="54">
        <f>SUM(Month!H253:H255)</f>
        <v>506.32</v>
      </c>
      <c r="I89" s="58">
        <f>SUM(Month!I253:I255)</f>
        <v>6171.68</v>
      </c>
      <c r="J89" s="54">
        <f>SUM(Month!J253:J255)</f>
        <v>1458.02</v>
      </c>
      <c r="K89" s="57">
        <f>SUM(Month!K253:K255)</f>
        <v>130.01999999999998</v>
      </c>
      <c r="L89" s="57">
        <f>SUM(Month!L253:L255)</f>
        <v>91.56</v>
      </c>
      <c r="M89" s="57">
        <f>SUM(Month!M253:M255)</f>
        <v>467.14</v>
      </c>
    </row>
    <row r="90" spans="1:13">
      <c r="A90" s="55" t="s">
        <v>218</v>
      </c>
      <c r="B90" s="57">
        <f>SUM(Month!B256:B258)</f>
        <v>16663.400000000001</v>
      </c>
      <c r="C90" s="57">
        <f>SUM(Month!C256:C258)</f>
        <v>690.37</v>
      </c>
      <c r="D90" s="57">
        <f>SUM(Month!D256:D258)</f>
        <v>376.44000000000005</v>
      </c>
      <c r="E90" s="57">
        <f>SUM(Month!E256:E258)</f>
        <v>287.38</v>
      </c>
      <c r="F90" s="57">
        <f>SUM(Month!F256:F258)</f>
        <v>2937.87</v>
      </c>
      <c r="G90" s="58">
        <f>SUM(Month!G256:G258)</f>
        <v>2843.44</v>
      </c>
      <c r="H90" s="54">
        <f>SUM(Month!H256:H258)</f>
        <v>1073.97</v>
      </c>
      <c r="I90" s="58">
        <f>SUM(Month!I256:I258)</f>
        <v>6334.3899999999994</v>
      </c>
      <c r="J90" s="54">
        <f>SUM(Month!J256:J258)</f>
        <v>1291.42</v>
      </c>
      <c r="K90" s="57">
        <f>SUM(Month!K256:K258)</f>
        <v>133.19</v>
      </c>
      <c r="L90" s="57">
        <f>SUM(Month!L256:L258)</f>
        <v>86.31</v>
      </c>
      <c r="M90" s="57">
        <f>SUM(Month!M256:M258)</f>
        <v>392.28999999999996</v>
      </c>
    </row>
    <row r="91" spans="1:13">
      <c r="A91" s="55" t="s">
        <v>219</v>
      </c>
      <c r="B91" s="57">
        <f>SUM(Month!B259:B261)</f>
        <v>16028.95</v>
      </c>
      <c r="C91" s="57">
        <f>SUM(Month!C259:C261)</f>
        <v>808.23</v>
      </c>
      <c r="D91" s="57">
        <f>SUM(Month!D259:D261)</f>
        <v>344.86</v>
      </c>
      <c r="E91" s="57">
        <f>SUM(Month!E259:E261)</f>
        <v>298.82</v>
      </c>
      <c r="F91" s="57">
        <f>SUM(Month!F259:F261)</f>
        <v>2824.51</v>
      </c>
      <c r="G91" s="58">
        <f>SUM(Month!G259:G261)</f>
        <v>2813.2799999999997</v>
      </c>
      <c r="H91" s="54">
        <f>SUM(Month!H259:H261)</f>
        <v>1116.3</v>
      </c>
      <c r="I91" s="58">
        <f>SUM(Month!I259:I261)</f>
        <v>5732.5599999999995</v>
      </c>
      <c r="J91" s="54">
        <f>SUM(Month!J259:J261)</f>
        <v>1237.1399999999999</v>
      </c>
      <c r="K91" s="57">
        <f>SUM(Month!K259:K261)</f>
        <v>92.68</v>
      </c>
      <c r="L91" s="57">
        <f>SUM(Month!L259:L261)</f>
        <v>100.94</v>
      </c>
      <c r="M91" s="57">
        <f>SUM(Month!M259:M261)</f>
        <v>399.15</v>
      </c>
    </row>
    <row r="92" spans="1:13">
      <c r="A92" s="55" t="s">
        <v>220</v>
      </c>
      <c r="B92" s="57">
        <f>SUM(Month!B262:B264)</f>
        <v>16588.07</v>
      </c>
      <c r="C92" s="57">
        <f>SUM(Month!C262:C264)</f>
        <v>834.71</v>
      </c>
      <c r="D92" s="57">
        <f>SUM(Month!D262:D264)</f>
        <v>333.98</v>
      </c>
      <c r="E92" s="57">
        <f>SUM(Month!E262:E264)</f>
        <v>339.85</v>
      </c>
      <c r="F92" s="57">
        <f>SUM(Month!F262:F264)</f>
        <v>2981.02</v>
      </c>
      <c r="G92" s="58">
        <f>SUM(Month!G262:G264)</f>
        <v>3233.82</v>
      </c>
      <c r="H92" s="54">
        <f>SUM(Month!H262:H264)</f>
        <v>662.83</v>
      </c>
      <c r="I92" s="58">
        <f>SUM(Month!I262:I264)</f>
        <v>6037.1399999999994</v>
      </c>
      <c r="J92" s="54">
        <f>SUM(Month!J262:J264)</f>
        <v>1311.6100000000001</v>
      </c>
      <c r="K92" s="57">
        <f>SUM(Month!K262:K264)</f>
        <v>97.34</v>
      </c>
      <c r="L92" s="57">
        <f>SUM(Month!L262:L264)</f>
        <v>94.44</v>
      </c>
      <c r="M92" s="57">
        <f>SUM(Month!M262:M264)</f>
        <v>425.55</v>
      </c>
    </row>
    <row r="93" spans="1:13">
      <c r="A93" s="55" t="s">
        <v>221</v>
      </c>
      <c r="B93" s="57">
        <f>SUM(Month!B265:B267)</f>
        <v>16192.9</v>
      </c>
      <c r="C93" s="57">
        <f>SUM(Month!C265:C267)</f>
        <v>658.77</v>
      </c>
      <c r="D93" s="57">
        <f>SUM(Month!D265:D267)</f>
        <v>214.09</v>
      </c>
      <c r="E93" s="57">
        <f>SUM(Month!E265:E267)</f>
        <v>310.14</v>
      </c>
      <c r="F93" s="57">
        <f>SUM(Month!F265:F267)</f>
        <v>2955.42</v>
      </c>
      <c r="G93" s="58">
        <f>SUM(Month!G265:G267)</f>
        <v>3347.0999999999995</v>
      </c>
      <c r="H93" s="54">
        <f>SUM(Month!H265:H267)</f>
        <v>481.61</v>
      </c>
      <c r="I93" s="58">
        <f>SUM(Month!I265:I267)</f>
        <v>5948.02</v>
      </c>
      <c r="J93" s="54">
        <f>SUM(Month!J265:J267)</f>
        <v>1408.25</v>
      </c>
      <c r="K93" s="57">
        <f>SUM(Month!K265:K267)</f>
        <v>103.13</v>
      </c>
      <c r="L93" s="57">
        <f>SUM(Month!L265:L267)</f>
        <v>83.27</v>
      </c>
      <c r="M93" s="57">
        <f>SUM(Month!M265:M267)</f>
        <v>465.56000000000006</v>
      </c>
    </row>
    <row r="94" spans="1:13">
      <c r="A94" s="55" t="s">
        <v>222</v>
      </c>
      <c r="B94" s="57">
        <f>SUM(Month!B268:B270)</f>
        <v>16385.760000000002</v>
      </c>
      <c r="C94" s="57">
        <f>SUM(Month!C268:C270)</f>
        <v>894.76</v>
      </c>
      <c r="D94" s="57">
        <f>SUM(Month!D268:D270)</f>
        <v>112.91999999999999</v>
      </c>
      <c r="E94" s="57">
        <f>SUM(Month!E268:E270)</f>
        <v>264.61</v>
      </c>
      <c r="F94" s="57">
        <f>SUM(Month!F268:F270)</f>
        <v>3013.19</v>
      </c>
      <c r="G94" s="58">
        <f>SUM(Month!G268:G270)</f>
        <v>2914.4300000000003</v>
      </c>
      <c r="H94" s="54">
        <f>SUM(Month!H268:H270)</f>
        <v>1097.73</v>
      </c>
      <c r="I94" s="58">
        <f>SUM(Month!I268:I270)</f>
        <v>6052.4699999999993</v>
      </c>
      <c r="J94" s="54">
        <f>SUM(Month!J268:J270)</f>
        <v>1342.68</v>
      </c>
      <c r="K94" s="57">
        <f>SUM(Month!K268:K270)</f>
        <v>89.45</v>
      </c>
      <c r="L94" s="57">
        <f>SUM(Month!L268:L270)</f>
        <v>79.52</v>
      </c>
      <c r="M94" s="57">
        <f>SUM(Month!M268:M270)</f>
        <v>372.26000000000005</v>
      </c>
    </row>
    <row r="95" spans="1:13">
      <c r="A95" s="55" t="s">
        <v>223</v>
      </c>
      <c r="B95" s="57">
        <f>SUM(Month!B271:B273)</f>
        <v>15563.089999999998</v>
      </c>
      <c r="C95" s="57">
        <f>SUM(Month!C271:C273)</f>
        <v>823.36</v>
      </c>
      <c r="D95" s="57">
        <f>SUM(Month!D271:D273)</f>
        <v>311.31</v>
      </c>
      <c r="E95" s="57">
        <f>SUM(Month!E271:E273)</f>
        <v>430.70000000000005</v>
      </c>
      <c r="F95" s="57">
        <f>SUM(Month!F271:F273)</f>
        <v>2824.84</v>
      </c>
      <c r="G95" s="58">
        <f>SUM(Month!G271:G273)</f>
        <v>2508.8599999999997</v>
      </c>
      <c r="H95" s="54">
        <f>SUM(Month!H271:H273)</f>
        <v>1313.73</v>
      </c>
      <c r="I95" s="58">
        <f>SUM(Month!I271:I273)</f>
        <v>5632.28</v>
      </c>
      <c r="J95" s="54">
        <f>SUM(Month!J271:J273)</f>
        <v>1049.8800000000001</v>
      </c>
      <c r="K95" s="57">
        <f>SUM(Month!K271:K273)</f>
        <v>67.75</v>
      </c>
      <c r="L95" s="57">
        <f>SUM(Month!L271:L273)</f>
        <v>74.64</v>
      </c>
      <c r="M95" s="57">
        <f>SUM(Month!M271:M273)</f>
        <v>336.22</v>
      </c>
    </row>
    <row r="96" spans="1:13">
      <c r="A96" s="55" t="s">
        <v>224</v>
      </c>
      <c r="B96" s="57">
        <f>SUM(Month!B274:B276)</f>
        <v>9161.66</v>
      </c>
      <c r="C96" s="57">
        <f>SUM(Month!C274:C276)</f>
        <v>574.3900000000001</v>
      </c>
      <c r="D96" s="57">
        <f>SUM(Month!D274:D276)</f>
        <v>277.03999999999996</v>
      </c>
      <c r="E96" s="57">
        <f>SUM(Month!E274:E276)</f>
        <v>393.6</v>
      </c>
      <c r="F96" s="57">
        <f>SUM(Month!F274:F276)</f>
        <v>1485.0900000000001</v>
      </c>
      <c r="G96" s="58">
        <f>SUM(Month!G274:G276)</f>
        <v>486.23</v>
      </c>
      <c r="H96" s="54">
        <f>SUM(Month!H274:H276)</f>
        <v>809.07</v>
      </c>
      <c r="I96" s="58">
        <f>SUM(Month!I274:I276)</f>
        <v>3527.25</v>
      </c>
      <c r="J96" s="54">
        <f>SUM(Month!J274:J276)</f>
        <v>974.28</v>
      </c>
      <c r="K96" s="57">
        <f>SUM(Month!K274:K276)</f>
        <v>74.73</v>
      </c>
      <c r="L96" s="57">
        <f>SUM(Month!L274:L276)</f>
        <v>56.7</v>
      </c>
      <c r="M96" s="57">
        <f>SUM(Month!M274:M276)</f>
        <v>318.74</v>
      </c>
    </row>
    <row r="97" spans="1:13">
      <c r="A97" s="55" t="s">
        <v>225</v>
      </c>
      <c r="B97" s="57">
        <f>SUM(Month!B277:B279)</f>
        <v>12464.720000000001</v>
      </c>
      <c r="C97" s="57">
        <f>SUM(Month!C277:C279)</f>
        <v>644.04999999999995</v>
      </c>
      <c r="D97" s="57">
        <f>SUM(Month!D277:D279)</f>
        <v>232.89000000000001</v>
      </c>
      <c r="E97" s="57">
        <f>SUM(Month!E277:E279)</f>
        <v>337.47</v>
      </c>
      <c r="F97" s="57">
        <f>SUM(Month!F277:F279)</f>
        <v>2443.63</v>
      </c>
      <c r="G97" s="58">
        <f>SUM(Month!G277:G279)</f>
        <v>1097.1999999999998</v>
      </c>
      <c r="H97" s="54">
        <f>SUM(Month!H277:H279)</f>
        <v>294.26</v>
      </c>
      <c r="I97" s="58">
        <f>SUM(Month!I277:I279)</f>
        <v>5077.3999999999996</v>
      </c>
      <c r="J97" s="54">
        <f>SUM(Month!J277:J279)</f>
        <v>1506.9099999999999</v>
      </c>
      <c r="K97" s="57">
        <f>SUM(Month!K277:K279)</f>
        <v>72.78</v>
      </c>
      <c r="L97" s="57">
        <f>SUM(Month!L277:L279)</f>
        <v>78.62</v>
      </c>
      <c r="M97" s="57">
        <f>SUM(Month!M277:M279)</f>
        <v>479.12</v>
      </c>
    </row>
    <row r="98" spans="1:13">
      <c r="A98" s="55" t="s">
        <v>226</v>
      </c>
      <c r="B98" s="57">
        <f>SUM(Month!B280:B282)</f>
        <v>12811.46</v>
      </c>
      <c r="C98" s="57">
        <f>SUM(Month!C280:C282)</f>
        <v>679.6</v>
      </c>
      <c r="D98" s="57">
        <f>SUM(Month!D280:D282)</f>
        <v>293.47000000000003</v>
      </c>
      <c r="E98" s="57">
        <f>SUM(Month!E280:E282)</f>
        <v>111.26</v>
      </c>
      <c r="F98" s="57">
        <f>SUM(Month!F280:F282)</f>
        <v>2388.1</v>
      </c>
      <c r="G98" s="58">
        <f>SUM(Month!G280:G282)</f>
        <v>1007.29</v>
      </c>
      <c r="H98" s="54">
        <f>SUM(Month!H280:H282)</f>
        <v>1011.8699999999999</v>
      </c>
      <c r="I98" s="58">
        <f>SUM(Month!I280:I282)</f>
        <v>5356.36</v>
      </c>
      <c r="J98" s="54">
        <f>SUM(Month!J280:J282)</f>
        <v>1221.8700000000001</v>
      </c>
      <c r="K98" s="57">
        <f>SUM(Month!K280:K282)</f>
        <v>81.16</v>
      </c>
      <c r="L98" s="57">
        <f>SUM(Month!L280:L282)</f>
        <v>83.07</v>
      </c>
      <c r="M98" s="57">
        <f>SUM(Month!M280:M282)</f>
        <v>436.80999999999995</v>
      </c>
    </row>
    <row r="99" spans="1:13">
      <c r="A99" s="55" t="s">
        <v>227</v>
      </c>
      <c r="B99" s="57">
        <f>SUM(Month!B283:B285)</f>
        <v>11245.41</v>
      </c>
      <c r="C99" s="57">
        <f>SUM(Month!C283:C285)</f>
        <v>759.65000000000009</v>
      </c>
      <c r="D99" s="57">
        <f>SUM(Month!D283:D285)</f>
        <v>335.65</v>
      </c>
      <c r="E99" s="57">
        <f>SUM(Month!E283:E285)</f>
        <v>54.97</v>
      </c>
      <c r="F99" s="57">
        <f>SUM(Month!F283:F285)</f>
        <v>1829.5700000000002</v>
      </c>
      <c r="G99" s="58">
        <f>SUM(Month!G283:G285)</f>
        <v>728.41</v>
      </c>
      <c r="H99" s="54">
        <f>SUM(Month!H283:H285)</f>
        <v>1237.77</v>
      </c>
      <c r="I99" s="58">
        <f>SUM(Month!I283:I285)</f>
        <v>4544.76</v>
      </c>
      <c r="J99" s="54">
        <f>SUM(Month!J283:J285)</f>
        <v>1089.9100000000001</v>
      </c>
      <c r="K99" s="57">
        <f>SUM(Month!K283:K285)</f>
        <v>82.240000000000009</v>
      </c>
      <c r="L99" s="57">
        <f>SUM(Month!L283:L285)</f>
        <v>69.900000000000006</v>
      </c>
      <c r="M99" s="57">
        <f>SUM(Month!M283:M285)</f>
        <v>367.84000000000003</v>
      </c>
    </row>
    <row r="100" spans="1:13">
      <c r="A100" s="55" t="s">
        <v>228</v>
      </c>
      <c r="B100" s="57">
        <f>SUM(Month!B286:B288)</f>
        <v>12676.66</v>
      </c>
      <c r="C100" s="57">
        <f>SUM(Month!C286:C288)</f>
        <v>610.70999999999992</v>
      </c>
      <c r="D100" s="57">
        <f>SUM(Month!D286:D288)</f>
        <v>125.22</v>
      </c>
      <c r="E100" s="57">
        <f>SUM(Month!E286:E288)</f>
        <v>80.099999999999994</v>
      </c>
      <c r="F100" s="57">
        <f>SUM(Month!F286:F288)</f>
        <v>2651.88</v>
      </c>
      <c r="G100" s="58">
        <f>SUM(Month!G286:G288)</f>
        <v>850.55</v>
      </c>
      <c r="H100" s="54">
        <f>SUM(Month!H286:H288)</f>
        <v>736.81</v>
      </c>
      <c r="I100" s="58">
        <f>SUM(Month!I286:I288)</f>
        <v>5542.88</v>
      </c>
      <c r="J100" s="54">
        <f>SUM(Month!J286:J288)</f>
        <v>1238.28</v>
      </c>
      <c r="K100" s="57">
        <f>SUM(Month!K286:K288)</f>
        <v>63.850000000000009</v>
      </c>
      <c r="L100" s="57">
        <f>SUM(Month!L286:L288)</f>
        <v>70.72</v>
      </c>
      <c r="M100" s="57">
        <f>SUM(Month!M286:M288)</f>
        <v>529.91000000000008</v>
      </c>
    </row>
    <row r="101" spans="1:13">
      <c r="A101" s="64" t="s">
        <v>554</v>
      </c>
      <c r="B101" s="57">
        <f>SUM(Month!B289:B291)</f>
        <v>13510.59</v>
      </c>
      <c r="C101" s="57">
        <f>SUM(Month!C289:C291)</f>
        <v>589.48</v>
      </c>
      <c r="D101" s="57">
        <f>SUM(Month!D289:D291)</f>
        <v>261.40999999999997</v>
      </c>
      <c r="E101" s="57">
        <f>SUM(Month!E289:E291)</f>
        <v>13.580000000000002</v>
      </c>
      <c r="F101" s="57">
        <f>SUM(Month!F289:F291)</f>
        <v>2864.63</v>
      </c>
      <c r="G101" s="58">
        <f>SUM(Month!G289:G291)</f>
        <v>1505.5</v>
      </c>
      <c r="H101" s="54">
        <f>SUM(Month!H289:H291)</f>
        <v>312</v>
      </c>
      <c r="I101" s="58">
        <f>SUM(Month!I289:I291)</f>
        <v>5704.61</v>
      </c>
      <c r="J101" s="54">
        <f>SUM(Month!J289:J291)</f>
        <v>1420.6399999999999</v>
      </c>
      <c r="K101" s="57">
        <f>SUM(Month!K289:K291)</f>
        <v>51.260000000000005</v>
      </c>
      <c r="L101" s="57">
        <f>SUM(Month!L289:L291)</f>
        <v>70.040000000000006</v>
      </c>
      <c r="M101" s="57">
        <f>SUM(Month!M289:M291)</f>
        <v>509.31</v>
      </c>
    </row>
    <row r="102" spans="1:13">
      <c r="A102" s="64" t="s">
        <v>568</v>
      </c>
      <c r="B102" s="57">
        <f>SUM(Month!B292:B294)</f>
        <v>14396.41</v>
      </c>
      <c r="C102" s="57">
        <f>SUM(Month!C292:C294)</f>
        <v>742.43000000000006</v>
      </c>
      <c r="D102" s="57">
        <f>SUM(Month!D292:D294)</f>
        <v>228.35</v>
      </c>
      <c r="E102" s="57">
        <f>SUM(Month!E292:E294)</f>
        <v>6.18</v>
      </c>
      <c r="F102" s="57">
        <f>SUM(Month!F292:F294)</f>
        <v>2813.42</v>
      </c>
      <c r="G102" s="58">
        <f>SUM(Month!G292:G294)</f>
        <v>1818.48</v>
      </c>
      <c r="H102" s="54">
        <f>SUM(Month!H292:H294)</f>
        <v>868.38</v>
      </c>
      <c r="I102" s="58">
        <f>SUM(Month!I292:I294)</f>
        <v>5848.78</v>
      </c>
      <c r="J102" s="54">
        <f>SUM(Month!J292:J294)</f>
        <v>1312.41</v>
      </c>
      <c r="K102" s="57">
        <f>SUM(Month!K292:K294)</f>
        <v>73.509999999999991</v>
      </c>
      <c r="L102" s="57">
        <f>SUM(Month!L292:L294)</f>
        <v>83.72</v>
      </c>
      <c r="M102" s="57">
        <f>SUM(Month!M292:M294)</f>
        <v>429.71000000000004</v>
      </c>
    </row>
    <row r="103" spans="1:13">
      <c r="A103" s="64" t="s">
        <v>573</v>
      </c>
      <c r="B103" s="89">
        <f>SUM(Month!B295:B297)</f>
        <v>13425.5</v>
      </c>
      <c r="C103" s="89">
        <f>SUM(Month!C295:C297)</f>
        <v>845.56</v>
      </c>
      <c r="D103" s="89">
        <f>SUM(Month!D295:D297)</f>
        <v>194.59</v>
      </c>
      <c r="E103" s="89">
        <f>SUM(Month!E295:E297)</f>
        <v>13.3</v>
      </c>
      <c r="F103" s="89">
        <f>SUM(Month!F295:F297)</f>
        <v>2569.41</v>
      </c>
      <c r="G103" s="90">
        <f>SUM(Month!G295:G297)</f>
        <v>1621.49</v>
      </c>
      <c r="H103" s="91">
        <f>SUM(Month!H295:H297)</f>
        <v>1128.3699999999999</v>
      </c>
      <c r="I103" s="90">
        <f>SUM(Month!I295:I297)</f>
        <v>5263.4</v>
      </c>
      <c r="J103" s="91">
        <f>SUM(Month!J295:J297)</f>
        <v>1118.72</v>
      </c>
      <c r="K103" s="89">
        <f>SUM(Month!K295:K297)</f>
        <v>67.19</v>
      </c>
      <c r="L103" s="89">
        <f>SUM(Month!L295:L297)</f>
        <v>67.27</v>
      </c>
      <c r="M103" s="89">
        <f>SUM(Month!M295:M297)</f>
        <v>376.71</v>
      </c>
    </row>
    <row r="104" spans="1:13">
      <c r="A104" s="64" t="s">
        <v>585</v>
      </c>
      <c r="B104" s="89">
        <f>SUM(Month!B298:B300)</f>
        <v>14229.41</v>
      </c>
      <c r="C104" s="89">
        <f>SUM(Month!C298:C300)</f>
        <v>645.09</v>
      </c>
      <c r="D104" s="89">
        <f>SUM(Month!D298:D300)</f>
        <v>192.91</v>
      </c>
      <c r="E104" s="89">
        <f>SUM(Month!E298:E300)</f>
        <v>18.850000000000001</v>
      </c>
      <c r="F104" s="89">
        <f>SUM(Month!F298:F300)</f>
        <v>2810.83</v>
      </c>
      <c r="G104" s="90">
        <f>SUM(Month!G298:G300)</f>
        <v>2614.5299999999997</v>
      </c>
      <c r="H104" s="91">
        <f>SUM(Month!H298:H300)</f>
        <v>525.88</v>
      </c>
      <c r="I104" s="90">
        <f>SUM(Month!I298:I300)</f>
        <v>6046.59</v>
      </c>
      <c r="J104" s="91">
        <f>SUM(Month!J298:J300)</f>
        <v>611.35</v>
      </c>
      <c r="K104" s="89">
        <f>SUM(Month!K298:K300)</f>
        <v>109.4</v>
      </c>
      <c r="L104" s="89">
        <f>SUM(Month!L298:L300)</f>
        <v>90.93</v>
      </c>
      <c r="M104" s="89">
        <f>SUM(Month!M298:M300)</f>
        <v>413.03</v>
      </c>
    </row>
    <row r="105" spans="1:13" ht="15.95" customHeight="1">
      <c r="A105" s="64" t="s">
        <v>586</v>
      </c>
      <c r="B105" s="89">
        <f>SUM(Month!B301:B303)</f>
        <v>14158.58</v>
      </c>
      <c r="C105" s="89">
        <f>SUM(Month!C301:C303)</f>
        <v>659.38</v>
      </c>
      <c r="D105" s="89">
        <f>SUM(Month!D301:D303)</f>
        <v>205.54000000000002</v>
      </c>
      <c r="E105" s="89">
        <f>SUM(Month!E301:E303)</f>
        <v>7.6899999999999995</v>
      </c>
      <c r="F105" s="89">
        <f>SUM(Month!F301:F303)</f>
        <v>2747.88</v>
      </c>
      <c r="G105" s="90">
        <f>SUM(Month!G301:G303)</f>
        <v>2935.8</v>
      </c>
      <c r="H105" s="91">
        <f>SUM(Month!H301:H303)</f>
        <v>374.53999999999996</v>
      </c>
      <c r="I105" s="90">
        <f>SUM(Month!I301:I303)</f>
        <v>5936.59</v>
      </c>
      <c r="J105" s="91">
        <f>SUM(Month!J301:J303)</f>
        <v>546.12</v>
      </c>
      <c r="K105" s="89">
        <f>SUM(Month!K301:K303)</f>
        <v>81.06</v>
      </c>
      <c r="L105" s="89">
        <f>SUM(Month!L301:L303)</f>
        <v>69.540000000000006</v>
      </c>
      <c r="M105" s="89">
        <f>SUM(Month!M301:M303)</f>
        <v>417.23</v>
      </c>
    </row>
  </sheetData>
  <phoneticPr fontId="6" type="noConversion"/>
  <pageMargins left="0.75" right="0.75" top="1" bottom="1" header="0.5" footer="0.5"/>
  <pageSetup paperSize="9" scale="38" orientation="landscape" r:id="rId1"/>
  <headerFooter alignWithMargins="0"/>
  <ignoredErrors>
    <ignoredError sqref="N88 B7:M101 B102:M103 B104:M104 B105:M105"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V325"/>
  <sheetViews>
    <sheetView showGridLines="0" tabSelected="1" zoomScaleNormal="100" workbookViewId="0">
      <pane xSplit="1" ySplit="6" topLeftCell="B213" activePane="bottomRight" state="frozen"/>
      <selection pane="topRight" activeCell="B1" sqref="B1"/>
      <selection pane="bottomLeft" activeCell="A7" sqref="A7"/>
      <selection pane="bottomRight" activeCell="N6" sqref="N6:O6"/>
    </sheetView>
  </sheetViews>
  <sheetFormatPr defaultColWidth="8.5703125" defaultRowHeight="15.75"/>
  <cols>
    <col min="1" max="1" width="34.5703125" style="44" customWidth="1"/>
    <col min="2" max="3" width="15.5703125" style="44" customWidth="1"/>
    <col min="4" max="4" width="16.42578125" style="44" bestFit="1" customWidth="1"/>
    <col min="5" max="13" width="15.5703125" style="44" customWidth="1"/>
    <col min="14" max="14" width="8.5703125" style="44"/>
    <col min="15" max="15" width="10.5703125" style="44" bestFit="1" customWidth="1"/>
    <col min="16" max="16384" width="8.5703125" style="44"/>
  </cols>
  <sheetData>
    <row r="1" spans="1:13" ht="45" customHeight="1">
      <c r="A1" s="87" t="s">
        <v>510</v>
      </c>
    </row>
    <row r="2" spans="1:13" ht="20.25" customHeight="1">
      <c r="A2" s="44" t="s">
        <v>97</v>
      </c>
    </row>
    <row r="3" spans="1:13" ht="20.25" customHeight="1">
      <c r="A3" s="44" t="s">
        <v>125</v>
      </c>
    </row>
    <row r="4" spans="1:13" ht="20.25" customHeight="1">
      <c r="A4" s="44" t="s">
        <v>124</v>
      </c>
    </row>
    <row r="5" spans="1:13" ht="20.25" customHeight="1">
      <c r="B5" s="45"/>
      <c r="C5" s="46"/>
      <c r="D5" s="46"/>
      <c r="E5" s="46"/>
      <c r="F5" s="46"/>
      <c r="G5" s="45" t="s">
        <v>0</v>
      </c>
      <c r="H5" s="47"/>
      <c r="I5" s="45" t="s">
        <v>4</v>
      </c>
      <c r="J5" s="47"/>
      <c r="K5" s="46"/>
      <c r="L5" s="46"/>
      <c r="M5" s="47"/>
    </row>
    <row r="6" spans="1:13" s="38" customFormat="1" ht="60" customHeight="1">
      <c r="A6" s="116" t="s">
        <v>126</v>
      </c>
      <c r="B6" s="41" t="s">
        <v>133</v>
      </c>
      <c r="C6" s="42" t="s">
        <v>134</v>
      </c>
      <c r="D6" s="42" t="s">
        <v>541</v>
      </c>
      <c r="E6" s="42" t="s">
        <v>77</v>
      </c>
      <c r="F6" s="42" t="s">
        <v>542</v>
      </c>
      <c r="G6" s="41" t="s">
        <v>546</v>
      </c>
      <c r="H6" s="43" t="s">
        <v>78</v>
      </c>
      <c r="I6" s="41" t="s">
        <v>543</v>
      </c>
      <c r="J6" s="43" t="s">
        <v>544</v>
      </c>
      <c r="K6" s="42" t="s">
        <v>511</v>
      </c>
      <c r="L6" s="42" t="s">
        <v>79</v>
      </c>
      <c r="M6" s="43" t="s">
        <v>15</v>
      </c>
    </row>
    <row r="7" spans="1:13">
      <c r="A7" s="51" t="s">
        <v>229</v>
      </c>
      <c r="B7" s="126">
        <v>6097.28</v>
      </c>
      <c r="C7" s="89">
        <v>220.74</v>
      </c>
      <c r="D7" s="89">
        <v>149.75</v>
      </c>
      <c r="E7" s="89">
        <v>308.02</v>
      </c>
      <c r="F7" s="89">
        <v>1760.13</v>
      </c>
      <c r="G7" s="90">
        <v>664.28</v>
      </c>
      <c r="H7" s="91">
        <v>366.43</v>
      </c>
      <c r="I7" s="125">
        <v>1211.43</v>
      </c>
      <c r="J7" s="91">
        <v>711.79</v>
      </c>
      <c r="K7" s="89">
        <v>358.18</v>
      </c>
      <c r="L7" s="89">
        <v>71.86</v>
      </c>
      <c r="M7" s="125">
        <v>123.68</v>
      </c>
    </row>
    <row r="8" spans="1:13">
      <c r="A8" s="52" t="s">
        <v>230</v>
      </c>
      <c r="B8" s="126">
        <v>5766.35</v>
      </c>
      <c r="C8" s="89">
        <v>208.74</v>
      </c>
      <c r="D8" s="89">
        <v>152.25</v>
      </c>
      <c r="E8" s="89">
        <v>190.49</v>
      </c>
      <c r="F8" s="89">
        <v>1700.1</v>
      </c>
      <c r="G8" s="90">
        <v>635.27</v>
      </c>
      <c r="H8" s="91">
        <v>349.72</v>
      </c>
      <c r="I8" s="125">
        <v>1204.44</v>
      </c>
      <c r="J8" s="91">
        <v>660.98</v>
      </c>
      <c r="K8" s="89">
        <v>336.32</v>
      </c>
      <c r="L8" s="89">
        <v>70.430000000000007</v>
      </c>
      <c r="M8" s="125">
        <v>156.26</v>
      </c>
    </row>
    <row r="9" spans="1:13">
      <c r="A9" s="52" t="s">
        <v>231</v>
      </c>
      <c r="B9" s="126">
        <v>6408.32</v>
      </c>
      <c r="C9" s="89">
        <v>217.77</v>
      </c>
      <c r="D9" s="89">
        <v>162.88</v>
      </c>
      <c r="E9" s="89">
        <v>265.67</v>
      </c>
      <c r="F9" s="89">
        <v>1941.44</v>
      </c>
      <c r="G9" s="90">
        <v>677.35</v>
      </c>
      <c r="H9" s="91">
        <v>375.1</v>
      </c>
      <c r="I9" s="125">
        <v>1428.5</v>
      </c>
      <c r="J9" s="91">
        <v>742.72</v>
      </c>
      <c r="K9" s="89">
        <v>249.64</v>
      </c>
      <c r="L9" s="89">
        <v>72.12</v>
      </c>
      <c r="M9" s="125">
        <v>195.6</v>
      </c>
    </row>
    <row r="10" spans="1:13">
      <c r="A10" s="52" t="s">
        <v>232</v>
      </c>
      <c r="B10" s="126">
        <v>5637.11</v>
      </c>
      <c r="C10" s="89">
        <v>188.78</v>
      </c>
      <c r="D10" s="89">
        <v>149.66999999999999</v>
      </c>
      <c r="E10" s="89">
        <v>214.93</v>
      </c>
      <c r="F10" s="89">
        <v>1678.25</v>
      </c>
      <c r="G10" s="90">
        <v>687.77</v>
      </c>
      <c r="H10" s="91">
        <v>336.64</v>
      </c>
      <c r="I10" s="125">
        <v>1128.83</v>
      </c>
      <c r="J10" s="91">
        <v>650.57000000000005</v>
      </c>
      <c r="K10" s="89">
        <v>243.23</v>
      </c>
      <c r="L10" s="89">
        <v>72.430000000000007</v>
      </c>
      <c r="M10" s="125">
        <v>151.75</v>
      </c>
    </row>
    <row r="11" spans="1:13">
      <c r="A11" s="52" t="s">
        <v>233</v>
      </c>
      <c r="B11" s="126">
        <v>5712.43</v>
      </c>
      <c r="C11" s="89">
        <v>195</v>
      </c>
      <c r="D11" s="89">
        <v>148.71</v>
      </c>
      <c r="E11" s="89">
        <v>240</v>
      </c>
      <c r="F11" s="89">
        <v>1833</v>
      </c>
      <c r="G11" s="90">
        <v>774.95</v>
      </c>
      <c r="H11" s="91">
        <v>187.75</v>
      </c>
      <c r="I11" s="125">
        <v>1185.3499999999999</v>
      </c>
      <c r="J11" s="91">
        <v>551.45000000000005</v>
      </c>
      <c r="K11" s="89">
        <v>205</v>
      </c>
      <c r="L11" s="89">
        <v>64.62</v>
      </c>
      <c r="M11" s="125">
        <v>164.06</v>
      </c>
    </row>
    <row r="12" spans="1:13">
      <c r="A12" s="52" t="s">
        <v>234</v>
      </c>
      <c r="B12" s="126">
        <v>5938.4</v>
      </c>
      <c r="C12" s="89">
        <v>179.23</v>
      </c>
      <c r="D12" s="89">
        <v>127.76</v>
      </c>
      <c r="E12" s="89">
        <v>238.86</v>
      </c>
      <c r="F12" s="89">
        <v>1854.53</v>
      </c>
      <c r="G12" s="90">
        <v>811.51</v>
      </c>
      <c r="H12" s="91">
        <v>201.13</v>
      </c>
      <c r="I12" s="125">
        <v>1313.69</v>
      </c>
      <c r="J12" s="91">
        <v>594.29999999999995</v>
      </c>
      <c r="K12" s="89">
        <v>233.42</v>
      </c>
      <c r="L12" s="89">
        <v>70.59</v>
      </c>
      <c r="M12" s="125">
        <v>179.49</v>
      </c>
    </row>
    <row r="13" spans="1:13">
      <c r="A13" s="52" t="s">
        <v>235</v>
      </c>
      <c r="B13" s="126">
        <v>6097.35</v>
      </c>
      <c r="C13" s="89">
        <v>191.58</v>
      </c>
      <c r="D13" s="89">
        <v>147.33000000000001</v>
      </c>
      <c r="E13" s="89">
        <v>275.02</v>
      </c>
      <c r="F13" s="89">
        <v>1890.95</v>
      </c>
      <c r="G13" s="90">
        <v>883.65</v>
      </c>
      <c r="H13" s="91">
        <v>195.73</v>
      </c>
      <c r="I13" s="125">
        <v>1324.23</v>
      </c>
      <c r="J13" s="91">
        <v>628.41999999999996</v>
      </c>
      <c r="K13" s="89">
        <v>223.95</v>
      </c>
      <c r="L13" s="89">
        <v>71.84</v>
      </c>
      <c r="M13" s="125">
        <v>192.98</v>
      </c>
    </row>
    <row r="14" spans="1:13">
      <c r="A14" s="52" t="s">
        <v>236</v>
      </c>
      <c r="B14" s="126">
        <v>6020.76</v>
      </c>
      <c r="C14" s="89">
        <v>226.63</v>
      </c>
      <c r="D14" s="89">
        <v>144.05000000000001</v>
      </c>
      <c r="E14" s="89">
        <v>216.01</v>
      </c>
      <c r="F14" s="89">
        <v>1833.35</v>
      </c>
      <c r="G14" s="90">
        <v>917.15</v>
      </c>
      <c r="H14" s="91">
        <v>210.98</v>
      </c>
      <c r="I14" s="125">
        <v>1214.9000000000001</v>
      </c>
      <c r="J14" s="91">
        <v>614.35</v>
      </c>
      <c r="K14" s="89">
        <v>259.92</v>
      </c>
      <c r="L14" s="89">
        <v>61.54</v>
      </c>
      <c r="M14" s="125">
        <v>173.77</v>
      </c>
    </row>
    <row r="15" spans="1:13">
      <c r="A15" s="52" t="s">
        <v>237</v>
      </c>
      <c r="B15" s="126">
        <v>5964.73</v>
      </c>
      <c r="C15" s="89">
        <v>226.83</v>
      </c>
      <c r="D15" s="89">
        <v>146.94999999999999</v>
      </c>
      <c r="E15" s="89">
        <v>165.92</v>
      </c>
      <c r="F15" s="89">
        <v>1802.85</v>
      </c>
      <c r="G15" s="90">
        <v>852.92</v>
      </c>
      <c r="H15" s="91">
        <v>259.8</v>
      </c>
      <c r="I15" s="125">
        <v>1243.7</v>
      </c>
      <c r="J15" s="91">
        <v>684.01</v>
      </c>
      <c r="K15" s="89">
        <v>182.68</v>
      </c>
      <c r="L15" s="89">
        <v>65.430000000000007</v>
      </c>
      <c r="M15" s="125">
        <v>184.86</v>
      </c>
    </row>
    <row r="16" spans="1:13">
      <c r="A16" s="52" t="s">
        <v>238</v>
      </c>
      <c r="B16" s="126">
        <v>6207.16</v>
      </c>
      <c r="C16" s="89">
        <v>147.87</v>
      </c>
      <c r="D16" s="89">
        <v>141.54</v>
      </c>
      <c r="E16" s="89">
        <v>225.85</v>
      </c>
      <c r="F16" s="89">
        <v>1903.37</v>
      </c>
      <c r="G16" s="90">
        <v>875.91</v>
      </c>
      <c r="H16" s="91">
        <v>279.37</v>
      </c>
      <c r="I16" s="125">
        <v>1329.86</v>
      </c>
      <c r="J16" s="91">
        <v>681.49</v>
      </c>
      <c r="K16" s="89">
        <v>223.53</v>
      </c>
      <c r="L16" s="89">
        <v>69.28</v>
      </c>
      <c r="M16" s="125">
        <v>168.06</v>
      </c>
    </row>
    <row r="17" spans="1:13">
      <c r="A17" s="52" t="s">
        <v>239</v>
      </c>
      <c r="B17" s="126">
        <v>6178.53</v>
      </c>
      <c r="C17" s="89">
        <v>171.85</v>
      </c>
      <c r="D17" s="89">
        <v>138.44999999999999</v>
      </c>
      <c r="E17" s="89">
        <v>263.67</v>
      </c>
      <c r="F17" s="89">
        <v>1775.01</v>
      </c>
      <c r="G17" s="90">
        <v>741.59</v>
      </c>
      <c r="H17" s="91">
        <v>355.27</v>
      </c>
      <c r="I17" s="125">
        <v>1313.1</v>
      </c>
      <c r="J17" s="91">
        <v>706.62</v>
      </c>
      <c r="K17" s="89">
        <v>287.93</v>
      </c>
      <c r="L17" s="89">
        <v>65.16</v>
      </c>
      <c r="M17" s="125">
        <v>162.66999999999999</v>
      </c>
    </row>
    <row r="18" spans="1:13">
      <c r="A18" s="52" t="s">
        <v>240</v>
      </c>
      <c r="B18" s="126">
        <v>6232.17</v>
      </c>
      <c r="C18" s="89">
        <v>194.36</v>
      </c>
      <c r="D18" s="89">
        <v>142.65</v>
      </c>
      <c r="E18" s="89">
        <v>277.27999999999997</v>
      </c>
      <c r="F18" s="89">
        <v>1875.38</v>
      </c>
      <c r="G18" s="90">
        <v>718.54</v>
      </c>
      <c r="H18" s="91">
        <v>456.08</v>
      </c>
      <c r="I18" s="125">
        <v>1245.03</v>
      </c>
      <c r="J18" s="91">
        <v>682.21</v>
      </c>
      <c r="K18" s="89">
        <v>301.05</v>
      </c>
      <c r="L18" s="89">
        <v>57.42</v>
      </c>
      <c r="M18" s="125">
        <v>113.88</v>
      </c>
    </row>
    <row r="19" spans="1:13">
      <c r="A19" s="52" t="s">
        <v>241</v>
      </c>
      <c r="B19" s="126">
        <v>5763.35</v>
      </c>
      <c r="C19" s="89">
        <v>187.09</v>
      </c>
      <c r="D19" s="89">
        <v>174.45</v>
      </c>
      <c r="E19" s="89">
        <v>266.77999999999997</v>
      </c>
      <c r="F19" s="89">
        <v>1634.45</v>
      </c>
      <c r="G19" s="90">
        <v>746.46</v>
      </c>
      <c r="H19" s="91">
        <v>452.27</v>
      </c>
      <c r="I19" s="125">
        <v>1185.72</v>
      </c>
      <c r="J19" s="91">
        <v>647.87</v>
      </c>
      <c r="K19" s="89">
        <v>270.8</v>
      </c>
      <c r="L19" s="89">
        <v>57.8</v>
      </c>
      <c r="M19" s="125">
        <v>109.57</v>
      </c>
    </row>
    <row r="20" spans="1:13">
      <c r="A20" s="52" t="s">
        <v>242</v>
      </c>
      <c r="B20" s="126">
        <v>6010.58</v>
      </c>
      <c r="C20" s="89">
        <v>168.45</v>
      </c>
      <c r="D20" s="89">
        <v>177.36</v>
      </c>
      <c r="E20" s="89">
        <v>300.35000000000002</v>
      </c>
      <c r="F20" s="89">
        <v>1733.63</v>
      </c>
      <c r="G20" s="90">
        <v>661.17</v>
      </c>
      <c r="H20" s="91">
        <v>472.37</v>
      </c>
      <c r="I20" s="125">
        <v>1264.8399999999999</v>
      </c>
      <c r="J20" s="91">
        <v>692.86</v>
      </c>
      <c r="K20" s="89">
        <v>314.45999999999998</v>
      </c>
      <c r="L20" s="89">
        <v>60.92</v>
      </c>
      <c r="M20" s="125">
        <v>142.09</v>
      </c>
    </row>
    <row r="21" spans="1:13">
      <c r="A21" s="52" t="s">
        <v>243</v>
      </c>
      <c r="B21" s="126">
        <v>6686.28</v>
      </c>
      <c r="C21" s="89">
        <v>202.58</v>
      </c>
      <c r="D21" s="89">
        <v>189.75</v>
      </c>
      <c r="E21" s="89">
        <v>307.49</v>
      </c>
      <c r="F21" s="89">
        <v>1976.75</v>
      </c>
      <c r="G21" s="90">
        <v>711.94</v>
      </c>
      <c r="H21" s="91">
        <v>409.22</v>
      </c>
      <c r="I21" s="125">
        <v>1446.32</v>
      </c>
      <c r="J21" s="91">
        <v>736.66</v>
      </c>
      <c r="K21" s="89">
        <v>319.58999999999997</v>
      </c>
      <c r="L21" s="89">
        <v>69.13</v>
      </c>
      <c r="M21" s="125">
        <v>179.31</v>
      </c>
    </row>
    <row r="22" spans="1:13">
      <c r="A22" s="52" t="s">
        <v>244</v>
      </c>
      <c r="B22" s="126">
        <v>5741.57</v>
      </c>
      <c r="C22" s="89">
        <v>181.09</v>
      </c>
      <c r="D22" s="89">
        <v>174.36</v>
      </c>
      <c r="E22" s="89">
        <v>242.56</v>
      </c>
      <c r="F22" s="89">
        <v>1739.93</v>
      </c>
      <c r="G22" s="90">
        <v>764.98</v>
      </c>
      <c r="H22" s="91">
        <v>261.77</v>
      </c>
      <c r="I22" s="125">
        <v>1170.23</v>
      </c>
      <c r="J22" s="91">
        <v>656.16</v>
      </c>
      <c r="K22" s="89">
        <v>235.04</v>
      </c>
      <c r="L22" s="89">
        <v>67.319999999999993</v>
      </c>
      <c r="M22" s="125">
        <v>122.64</v>
      </c>
    </row>
    <row r="23" spans="1:13">
      <c r="A23" s="52" t="s">
        <v>245</v>
      </c>
      <c r="B23" s="126">
        <v>5707.38</v>
      </c>
      <c r="C23" s="89">
        <v>164.58</v>
      </c>
      <c r="D23" s="89">
        <v>173.24</v>
      </c>
      <c r="E23" s="89">
        <v>235.87</v>
      </c>
      <c r="F23" s="89">
        <v>1783.74</v>
      </c>
      <c r="G23" s="90">
        <v>839.18</v>
      </c>
      <c r="H23" s="91">
        <v>145.29</v>
      </c>
      <c r="I23" s="125">
        <v>1246.71</v>
      </c>
      <c r="J23" s="91">
        <v>552.41</v>
      </c>
      <c r="K23" s="89">
        <v>214.91</v>
      </c>
      <c r="L23" s="89">
        <v>64.38</v>
      </c>
      <c r="M23" s="125">
        <v>170.15</v>
      </c>
    </row>
    <row r="24" spans="1:13">
      <c r="A24" s="52" t="s">
        <v>246</v>
      </c>
      <c r="B24" s="126">
        <v>5887.03</v>
      </c>
      <c r="C24" s="89">
        <v>154.63</v>
      </c>
      <c r="D24" s="89">
        <v>148.84</v>
      </c>
      <c r="E24" s="89">
        <v>247.5</v>
      </c>
      <c r="F24" s="89">
        <v>1838.18</v>
      </c>
      <c r="G24" s="90">
        <v>885.29</v>
      </c>
      <c r="H24" s="91">
        <v>191.11</v>
      </c>
      <c r="I24" s="125">
        <v>1316.12</v>
      </c>
      <c r="J24" s="91">
        <v>566.21</v>
      </c>
      <c r="K24" s="89">
        <v>168.1</v>
      </c>
      <c r="L24" s="89">
        <v>70.2</v>
      </c>
      <c r="M24" s="125">
        <v>175.89</v>
      </c>
    </row>
    <row r="25" spans="1:13">
      <c r="A25" s="52" t="s">
        <v>247</v>
      </c>
      <c r="B25" s="126">
        <v>6057.34</v>
      </c>
      <c r="C25" s="89">
        <v>158.43</v>
      </c>
      <c r="D25" s="89">
        <v>171.64</v>
      </c>
      <c r="E25" s="89">
        <v>252.11</v>
      </c>
      <c r="F25" s="89">
        <v>1937.49</v>
      </c>
      <c r="G25" s="90">
        <v>993.38</v>
      </c>
      <c r="H25" s="91">
        <v>105.21</v>
      </c>
      <c r="I25" s="125">
        <v>1296.78</v>
      </c>
      <c r="J25" s="91">
        <v>554.59</v>
      </c>
      <c r="K25" s="89">
        <v>214.13</v>
      </c>
      <c r="L25" s="89">
        <v>67.8</v>
      </c>
      <c r="M25" s="125">
        <v>187.8</v>
      </c>
    </row>
    <row r="26" spans="1:13">
      <c r="A26" s="52" t="s">
        <v>248</v>
      </c>
      <c r="B26" s="126">
        <v>6077.07</v>
      </c>
      <c r="C26" s="89">
        <v>218.65</v>
      </c>
      <c r="D26" s="89">
        <v>167.82</v>
      </c>
      <c r="E26" s="89">
        <v>334.72</v>
      </c>
      <c r="F26" s="89">
        <v>1805.2</v>
      </c>
      <c r="G26" s="90">
        <v>945.63</v>
      </c>
      <c r="H26" s="91">
        <v>163.92</v>
      </c>
      <c r="I26" s="125">
        <v>1242.27</v>
      </c>
      <c r="J26" s="91">
        <v>591.86</v>
      </c>
      <c r="K26" s="89">
        <v>195.75</v>
      </c>
      <c r="L26" s="89">
        <v>59.92</v>
      </c>
      <c r="M26" s="125">
        <v>157.74</v>
      </c>
    </row>
    <row r="27" spans="1:13">
      <c r="A27" s="52" t="s">
        <v>249</v>
      </c>
      <c r="B27" s="126">
        <v>5953.03</v>
      </c>
      <c r="C27" s="89">
        <v>150.11000000000001</v>
      </c>
      <c r="D27" s="89">
        <v>171.19</v>
      </c>
      <c r="E27" s="89">
        <v>298.02</v>
      </c>
      <c r="F27" s="89">
        <v>1796.73</v>
      </c>
      <c r="G27" s="90">
        <v>895.63</v>
      </c>
      <c r="H27" s="91">
        <v>338.98</v>
      </c>
      <c r="I27" s="125">
        <v>1286.02</v>
      </c>
      <c r="J27" s="91">
        <v>585.53</v>
      </c>
      <c r="K27" s="89">
        <v>152.57</v>
      </c>
      <c r="L27" s="89">
        <v>70.31</v>
      </c>
      <c r="M27" s="125">
        <v>164.88</v>
      </c>
    </row>
    <row r="28" spans="1:13">
      <c r="A28" s="52" t="s">
        <v>250</v>
      </c>
      <c r="B28" s="126">
        <v>6031.34</v>
      </c>
      <c r="C28" s="89">
        <v>196.58</v>
      </c>
      <c r="D28" s="89">
        <v>164.89</v>
      </c>
      <c r="E28" s="89">
        <v>232.17</v>
      </c>
      <c r="F28" s="89">
        <v>1766.17</v>
      </c>
      <c r="G28" s="90">
        <v>877.13</v>
      </c>
      <c r="H28" s="91">
        <v>282.25</v>
      </c>
      <c r="I28" s="125">
        <v>1346.56</v>
      </c>
      <c r="J28" s="91">
        <v>573.69000000000005</v>
      </c>
      <c r="K28" s="89">
        <v>209.62</v>
      </c>
      <c r="L28" s="89">
        <v>70.150000000000006</v>
      </c>
      <c r="M28" s="125">
        <v>191.14</v>
      </c>
    </row>
    <row r="29" spans="1:13">
      <c r="A29" s="52" t="s">
        <v>251</v>
      </c>
      <c r="B29" s="126">
        <v>6317.71</v>
      </c>
      <c r="C29" s="89">
        <v>219.32</v>
      </c>
      <c r="D29" s="89">
        <v>161.28</v>
      </c>
      <c r="E29" s="89">
        <v>192.98</v>
      </c>
      <c r="F29" s="89">
        <v>1900.86</v>
      </c>
      <c r="G29" s="90">
        <v>807.78</v>
      </c>
      <c r="H29" s="91">
        <v>363.12</v>
      </c>
      <c r="I29" s="125">
        <v>1397.59</v>
      </c>
      <c r="J29" s="91">
        <v>630.26</v>
      </c>
      <c r="K29" s="89">
        <v>199.8</v>
      </c>
      <c r="L29" s="89">
        <v>69.099999999999994</v>
      </c>
      <c r="M29" s="125">
        <v>185.24</v>
      </c>
    </row>
    <row r="30" spans="1:13">
      <c r="A30" s="52" t="s">
        <v>252</v>
      </c>
      <c r="B30" s="126">
        <v>6203.26</v>
      </c>
      <c r="C30" s="89">
        <v>247.28</v>
      </c>
      <c r="D30" s="89">
        <v>166.18</v>
      </c>
      <c r="E30" s="89">
        <v>189.11</v>
      </c>
      <c r="F30" s="89">
        <v>1874.35</v>
      </c>
      <c r="G30" s="90">
        <v>810.78</v>
      </c>
      <c r="H30" s="91">
        <v>447.5</v>
      </c>
      <c r="I30" s="125">
        <v>1308.6400000000001</v>
      </c>
      <c r="J30" s="91">
        <v>666.88</v>
      </c>
      <c r="K30" s="89">
        <v>206.46</v>
      </c>
      <c r="L30" s="89">
        <v>62.74</v>
      </c>
      <c r="M30" s="125">
        <v>141.82</v>
      </c>
    </row>
    <row r="31" spans="1:13">
      <c r="A31" s="52" t="s">
        <v>253</v>
      </c>
      <c r="B31" s="126">
        <v>5962.95</v>
      </c>
      <c r="C31" s="89">
        <v>213.46</v>
      </c>
      <c r="D31" s="89">
        <v>161.22</v>
      </c>
      <c r="E31" s="89">
        <v>225.24</v>
      </c>
      <c r="F31" s="89">
        <v>1721.64</v>
      </c>
      <c r="G31" s="90">
        <v>794.64</v>
      </c>
      <c r="H31" s="91">
        <v>406.21</v>
      </c>
      <c r="I31" s="125">
        <v>1187.29</v>
      </c>
      <c r="J31" s="91">
        <v>720.61</v>
      </c>
      <c r="K31" s="89">
        <v>211.12</v>
      </c>
      <c r="L31" s="89">
        <v>61.82</v>
      </c>
      <c r="M31" s="125">
        <v>132.49</v>
      </c>
    </row>
    <row r="32" spans="1:13">
      <c r="A32" s="52" t="s">
        <v>254</v>
      </c>
      <c r="B32" s="126">
        <v>5892.96</v>
      </c>
      <c r="C32" s="89">
        <v>185.9</v>
      </c>
      <c r="D32" s="89">
        <v>163.92</v>
      </c>
      <c r="E32" s="89">
        <v>231.67</v>
      </c>
      <c r="F32" s="89">
        <v>1654.65</v>
      </c>
      <c r="G32" s="90">
        <v>689.91</v>
      </c>
      <c r="H32" s="91">
        <v>364.05</v>
      </c>
      <c r="I32" s="125">
        <v>1263.28</v>
      </c>
      <c r="J32" s="91">
        <v>718.48</v>
      </c>
      <c r="K32" s="89">
        <v>191.39</v>
      </c>
      <c r="L32" s="89">
        <v>66.98</v>
      </c>
      <c r="M32" s="125">
        <v>172.08</v>
      </c>
    </row>
    <row r="33" spans="1:13">
      <c r="A33" s="52" t="s">
        <v>255</v>
      </c>
      <c r="B33" s="126">
        <v>6681.95</v>
      </c>
      <c r="C33" s="89">
        <v>191.14</v>
      </c>
      <c r="D33" s="89">
        <v>175.37</v>
      </c>
      <c r="E33" s="89">
        <v>201.34</v>
      </c>
      <c r="F33" s="89">
        <v>1934.96</v>
      </c>
      <c r="G33" s="90">
        <v>868.49</v>
      </c>
      <c r="H33" s="91">
        <v>424.94</v>
      </c>
      <c r="I33" s="125">
        <v>1491.21</v>
      </c>
      <c r="J33" s="91">
        <v>716.13</v>
      </c>
      <c r="K33" s="89">
        <v>181.39</v>
      </c>
      <c r="L33" s="89">
        <v>69.56</v>
      </c>
      <c r="M33" s="125">
        <v>221.58</v>
      </c>
    </row>
    <row r="34" spans="1:13">
      <c r="A34" s="52" t="s">
        <v>256</v>
      </c>
      <c r="B34" s="126">
        <v>5445.96</v>
      </c>
      <c r="C34" s="89">
        <v>167.92</v>
      </c>
      <c r="D34" s="89">
        <v>161.13999999999999</v>
      </c>
      <c r="E34" s="89">
        <v>201.42</v>
      </c>
      <c r="F34" s="89">
        <v>1630.16</v>
      </c>
      <c r="G34" s="90">
        <v>759.02</v>
      </c>
      <c r="H34" s="91">
        <v>368.9</v>
      </c>
      <c r="I34" s="125">
        <v>1158.8</v>
      </c>
      <c r="J34" s="91">
        <v>585.82000000000005</v>
      </c>
      <c r="K34" s="89">
        <v>161.01</v>
      </c>
      <c r="L34" s="89">
        <v>63.17</v>
      </c>
      <c r="M34" s="125">
        <v>138.54</v>
      </c>
    </row>
    <row r="35" spans="1:13">
      <c r="A35" s="52" t="s">
        <v>257</v>
      </c>
      <c r="B35" s="126">
        <v>5887.96</v>
      </c>
      <c r="C35" s="89">
        <v>206.11</v>
      </c>
      <c r="D35" s="89">
        <v>160.11000000000001</v>
      </c>
      <c r="E35" s="89">
        <v>134.72999999999999</v>
      </c>
      <c r="F35" s="89">
        <v>1818.71</v>
      </c>
      <c r="G35" s="90">
        <v>880.75</v>
      </c>
      <c r="H35" s="91">
        <v>237.65</v>
      </c>
      <c r="I35" s="125">
        <v>1328.24</v>
      </c>
      <c r="J35" s="91">
        <v>604.75</v>
      </c>
      <c r="K35" s="89">
        <v>175.51</v>
      </c>
      <c r="L35" s="89">
        <v>65.790000000000006</v>
      </c>
      <c r="M35" s="125">
        <v>177.46</v>
      </c>
    </row>
    <row r="36" spans="1:13">
      <c r="A36" s="52" t="s">
        <v>258</v>
      </c>
      <c r="B36" s="126">
        <v>5834.96</v>
      </c>
      <c r="C36" s="89">
        <v>157.93</v>
      </c>
      <c r="D36" s="89">
        <v>137.55000000000001</v>
      </c>
      <c r="E36" s="89">
        <v>154.11000000000001</v>
      </c>
      <c r="F36" s="89">
        <v>1747.61</v>
      </c>
      <c r="G36" s="90">
        <v>1021.66</v>
      </c>
      <c r="H36" s="91">
        <v>191.04</v>
      </c>
      <c r="I36" s="125">
        <v>1357.81</v>
      </c>
      <c r="J36" s="91">
        <v>580.04</v>
      </c>
      <c r="K36" s="89">
        <v>124.7</v>
      </c>
      <c r="L36" s="89">
        <v>70.150000000000006</v>
      </c>
      <c r="M36" s="125">
        <v>158.30000000000001</v>
      </c>
    </row>
    <row r="37" spans="1:13">
      <c r="A37" s="52" t="s">
        <v>259</v>
      </c>
      <c r="B37" s="126">
        <v>5696.96</v>
      </c>
      <c r="C37" s="89">
        <v>117.23</v>
      </c>
      <c r="D37" s="89">
        <v>158.63</v>
      </c>
      <c r="E37" s="89">
        <v>149.07</v>
      </c>
      <c r="F37" s="89">
        <v>1822.09</v>
      </c>
      <c r="G37" s="90">
        <v>988.92</v>
      </c>
      <c r="H37" s="91">
        <v>171.14</v>
      </c>
      <c r="I37" s="125">
        <v>1274.79</v>
      </c>
      <c r="J37" s="91">
        <v>555.9</v>
      </c>
      <c r="K37" s="89">
        <v>172.56</v>
      </c>
      <c r="L37" s="89">
        <v>71.2</v>
      </c>
      <c r="M37" s="125">
        <v>168.35</v>
      </c>
    </row>
    <row r="38" spans="1:13">
      <c r="A38" s="52" t="s">
        <v>260</v>
      </c>
      <c r="B38" s="126">
        <v>6157.95</v>
      </c>
      <c r="C38" s="89">
        <v>193.43</v>
      </c>
      <c r="D38" s="89">
        <v>155.09</v>
      </c>
      <c r="E38" s="89">
        <v>160.91999999999999</v>
      </c>
      <c r="F38" s="89">
        <v>1828.99</v>
      </c>
      <c r="G38" s="90">
        <v>1076.74</v>
      </c>
      <c r="H38" s="91">
        <v>222.34</v>
      </c>
      <c r="I38" s="125">
        <v>1321.56</v>
      </c>
      <c r="J38" s="91">
        <v>624.44000000000005</v>
      </c>
      <c r="K38" s="89">
        <v>174.2</v>
      </c>
      <c r="L38" s="89">
        <v>65.010000000000005</v>
      </c>
      <c r="M38" s="125">
        <v>163.86</v>
      </c>
    </row>
    <row r="39" spans="1:13">
      <c r="A39" s="52" t="s">
        <v>261</v>
      </c>
      <c r="B39" s="126">
        <v>6008.95</v>
      </c>
      <c r="C39" s="89">
        <v>164.04</v>
      </c>
      <c r="D39" s="89">
        <v>158.22</v>
      </c>
      <c r="E39" s="89">
        <v>179.89</v>
      </c>
      <c r="F39" s="89">
        <v>1707.55</v>
      </c>
      <c r="G39" s="90">
        <v>1061.83</v>
      </c>
      <c r="H39" s="91">
        <v>293.74</v>
      </c>
      <c r="I39" s="125">
        <v>1333.13</v>
      </c>
      <c r="J39" s="91">
        <v>636.12</v>
      </c>
      <c r="K39" s="89">
        <v>173.39</v>
      </c>
      <c r="L39" s="89">
        <v>70.31</v>
      </c>
      <c r="M39" s="125">
        <v>160.35</v>
      </c>
    </row>
    <row r="40" spans="1:13">
      <c r="A40" s="52" t="s">
        <v>262</v>
      </c>
      <c r="B40" s="126">
        <v>6317.95</v>
      </c>
      <c r="C40" s="89">
        <v>146.65</v>
      </c>
      <c r="D40" s="89">
        <v>152.38999999999999</v>
      </c>
      <c r="E40" s="89">
        <v>255.41</v>
      </c>
      <c r="F40" s="89">
        <v>1800.45</v>
      </c>
      <c r="G40" s="90">
        <v>992.39</v>
      </c>
      <c r="H40" s="91">
        <v>361.57</v>
      </c>
      <c r="I40" s="125">
        <v>1365.55</v>
      </c>
      <c r="J40" s="91">
        <v>692.85</v>
      </c>
      <c r="K40" s="89">
        <v>162.52000000000001</v>
      </c>
      <c r="L40" s="89">
        <v>71.37</v>
      </c>
      <c r="M40" s="125">
        <v>179.84</v>
      </c>
    </row>
    <row r="41" spans="1:13">
      <c r="A41" s="52" t="s">
        <v>263</v>
      </c>
      <c r="B41" s="126">
        <v>6370.95</v>
      </c>
      <c r="C41" s="89">
        <v>154.69</v>
      </c>
      <c r="D41" s="89">
        <v>149.06</v>
      </c>
      <c r="E41" s="89">
        <v>224.38</v>
      </c>
      <c r="F41" s="89">
        <v>1899.61</v>
      </c>
      <c r="G41" s="90">
        <v>868.8</v>
      </c>
      <c r="H41" s="91">
        <v>411.93</v>
      </c>
      <c r="I41" s="125">
        <v>1347.54</v>
      </c>
      <c r="J41" s="91">
        <v>648.74</v>
      </c>
      <c r="K41" s="89">
        <v>238.36</v>
      </c>
      <c r="L41" s="89">
        <v>65.81</v>
      </c>
      <c r="M41" s="125">
        <v>179.08</v>
      </c>
    </row>
    <row r="42" spans="1:13">
      <c r="A42" s="52" t="s">
        <v>264</v>
      </c>
      <c r="B42" s="126">
        <v>5684.96</v>
      </c>
      <c r="C42" s="89">
        <v>171.13</v>
      </c>
      <c r="D42" s="89">
        <v>153.58000000000001</v>
      </c>
      <c r="E42" s="89">
        <v>226.3</v>
      </c>
      <c r="F42" s="89">
        <v>1836.51</v>
      </c>
      <c r="G42" s="90">
        <v>802.95</v>
      </c>
      <c r="H42" s="91">
        <v>385.5</v>
      </c>
      <c r="I42" s="125">
        <v>1202.46</v>
      </c>
      <c r="J42" s="91">
        <v>491.65</v>
      </c>
      <c r="K42" s="89">
        <v>152.47999999999999</v>
      </c>
      <c r="L42" s="89">
        <v>59.99</v>
      </c>
      <c r="M42" s="125">
        <v>123.3</v>
      </c>
    </row>
    <row r="43" spans="1:13">
      <c r="A43" s="52" t="s">
        <v>265</v>
      </c>
      <c r="B43" s="126">
        <v>6128.54</v>
      </c>
      <c r="C43" s="89">
        <v>137.68</v>
      </c>
      <c r="D43" s="89">
        <v>177.52</v>
      </c>
      <c r="E43" s="89">
        <v>224.57</v>
      </c>
      <c r="F43" s="89">
        <v>1739.38</v>
      </c>
      <c r="G43" s="90">
        <v>839.27</v>
      </c>
      <c r="H43" s="91">
        <v>487.6</v>
      </c>
      <c r="I43" s="125">
        <v>1272.02</v>
      </c>
      <c r="J43" s="91">
        <v>625.25</v>
      </c>
      <c r="K43" s="89">
        <v>262.42</v>
      </c>
      <c r="L43" s="89">
        <v>66.989999999999995</v>
      </c>
      <c r="M43" s="125">
        <v>111.51</v>
      </c>
    </row>
    <row r="44" spans="1:13">
      <c r="A44" s="52" t="s">
        <v>266</v>
      </c>
      <c r="B44" s="126">
        <v>5495.01</v>
      </c>
      <c r="C44" s="89">
        <v>149.88999999999999</v>
      </c>
      <c r="D44" s="89">
        <v>180.49</v>
      </c>
      <c r="E44" s="89">
        <v>122.11</v>
      </c>
      <c r="F44" s="89">
        <v>1561.78</v>
      </c>
      <c r="G44" s="90">
        <v>827.76</v>
      </c>
      <c r="H44" s="91">
        <v>481.48</v>
      </c>
      <c r="I44" s="125">
        <v>1177.9100000000001</v>
      </c>
      <c r="J44" s="91">
        <v>556.63</v>
      </c>
      <c r="K44" s="89">
        <v>293.01</v>
      </c>
      <c r="L44" s="89">
        <v>79.61</v>
      </c>
      <c r="M44" s="125">
        <v>137.78</v>
      </c>
    </row>
    <row r="45" spans="1:13">
      <c r="A45" s="52" t="s">
        <v>267</v>
      </c>
      <c r="B45" s="126">
        <v>6601.15</v>
      </c>
      <c r="C45" s="89">
        <v>198.27</v>
      </c>
      <c r="D45" s="89">
        <v>193.09</v>
      </c>
      <c r="E45" s="89">
        <v>136.63</v>
      </c>
      <c r="F45" s="89">
        <v>1814.15</v>
      </c>
      <c r="G45" s="90">
        <v>1017.76</v>
      </c>
      <c r="H45" s="91">
        <v>538.6</v>
      </c>
      <c r="I45" s="125">
        <v>1435.37</v>
      </c>
      <c r="J45" s="91">
        <v>651.4</v>
      </c>
      <c r="K45" s="89">
        <v>259.89</v>
      </c>
      <c r="L45" s="89">
        <v>72.22</v>
      </c>
      <c r="M45" s="125">
        <v>194.89</v>
      </c>
    </row>
    <row r="46" spans="1:13">
      <c r="A46" s="52" t="s">
        <v>268</v>
      </c>
      <c r="B46" s="126">
        <v>5945.46</v>
      </c>
      <c r="C46" s="89">
        <v>246.49</v>
      </c>
      <c r="D46" s="89">
        <v>177.43</v>
      </c>
      <c r="E46" s="89">
        <v>177.89</v>
      </c>
      <c r="F46" s="89">
        <v>1739.21</v>
      </c>
      <c r="G46" s="90">
        <v>771.34</v>
      </c>
      <c r="H46" s="91">
        <v>322.33999999999997</v>
      </c>
      <c r="I46" s="125">
        <v>1291.72</v>
      </c>
      <c r="J46" s="91">
        <v>557.30999999999995</v>
      </c>
      <c r="K46" s="89">
        <v>235.33</v>
      </c>
      <c r="L46" s="89">
        <v>74.34</v>
      </c>
      <c r="M46" s="125">
        <v>138.6</v>
      </c>
    </row>
    <row r="47" spans="1:13">
      <c r="A47" s="52" t="s">
        <v>269</v>
      </c>
      <c r="B47" s="126">
        <v>6025.61</v>
      </c>
      <c r="C47" s="89">
        <v>194.04</v>
      </c>
      <c r="D47" s="89">
        <v>176.29</v>
      </c>
      <c r="E47" s="89">
        <v>120.92</v>
      </c>
      <c r="F47" s="89">
        <v>1823.21</v>
      </c>
      <c r="G47" s="90">
        <v>923.92</v>
      </c>
      <c r="H47" s="91">
        <v>257.06</v>
      </c>
      <c r="I47" s="125">
        <v>1322.72</v>
      </c>
      <c r="J47" s="91">
        <v>592.85</v>
      </c>
      <c r="K47" s="89">
        <v>267.70999999999998</v>
      </c>
      <c r="L47" s="89">
        <v>65.38</v>
      </c>
      <c r="M47" s="125">
        <v>166.24</v>
      </c>
    </row>
    <row r="48" spans="1:13">
      <c r="A48" s="52" t="s">
        <v>270</v>
      </c>
      <c r="B48" s="126">
        <v>5783.66</v>
      </c>
      <c r="C48" s="89">
        <v>197.18</v>
      </c>
      <c r="D48" s="89">
        <v>151.46</v>
      </c>
      <c r="E48" s="89">
        <v>89.97</v>
      </c>
      <c r="F48" s="89">
        <v>1792.45</v>
      </c>
      <c r="G48" s="90">
        <v>962.71</v>
      </c>
      <c r="H48" s="91">
        <v>214.22</v>
      </c>
      <c r="I48" s="125">
        <v>1314.75</v>
      </c>
      <c r="J48" s="91">
        <v>527.86</v>
      </c>
      <c r="K48" s="89">
        <v>161.47999999999999</v>
      </c>
      <c r="L48" s="89">
        <v>65.12</v>
      </c>
      <c r="M48" s="125">
        <v>188.38</v>
      </c>
    </row>
    <row r="49" spans="1:13">
      <c r="A49" s="52" t="s">
        <v>271</v>
      </c>
      <c r="B49" s="126">
        <v>5793.13</v>
      </c>
      <c r="C49" s="89">
        <v>193.25</v>
      </c>
      <c r="D49" s="89">
        <v>174.66</v>
      </c>
      <c r="E49" s="89">
        <v>162.77000000000001</v>
      </c>
      <c r="F49" s="89">
        <v>1663.69</v>
      </c>
      <c r="G49" s="90">
        <v>1088.8599999999999</v>
      </c>
      <c r="H49" s="91">
        <v>138.72999999999999</v>
      </c>
      <c r="I49" s="125">
        <v>1329.26</v>
      </c>
      <c r="J49" s="91">
        <v>510.85</v>
      </c>
      <c r="K49" s="89">
        <v>116.52</v>
      </c>
      <c r="L49" s="89">
        <v>74.849999999999994</v>
      </c>
      <c r="M49" s="125">
        <v>174.33</v>
      </c>
    </row>
    <row r="50" spans="1:13">
      <c r="A50" s="52" t="s">
        <v>272</v>
      </c>
      <c r="B50" s="126">
        <v>5825.16</v>
      </c>
      <c r="C50" s="89">
        <v>119.92</v>
      </c>
      <c r="D50" s="89">
        <v>170.77</v>
      </c>
      <c r="E50" s="89">
        <v>181.59</v>
      </c>
      <c r="F50" s="89">
        <v>1738.84</v>
      </c>
      <c r="G50" s="90">
        <v>979.96</v>
      </c>
      <c r="H50" s="91">
        <v>187.69</v>
      </c>
      <c r="I50" s="125">
        <v>1337.52</v>
      </c>
      <c r="J50" s="91">
        <v>554.4</v>
      </c>
      <c r="K50" s="89">
        <v>144.02000000000001</v>
      </c>
      <c r="L50" s="89">
        <v>63.34</v>
      </c>
      <c r="M50" s="125">
        <v>190.78</v>
      </c>
    </row>
    <row r="51" spans="1:13">
      <c r="A51" s="52" t="s">
        <v>273</v>
      </c>
      <c r="B51" s="126">
        <v>5959.42</v>
      </c>
      <c r="C51" s="89">
        <v>177.18</v>
      </c>
      <c r="D51" s="89">
        <v>174.21</v>
      </c>
      <c r="E51" s="89">
        <v>64</v>
      </c>
      <c r="F51" s="89">
        <v>1779.54</v>
      </c>
      <c r="G51" s="90">
        <v>969.55</v>
      </c>
      <c r="H51" s="91">
        <v>328.47</v>
      </c>
      <c r="I51" s="125">
        <v>1355.25</v>
      </c>
      <c r="J51" s="91">
        <v>602</v>
      </c>
      <c r="K51" s="89">
        <v>133.81</v>
      </c>
      <c r="L51" s="89">
        <v>63.59</v>
      </c>
      <c r="M51" s="125">
        <v>169.09</v>
      </c>
    </row>
    <row r="52" spans="1:13">
      <c r="A52" s="52" t="s">
        <v>274</v>
      </c>
      <c r="B52" s="126">
        <v>5877.69</v>
      </c>
      <c r="C52" s="89">
        <v>175.66</v>
      </c>
      <c r="D52" s="89">
        <v>167.8</v>
      </c>
      <c r="E52" s="89">
        <v>89.57</v>
      </c>
      <c r="F52" s="89">
        <v>1814.14</v>
      </c>
      <c r="G52" s="90">
        <v>748.75</v>
      </c>
      <c r="H52" s="91">
        <v>299.89999999999998</v>
      </c>
      <c r="I52" s="125">
        <v>1377.04</v>
      </c>
      <c r="J52" s="91">
        <v>585.74</v>
      </c>
      <c r="K52" s="89">
        <v>235.67</v>
      </c>
      <c r="L52" s="89">
        <v>71.569999999999993</v>
      </c>
      <c r="M52" s="125">
        <v>182.81</v>
      </c>
    </row>
    <row r="53" spans="1:13">
      <c r="A53" s="52" t="s">
        <v>275</v>
      </c>
      <c r="B53" s="126">
        <v>6066.42</v>
      </c>
      <c r="C53" s="89">
        <v>148.22</v>
      </c>
      <c r="D53" s="89">
        <v>164.12</v>
      </c>
      <c r="E53" s="89">
        <v>79.77</v>
      </c>
      <c r="F53" s="89">
        <v>1724.45</v>
      </c>
      <c r="G53" s="90">
        <v>767.08</v>
      </c>
      <c r="H53" s="91">
        <v>404.62</v>
      </c>
      <c r="I53" s="125">
        <v>1503.28</v>
      </c>
      <c r="J53" s="91">
        <v>612.16</v>
      </c>
      <c r="K53" s="89">
        <v>243.19</v>
      </c>
      <c r="L53" s="89">
        <v>73.38</v>
      </c>
      <c r="M53" s="125">
        <v>175.23</v>
      </c>
    </row>
    <row r="54" spans="1:13">
      <c r="A54" s="52" t="s">
        <v>276</v>
      </c>
      <c r="B54" s="126">
        <v>5853.09</v>
      </c>
      <c r="C54" s="89">
        <v>158.86000000000001</v>
      </c>
      <c r="D54" s="89">
        <v>169.11</v>
      </c>
      <c r="E54" s="89">
        <v>142.58000000000001</v>
      </c>
      <c r="F54" s="89">
        <v>1748.9</v>
      </c>
      <c r="G54" s="90">
        <v>717.14</v>
      </c>
      <c r="H54" s="91">
        <v>575.32000000000005</v>
      </c>
      <c r="I54" s="125">
        <v>1342.23</v>
      </c>
      <c r="J54" s="91">
        <v>582.25</v>
      </c>
      <c r="K54" s="89">
        <v>225.7</v>
      </c>
      <c r="L54" s="89">
        <v>75.489999999999995</v>
      </c>
      <c r="M54" s="125">
        <v>105.26</v>
      </c>
    </row>
    <row r="55" spans="1:13">
      <c r="A55" s="52" t="s">
        <v>277</v>
      </c>
      <c r="B55" s="126">
        <v>5946.5</v>
      </c>
      <c r="C55" s="89">
        <v>199.13</v>
      </c>
      <c r="D55" s="89">
        <v>186.43</v>
      </c>
      <c r="E55" s="89">
        <v>70.599999999999994</v>
      </c>
      <c r="F55" s="89">
        <v>1715.54</v>
      </c>
      <c r="G55" s="90">
        <v>836.69</v>
      </c>
      <c r="H55" s="91">
        <v>396.76</v>
      </c>
      <c r="I55" s="125">
        <v>1457.9</v>
      </c>
      <c r="J55" s="91">
        <v>472.84</v>
      </c>
      <c r="K55" s="89">
        <v>212.27</v>
      </c>
      <c r="L55" s="89">
        <v>64.08</v>
      </c>
      <c r="M55" s="125">
        <v>119.84</v>
      </c>
    </row>
    <row r="56" spans="1:13">
      <c r="A56" s="52" t="s">
        <v>278</v>
      </c>
      <c r="B56" s="126">
        <v>5672.15</v>
      </c>
      <c r="C56" s="89">
        <v>242.41</v>
      </c>
      <c r="D56" s="89">
        <v>189.54</v>
      </c>
      <c r="E56" s="89">
        <v>135.93</v>
      </c>
      <c r="F56" s="89">
        <v>1569.35</v>
      </c>
      <c r="G56" s="90">
        <v>693.03</v>
      </c>
      <c r="H56" s="91">
        <v>447.95</v>
      </c>
      <c r="I56" s="125">
        <v>1410.35</v>
      </c>
      <c r="J56" s="91">
        <v>547.07000000000005</v>
      </c>
      <c r="K56" s="89">
        <v>156.22999999999999</v>
      </c>
      <c r="L56" s="89">
        <v>65.61</v>
      </c>
      <c r="M56" s="125">
        <v>148.49</v>
      </c>
    </row>
    <row r="57" spans="1:13">
      <c r="A57" s="52" t="s">
        <v>279</v>
      </c>
      <c r="B57" s="126">
        <v>6397.05</v>
      </c>
      <c r="C57" s="89">
        <v>294.17</v>
      </c>
      <c r="D57" s="89">
        <v>202.78</v>
      </c>
      <c r="E57" s="89">
        <v>82.1</v>
      </c>
      <c r="F57" s="89">
        <v>1867.99</v>
      </c>
      <c r="G57" s="90">
        <v>863.52</v>
      </c>
      <c r="H57" s="91">
        <v>379.69</v>
      </c>
      <c r="I57" s="125">
        <v>1447.27</v>
      </c>
      <c r="J57" s="91">
        <v>555.67999999999995</v>
      </c>
      <c r="K57" s="89">
        <v>192.82</v>
      </c>
      <c r="L57" s="89">
        <v>64.650000000000006</v>
      </c>
      <c r="M57" s="125">
        <v>191.7</v>
      </c>
    </row>
    <row r="58" spans="1:13">
      <c r="A58" s="52" t="s">
        <v>280</v>
      </c>
      <c r="B58" s="126">
        <v>5359.92</v>
      </c>
      <c r="C58" s="89">
        <v>192.82</v>
      </c>
      <c r="D58" s="89">
        <v>186.33</v>
      </c>
      <c r="E58" s="89">
        <v>68.16</v>
      </c>
      <c r="F58" s="89">
        <v>1735.15</v>
      </c>
      <c r="G58" s="90">
        <v>764.98</v>
      </c>
      <c r="H58" s="91">
        <v>310.01</v>
      </c>
      <c r="I58" s="125">
        <v>1402.84</v>
      </c>
      <c r="J58" s="91">
        <v>465.59</v>
      </c>
      <c r="K58" s="89">
        <v>136.61000000000001</v>
      </c>
      <c r="L58" s="89">
        <v>63.64</v>
      </c>
      <c r="M58" s="125">
        <v>167.97</v>
      </c>
    </row>
    <row r="59" spans="1:13">
      <c r="A59" s="52" t="s">
        <v>281</v>
      </c>
      <c r="B59" s="126">
        <v>5844.97</v>
      </c>
      <c r="C59" s="89">
        <v>171.2</v>
      </c>
      <c r="D59" s="89">
        <v>185.14</v>
      </c>
      <c r="E59" s="89">
        <v>69.040000000000006</v>
      </c>
      <c r="F59" s="89">
        <v>1896.37</v>
      </c>
      <c r="G59" s="90">
        <v>879.27</v>
      </c>
      <c r="H59" s="91">
        <v>248.86</v>
      </c>
      <c r="I59" s="125">
        <v>1459.62</v>
      </c>
      <c r="J59" s="91">
        <v>567.97</v>
      </c>
      <c r="K59" s="89">
        <v>130.68</v>
      </c>
      <c r="L59" s="89">
        <v>64.430000000000007</v>
      </c>
      <c r="M59" s="125">
        <v>184.88</v>
      </c>
    </row>
    <row r="60" spans="1:13">
      <c r="A60" s="52" t="s">
        <v>282</v>
      </c>
      <c r="B60" s="126">
        <v>5316.88</v>
      </c>
      <c r="C60" s="89">
        <v>178.27</v>
      </c>
      <c r="D60" s="89">
        <v>159.06</v>
      </c>
      <c r="E60" s="89">
        <v>84.49</v>
      </c>
      <c r="F60" s="89">
        <v>1605.68</v>
      </c>
      <c r="G60" s="90">
        <v>906.56</v>
      </c>
      <c r="H60" s="91">
        <v>143.63</v>
      </c>
      <c r="I60" s="125">
        <v>1305.5899999999999</v>
      </c>
      <c r="J60" s="91">
        <v>556.02</v>
      </c>
      <c r="K60" s="89">
        <v>111.65</v>
      </c>
      <c r="L60" s="89">
        <v>51.73</v>
      </c>
      <c r="M60" s="125">
        <v>159.16999999999999</v>
      </c>
    </row>
    <row r="61" spans="1:13">
      <c r="A61" s="52" t="s">
        <v>283</v>
      </c>
      <c r="B61" s="126">
        <v>5077.6099999999997</v>
      </c>
      <c r="C61" s="89">
        <v>269.98</v>
      </c>
      <c r="D61" s="89">
        <v>183.42</v>
      </c>
      <c r="E61" s="89">
        <v>74.95</v>
      </c>
      <c r="F61" s="89">
        <v>1801.96</v>
      </c>
      <c r="G61" s="90">
        <v>1092.08</v>
      </c>
      <c r="H61" s="91">
        <v>169.23</v>
      </c>
      <c r="I61" s="125">
        <v>1453.15</v>
      </c>
      <c r="J61" s="91">
        <v>418.15</v>
      </c>
      <c r="K61" s="89">
        <v>108.92</v>
      </c>
      <c r="L61" s="89">
        <v>68.17</v>
      </c>
      <c r="M61" s="125">
        <v>194.79</v>
      </c>
    </row>
    <row r="62" spans="1:13">
      <c r="A62" s="52" t="s">
        <v>284</v>
      </c>
      <c r="B62" s="126">
        <v>6379.65</v>
      </c>
      <c r="C62" s="89">
        <v>225.87</v>
      </c>
      <c r="D62" s="89">
        <v>179.34</v>
      </c>
      <c r="E62" s="89">
        <v>198.6</v>
      </c>
      <c r="F62" s="89">
        <v>1717.66</v>
      </c>
      <c r="G62" s="90">
        <v>910.06</v>
      </c>
      <c r="H62" s="91">
        <v>187.71</v>
      </c>
      <c r="I62" s="125">
        <v>1360.91</v>
      </c>
      <c r="J62" s="91">
        <v>562.55999999999995</v>
      </c>
      <c r="K62" s="89">
        <v>111.37</v>
      </c>
      <c r="L62" s="89">
        <v>67.84</v>
      </c>
      <c r="M62" s="125">
        <v>191.74</v>
      </c>
    </row>
    <row r="63" spans="1:13">
      <c r="A63" s="52" t="s">
        <v>285</v>
      </c>
      <c r="B63" s="126">
        <v>6424.76</v>
      </c>
      <c r="C63" s="89">
        <v>178.95</v>
      </c>
      <c r="D63" s="89">
        <v>182.95</v>
      </c>
      <c r="E63" s="89">
        <v>186.4</v>
      </c>
      <c r="F63" s="89">
        <v>1711.15</v>
      </c>
      <c r="G63" s="90">
        <v>982.09</v>
      </c>
      <c r="H63" s="91">
        <v>243.17</v>
      </c>
      <c r="I63" s="125">
        <v>1426.78</v>
      </c>
      <c r="J63" s="91">
        <v>525.46</v>
      </c>
      <c r="K63" s="89">
        <v>105.46</v>
      </c>
      <c r="L63" s="89">
        <v>83.9</v>
      </c>
      <c r="M63" s="125">
        <v>187.3</v>
      </c>
    </row>
    <row r="64" spans="1:13">
      <c r="A64" s="52" t="s">
        <v>286</v>
      </c>
      <c r="B64" s="126">
        <v>6523.82</v>
      </c>
      <c r="C64" s="89">
        <v>201.22</v>
      </c>
      <c r="D64" s="89">
        <v>176.21</v>
      </c>
      <c r="E64" s="89">
        <v>170.87</v>
      </c>
      <c r="F64" s="89">
        <v>1741.7</v>
      </c>
      <c r="G64" s="90">
        <v>1009.59</v>
      </c>
      <c r="H64" s="91">
        <v>251.71</v>
      </c>
      <c r="I64" s="125">
        <v>1427.5</v>
      </c>
      <c r="J64" s="91">
        <v>468.44</v>
      </c>
      <c r="K64" s="89">
        <v>152.30000000000001</v>
      </c>
      <c r="L64" s="89">
        <v>87.32</v>
      </c>
      <c r="M64" s="125">
        <v>180.98</v>
      </c>
    </row>
    <row r="65" spans="1:13">
      <c r="A65" s="52" t="s">
        <v>287</v>
      </c>
      <c r="B65" s="126">
        <v>5423.58</v>
      </c>
      <c r="C65" s="89">
        <v>192.76</v>
      </c>
      <c r="D65" s="89">
        <v>172.36</v>
      </c>
      <c r="E65" s="89">
        <v>223.1</v>
      </c>
      <c r="F65" s="89">
        <v>1750.87</v>
      </c>
      <c r="G65" s="90">
        <v>778.9</v>
      </c>
      <c r="H65" s="91">
        <v>361.21</v>
      </c>
      <c r="I65" s="125">
        <v>1489.16</v>
      </c>
      <c r="J65" s="91">
        <v>438.98</v>
      </c>
      <c r="K65" s="89">
        <v>157.32</v>
      </c>
      <c r="L65" s="89">
        <v>70.209999999999994</v>
      </c>
      <c r="M65" s="125">
        <v>159.76</v>
      </c>
    </row>
    <row r="66" spans="1:13">
      <c r="A66" s="52" t="s">
        <v>288</v>
      </c>
      <c r="B66" s="126">
        <v>6189.73</v>
      </c>
      <c r="C66" s="89">
        <v>206.49</v>
      </c>
      <c r="D66" s="89">
        <v>177.59</v>
      </c>
      <c r="E66" s="89">
        <v>228.04</v>
      </c>
      <c r="F66" s="89">
        <v>1695</v>
      </c>
      <c r="G66" s="90">
        <v>802.14</v>
      </c>
      <c r="H66" s="91">
        <v>438</v>
      </c>
      <c r="I66" s="125">
        <v>1285.24</v>
      </c>
      <c r="J66" s="91">
        <v>520.05999999999995</v>
      </c>
      <c r="K66" s="89">
        <v>147.07</v>
      </c>
      <c r="L66" s="89">
        <v>77.25</v>
      </c>
      <c r="M66" s="125">
        <v>115.74</v>
      </c>
    </row>
    <row r="67" spans="1:13">
      <c r="A67" s="52" t="s">
        <v>289</v>
      </c>
      <c r="B67" s="126">
        <v>5943.13</v>
      </c>
      <c r="C67" s="89">
        <v>261.75</v>
      </c>
      <c r="D67" s="89">
        <v>180.68</v>
      </c>
      <c r="E67" s="89">
        <v>379.43</v>
      </c>
      <c r="F67" s="89">
        <v>1566.2</v>
      </c>
      <c r="G67" s="90">
        <v>873.23</v>
      </c>
      <c r="H67" s="91">
        <v>507.27</v>
      </c>
      <c r="I67" s="125">
        <v>1363.26</v>
      </c>
      <c r="J67" s="91">
        <v>408.45</v>
      </c>
      <c r="K67" s="89">
        <v>137.9</v>
      </c>
      <c r="L67" s="89">
        <v>71.989999999999995</v>
      </c>
      <c r="M67" s="125">
        <v>124.82</v>
      </c>
    </row>
    <row r="68" spans="1:13">
      <c r="A68" s="52" t="s">
        <v>290</v>
      </c>
      <c r="B68" s="126">
        <v>5965.82</v>
      </c>
      <c r="C68" s="89">
        <v>252.27</v>
      </c>
      <c r="D68" s="89">
        <v>183.7</v>
      </c>
      <c r="E68" s="89">
        <v>217.35</v>
      </c>
      <c r="F68" s="89">
        <v>1538.87</v>
      </c>
      <c r="G68" s="90">
        <v>772.33</v>
      </c>
      <c r="H68" s="91">
        <v>444.7</v>
      </c>
      <c r="I68" s="125">
        <v>1329.05</v>
      </c>
      <c r="J68" s="91">
        <v>670.27</v>
      </c>
      <c r="K68" s="89">
        <v>111.53</v>
      </c>
      <c r="L68" s="89">
        <v>67.819999999999993</v>
      </c>
      <c r="M68" s="125">
        <v>151.97999999999999</v>
      </c>
    </row>
    <row r="69" spans="1:13">
      <c r="A69" s="52" t="s">
        <v>291</v>
      </c>
      <c r="B69" s="126">
        <v>6360.55</v>
      </c>
      <c r="C69" s="89">
        <v>301.41000000000003</v>
      </c>
      <c r="D69" s="89">
        <v>196.53</v>
      </c>
      <c r="E69" s="89">
        <v>247.54</v>
      </c>
      <c r="F69" s="89">
        <v>1767.7</v>
      </c>
      <c r="G69" s="90">
        <v>805.74</v>
      </c>
      <c r="H69" s="91">
        <v>359.96</v>
      </c>
      <c r="I69" s="125">
        <v>1472.75</v>
      </c>
      <c r="J69" s="91">
        <v>537.80999999999995</v>
      </c>
      <c r="K69" s="89">
        <v>128.99</v>
      </c>
      <c r="L69" s="89">
        <v>80.73</v>
      </c>
      <c r="M69" s="125">
        <v>193.19</v>
      </c>
    </row>
    <row r="70" spans="1:13">
      <c r="A70" s="52" t="s">
        <v>292</v>
      </c>
      <c r="B70" s="126">
        <v>5482.69</v>
      </c>
      <c r="C70" s="89">
        <v>234.77</v>
      </c>
      <c r="D70" s="89">
        <v>180.59</v>
      </c>
      <c r="E70" s="89">
        <v>72.67</v>
      </c>
      <c r="F70" s="89">
        <v>1740.93</v>
      </c>
      <c r="G70" s="90">
        <v>851.23</v>
      </c>
      <c r="H70" s="91">
        <v>170.69</v>
      </c>
      <c r="I70" s="125">
        <v>1397.42</v>
      </c>
      <c r="J70" s="91">
        <v>426.02</v>
      </c>
      <c r="K70" s="89">
        <v>111.65</v>
      </c>
      <c r="L70" s="89">
        <v>63.1</v>
      </c>
      <c r="M70" s="125">
        <v>164.57</v>
      </c>
    </row>
    <row r="71" spans="1:13">
      <c r="A71" s="52" t="s">
        <v>293</v>
      </c>
      <c r="B71" s="126">
        <v>5704.06</v>
      </c>
      <c r="C71" s="89">
        <v>202.72</v>
      </c>
      <c r="D71" s="89">
        <v>179.43</v>
      </c>
      <c r="E71" s="89">
        <v>157.88</v>
      </c>
      <c r="F71" s="89">
        <v>1729.23</v>
      </c>
      <c r="G71" s="90">
        <v>890.47</v>
      </c>
      <c r="H71" s="91">
        <v>119.78</v>
      </c>
      <c r="I71" s="125">
        <v>1479.44</v>
      </c>
      <c r="J71" s="91">
        <v>496.87</v>
      </c>
      <c r="K71" s="89">
        <v>124.71</v>
      </c>
      <c r="L71" s="89">
        <v>75.09</v>
      </c>
      <c r="M71" s="125">
        <v>175.85</v>
      </c>
    </row>
    <row r="72" spans="1:13">
      <c r="A72" s="52" t="s">
        <v>294</v>
      </c>
      <c r="B72" s="126">
        <v>5664.31</v>
      </c>
      <c r="C72" s="89">
        <v>210.36</v>
      </c>
      <c r="D72" s="89">
        <v>154.15</v>
      </c>
      <c r="E72" s="89">
        <v>78.95</v>
      </c>
      <c r="F72" s="89">
        <v>1666.67</v>
      </c>
      <c r="G72" s="90">
        <v>911.11</v>
      </c>
      <c r="H72" s="91">
        <v>95.97</v>
      </c>
      <c r="I72" s="125">
        <v>1531.24</v>
      </c>
      <c r="J72" s="91">
        <v>543.34</v>
      </c>
      <c r="K72" s="89">
        <v>114.7</v>
      </c>
      <c r="L72" s="89">
        <v>73.36</v>
      </c>
      <c r="M72" s="125">
        <v>194.62</v>
      </c>
    </row>
    <row r="73" spans="1:13">
      <c r="A73" s="52" t="s">
        <v>295</v>
      </c>
      <c r="B73" s="126">
        <v>6234.66</v>
      </c>
      <c r="C73" s="89">
        <v>248.69</v>
      </c>
      <c r="D73" s="89">
        <v>177.77</v>
      </c>
      <c r="E73" s="89">
        <v>213.26</v>
      </c>
      <c r="F73" s="89">
        <v>1774.93</v>
      </c>
      <c r="G73" s="90">
        <v>984.18</v>
      </c>
      <c r="H73" s="91">
        <v>179.01</v>
      </c>
      <c r="I73" s="125">
        <v>1574.52</v>
      </c>
      <c r="J73" s="91">
        <v>514.69000000000005</v>
      </c>
      <c r="K73" s="89">
        <v>143.91</v>
      </c>
      <c r="L73" s="89">
        <v>69.069999999999993</v>
      </c>
      <c r="M73" s="125">
        <v>189.58</v>
      </c>
    </row>
    <row r="74" spans="1:13">
      <c r="A74" s="52" t="s">
        <v>296</v>
      </c>
      <c r="B74" s="126">
        <v>5903.48</v>
      </c>
      <c r="C74" s="89">
        <v>229.38</v>
      </c>
      <c r="D74" s="89">
        <v>173.81</v>
      </c>
      <c r="E74" s="89">
        <v>165.6</v>
      </c>
      <c r="F74" s="89">
        <v>1640.14</v>
      </c>
      <c r="G74" s="90">
        <v>1020.72</v>
      </c>
      <c r="H74" s="91">
        <v>155.58000000000001</v>
      </c>
      <c r="I74" s="125">
        <v>1421.36</v>
      </c>
      <c r="J74" s="91">
        <v>572.13</v>
      </c>
      <c r="K74" s="89">
        <v>126.36</v>
      </c>
      <c r="L74" s="89">
        <v>62.11</v>
      </c>
      <c r="M74" s="125">
        <v>170.22</v>
      </c>
    </row>
    <row r="75" spans="1:13">
      <c r="A75" s="52" t="s">
        <v>297</v>
      </c>
      <c r="B75" s="126">
        <v>6221.02</v>
      </c>
      <c r="C75" s="89">
        <v>246.94</v>
      </c>
      <c r="D75" s="89">
        <v>177.31</v>
      </c>
      <c r="E75" s="89">
        <v>180.47</v>
      </c>
      <c r="F75" s="89">
        <v>1716.23</v>
      </c>
      <c r="G75" s="90">
        <v>1019.47</v>
      </c>
      <c r="H75" s="91">
        <v>265.02</v>
      </c>
      <c r="I75" s="125">
        <v>1580.34</v>
      </c>
      <c r="J75" s="91">
        <v>500.22</v>
      </c>
      <c r="K75" s="89">
        <v>123.16</v>
      </c>
      <c r="L75" s="89">
        <v>77.44</v>
      </c>
      <c r="M75" s="125">
        <v>181.88</v>
      </c>
    </row>
    <row r="76" spans="1:13">
      <c r="A76" s="52" t="s">
        <v>298</v>
      </c>
      <c r="B76" s="126">
        <v>6018.55</v>
      </c>
      <c r="C76" s="89">
        <v>240.39</v>
      </c>
      <c r="D76" s="89">
        <v>170.78</v>
      </c>
      <c r="E76" s="89">
        <v>277.44</v>
      </c>
      <c r="F76" s="89">
        <v>1528.97</v>
      </c>
      <c r="G76" s="90">
        <v>956.49</v>
      </c>
      <c r="H76" s="91">
        <v>355.11</v>
      </c>
      <c r="I76" s="125">
        <v>1561.91</v>
      </c>
      <c r="J76" s="91">
        <v>532.53</v>
      </c>
      <c r="K76" s="89">
        <v>118.9</v>
      </c>
      <c r="L76" s="89">
        <v>89.38</v>
      </c>
      <c r="M76" s="125">
        <v>164.91</v>
      </c>
    </row>
    <row r="77" spans="1:13">
      <c r="A77" s="52" t="s">
        <v>299</v>
      </c>
      <c r="B77" s="126">
        <v>6097.24</v>
      </c>
      <c r="C77" s="89">
        <v>290.54000000000002</v>
      </c>
      <c r="D77" s="89">
        <v>167.04</v>
      </c>
      <c r="E77" s="89">
        <v>152.87</v>
      </c>
      <c r="F77" s="89">
        <v>1594.84</v>
      </c>
      <c r="G77" s="90">
        <v>807.98</v>
      </c>
      <c r="H77" s="91">
        <v>372.98</v>
      </c>
      <c r="I77" s="125">
        <v>1554.39</v>
      </c>
      <c r="J77" s="91">
        <v>575.99</v>
      </c>
      <c r="K77" s="89">
        <v>143.83000000000001</v>
      </c>
      <c r="L77" s="89">
        <v>68.03</v>
      </c>
      <c r="M77" s="125">
        <v>146.80000000000001</v>
      </c>
    </row>
    <row r="78" spans="1:13">
      <c r="A78" s="52" t="s">
        <v>300</v>
      </c>
      <c r="B78" s="126">
        <v>6102.85</v>
      </c>
      <c r="C78" s="89">
        <v>299.81</v>
      </c>
      <c r="D78" s="89">
        <v>172.11</v>
      </c>
      <c r="E78" s="89">
        <v>188.1</v>
      </c>
      <c r="F78" s="89">
        <v>1653.85</v>
      </c>
      <c r="G78" s="90">
        <v>871.28</v>
      </c>
      <c r="H78" s="91">
        <v>540.89</v>
      </c>
      <c r="I78" s="125">
        <v>1446.69</v>
      </c>
      <c r="J78" s="91">
        <v>547.83000000000004</v>
      </c>
      <c r="K78" s="89">
        <v>154.79</v>
      </c>
      <c r="L78" s="89">
        <v>69.66</v>
      </c>
      <c r="M78" s="125">
        <v>100.28</v>
      </c>
    </row>
    <row r="79" spans="1:13">
      <c r="A79" s="52" t="s">
        <v>301</v>
      </c>
      <c r="B79" s="126">
        <v>6214.12</v>
      </c>
      <c r="C79" s="89">
        <v>248.15</v>
      </c>
      <c r="D79" s="89">
        <v>166.67</v>
      </c>
      <c r="E79" s="89">
        <v>255.82</v>
      </c>
      <c r="F79" s="89">
        <v>1548.41</v>
      </c>
      <c r="G79" s="90">
        <v>961.11</v>
      </c>
      <c r="H79" s="91">
        <v>476.35</v>
      </c>
      <c r="I79" s="125">
        <v>1486.93</v>
      </c>
      <c r="J79" s="91">
        <v>543.76</v>
      </c>
      <c r="K79" s="89">
        <v>172.77</v>
      </c>
      <c r="L79" s="89">
        <v>59.09</v>
      </c>
      <c r="M79" s="125">
        <v>106.83</v>
      </c>
    </row>
    <row r="80" spans="1:13">
      <c r="A80" s="52" t="s">
        <v>302</v>
      </c>
      <c r="B80" s="126">
        <v>5790.71</v>
      </c>
      <c r="C80" s="89">
        <v>239.99</v>
      </c>
      <c r="D80" s="89">
        <v>169.45</v>
      </c>
      <c r="E80" s="89">
        <v>146.54</v>
      </c>
      <c r="F80" s="89">
        <v>1497.66</v>
      </c>
      <c r="G80" s="90">
        <v>843.67</v>
      </c>
      <c r="H80" s="91">
        <v>454.63</v>
      </c>
      <c r="I80" s="125">
        <v>1367.91</v>
      </c>
      <c r="J80" s="91">
        <v>500.24</v>
      </c>
      <c r="K80" s="89">
        <v>141.82</v>
      </c>
      <c r="L80" s="89">
        <v>82.1</v>
      </c>
      <c r="M80" s="125">
        <v>141.66999999999999</v>
      </c>
    </row>
    <row r="81" spans="1:13">
      <c r="A81" s="52" t="s">
        <v>303</v>
      </c>
      <c r="B81" s="126">
        <v>6464.03</v>
      </c>
      <c r="C81" s="89">
        <v>263.58999999999997</v>
      </c>
      <c r="D81" s="89">
        <v>181.28</v>
      </c>
      <c r="E81" s="89">
        <v>166.9</v>
      </c>
      <c r="F81" s="89">
        <v>1751.95</v>
      </c>
      <c r="G81" s="90">
        <v>845.22</v>
      </c>
      <c r="H81" s="91">
        <v>487.62</v>
      </c>
      <c r="I81" s="125">
        <v>1605.56</v>
      </c>
      <c r="J81" s="91">
        <v>587.14</v>
      </c>
      <c r="K81" s="89">
        <v>134.47</v>
      </c>
      <c r="L81" s="89">
        <v>93</v>
      </c>
      <c r="M81" s="125">
        <v>204.25</v>
      </c>
    </row>
    <row r="82" spans="1:13">
      <c r="A82" s="52" t="s">
        <v>304</v>
      </c>
      <c r="B82" s="126">
        <v>6122.75</v>
      </c>
      <c r="C82" s="89">
        <v>305.58999999999997</v>
      </c>
      <c r="D82" s="89">
        <v>183.77</v>
      </c>
      <c r="E82" s="89">
        <v>106.08</v>
      </c>
      <c r="F82" s="89">
        <v>1610.23</v>
      </c>
      <c r="G82" s="90">
        <v>883.67</v>
      </c>
      <c r="H82" s="91">
        <v>338.69</v>
      </c>
      <c r="I82" s="125">
        <v>1505.82</v>
      </c>
      <c r="J82" s="91">
        <v>460.15</v>
      </c>
      <c r="K82" s="89">
        <v>170.72</v>
      </c>
      <c r="L82" s="89">
        <v>84.26</v>
      </c>
      <c r="M82" s="125">
        <v>165.1</v>
      </c>
    </row>
    <row r="83" spans="1:13">
      <c r="A83" s="52" t="s">
        <v>305</v>
      </c>
      <c r="B83" s="126">
        <v>5977.55</v>
      </c>
      <c r="C83" s="89">
        <v>294.89</v>
      </c>
      <c r="D83" s="89">
        <v>182.59</v>
      </c>
      <c r="E83" s="89">
        <v>230.45</v>
      </c>
      <c r="F83" s="89">
        <v>1658.98</v>
      </c>
      <c r="G83" s="90">
        <v>990.24</v>
      </c>
      <c r="H83" s="91">
        <v>188.89</v>
      </c>
      <c r="I83" s="125">
        <v>1496.73</v>
      </c>
      <c r="J83" s="91">
        <v>457.38</v>
      </c>
      <c r="K83" s="89">
        <v>174.75</v>
      </c>
      <c r="L83" s="89">
        <v>84.75</v>
      </c>
      <c r="M83" s="125">
        <v>164.43</v>
      </c>
    </row>
    <row r="84" spans="1:13">
      <c r="A84" s="52" t="s">
        <v>306</v>
      </c>
      <c r="B84" s="126">
        <v>6126.2</v>
      </c>
      <c r="C84" s="89">
        <v>280.02999999999997</v>
      </c>
      <c r="D84" s="89">
        <v>156.87</v>
      </c>
      <c r="E84" s="89">
        <v>115.24</v>
      </c>
      <c r="F84" s="89">
        <v>1638.83</v>
      </c>
      <c r="G84" s="90">
        <v>999.22</v>
      </c>
      <c r="H84" s="91">
        <v>202.36</v>
      </c>
      <c r="I84" s="125">
        <v>1646.18</v>
      </c>
      <c r="J84" s="91">
        <v>503.05</v>
      </c>
      <c r="K84" s="89">
        <v>168.7</v>
      </c>
      <c r="L84" s="89">
        <v>100.38</v>
      </c>
      <c r="M84" s="125">
        <v>195.82</v>
      </c>
    </row>
    <row r="85" spans="1:13">
      <c r="A85" s="52" t="s">
        <v>307</v>
      </c>
      <c r="B85" s="126">
        <v>6402.66</v>
      </c>
      <c r="C85" s="89">
        <v>260.12</v>
      </c>
      <c r="D85" s="89">
        <v>154.69999999999999</v>
      </c>
      <c r="E85" s="89">
        <v>172.52</v>
      </c>
      <c r="F85" s="89">
        <v>1665.6</v>
      </c>
      <c r="G85" s="90">
        <v>1119.24</v>
      </c>
      <c r="H85" s="91">
        <v>191.87</v>
      </c>
      <c r="I85" s="125">
        <v>1607.79</v>
      </c>
      <c r="J85" s="91">
        <v>541.70000000000005</v>
      </c>
      <c r="K85" s="89">
        <v>224.18</v>
      </c>
      <c r="L85" s="89">
        <v>74.16</v>
      </c>
      <c r="M85" s="125">
        <v>186.29</v>
      </c>
    </row>
    <row r="86" spans="1:13">
      <c r="A86" s="52" t="s">
        <v>308</v>
      </c>
      <c r="B86" s="126">
        <v>6165.54</v>
      </c>
      <c r="C86" s="89">
        <v>229.07</v>
      </c>
      <c r="D86" s="89">
        <v>151.26</v>
      </c>
      <c r="E86" s="89">
        <v>133.96</v>
      </c>
      <c r="F86" s="89">
        <v>1690.18</v>
      </c>
      <c r="G86" s="90">
        <v>1139.94</v>
      </c>
      <c r="H86" s="91">
        <v>206.82</v>
      </c>
      <c r="I86" s="125">
        <v>1469.33</v>
      </c>
      <c r="J86" s="91">
        <v>495.05</v>
      </c>
      <c r="K86" s="89">
        <v>221.08</v>
      </c>
      <c r="L86" s="89">
        <v>81.48</v>
      </c>
      <c r="M86" s="125">
        <v>183.61</v>
      </c>
    </row>
    <row r="87" spans="1:13">
      <c r="A87" s="52" t="s">
        <v>309</v>
      </c>
      <c r="B87" s="126">
        <v>6077.12</v>
      </c>
      <c r="C87" s="89">
        <v>239.5</v>
      </c>
      <c r="D87" s="89">
        <v>154.30000000000001</v>
      </c>
      <c r="E87" s="89">
        <v>146</v>
      </c>
      <c r="F87" s="89">
        <v>1615.4</v>
      </c>
      <c r="G87" s="90">
        <v>1076.03</v>
      </c>
      <c r="H87" s="91">
        <v>254.68</v>
      </c>
      <c r="I87" s="125">
        <v>1515.91</v>
      </c>
      <c r="J87" s="91">
        <v>510.74</v>
      </c>
      <c r="K87" s="89">
        <v>171.24</v>
      </c>
      <c r="L87" s="89">
        <v>72.81</v>
      </c>
      <c r="M87" s="125">
        <v>180.46</v>
      </c>
    </row>
    <row r="88" spans="1:13">
      <c r="A88" s="52" t="s">
        <v>310</v>
      </c>
      <c r="B88" s="126">
        <v>6215.77</v>
      </c>
      <c r="C88" s="89">
        <v>257.87</v>
      </c>
      <c r="D88" s="89">
        <v>139.78</v>
      </c>
      <c r="E88" s="89">
        <v>249.14</v>
      </c>
      <c r="F88" s="89">
        <v>1591.58</v>
      </c>
      <c r="G88" s="90">
        <v>1084.23</v>
      </c>
      <c r="H88" s="91">
        <v>293.66000000000003</v>
      </c>
      <c r="I88" s="125">
        <v>1655.24</v>
      </c>
      <c r="J88" s="91">
        <v>489.82</v>
      </c>
      <c r="K88" s="89">
        <v>145.58000000000001</v>
      </c>
      <c r="L88" s="89">
        <v>69.31</v>
      </c>
      <c r="M88" s="125">
        <v>157.62</v>
      </c>
    </row>
    <row r="89" spans="1:13">
      <c r="A89" s="52" t="s">
        <v>311</v>
      </c>
      <c r="B89" s="126">
        <v>6114.06</v>
      </c>
      <c r="C89" s="89">
        <v>244.17</v>
      </c>
      <c r="D89" s="89">
        <v>136.72</v>
      </c>
      <c r="E89" s="89">
        <v>137.27000000000001</v>
      </c>
      <c r="F89" s="89">
        <v>1595.43</v>
      </c>
      <c r="G89" s="90">
        <v>955.97</v>
      </c>
      <c r="H89" s="91">
        <v>373.45</v>
      </c>
      <c r="I89" s="125">
        <v>1602.13</v>
      </c>
      <c r="J89" s="91">
        <v>474.1</v>
      </c>
      <c r="K89" s="89">
        <v>160.32</v>
      </c>
      <c r="L89" s="89">
        <v>59.04</v>
      </c>
      <c r="M89" s="125">
        <v>174.08</v>
      </c>
    </row>
    <row r="90" spans="1:13">
      <c r="A90" s="52" t="s">
        <v>312</v>
      </c>
      <c r="B90" s="126">
        <v>5971.07</v>
      </c>
      <c r="C90" s="89">
        <v>252.49</v>
      </c>
      <c r="D90" s="89">
        <v>140.87</v>
      </c>
      <c r="E90" s="89">
        <v>168.91</v>
      </c>
      <c r="F90" s="89">
        <v>1619.99</v>
      </c>
      <c r="G90" s="90">
        <v>738.38</v>
      </c>
      <c r="H90" s="91">
        <v>479.41</v>
      </c>
      <c r="I90" s="125">
        <v>1554.63</v>
      </c>
      <c r="J90" s="91">
        <v>460.04</v>
      </c>
      <c r="K90" s="89">
        <v>178.28</v>
      </c>
      <c r="L90" s="89">
        <v>54.05</v>
      </c>
      <c r="M90" s="125">
        <v>130.85</v>
      </c>
    </row>
    <row r="91" spans="1:13">
      <c r="A91" s="52" t="s">
        <v>313</v>
      </c>
      <c r="B91" s="126">
        <v>6130.57</v>
      </c>
      <c r="C91" s="89">
        <v>316</v>
      </c>
      <c r="D91" s="89">
        <v>176.35</v>
      </c>
      <c r="E91" s="89">
        <v>196.32</v>
      </c>
      <c r="F91" s="89">
        <v>1400.37</v>
      </c>
      <c r="G91" s="90">
        <v>1050.93</v>
      </c>
      <c r="H91" s="91">
        <v>400.04</v>
      </c>
      <c r="I91" s="125">
        <v>1425.91</v>
      </c>
      <c r="J91" s="91">
        <v>594.47</v>
      </c>
      <c r="K91" s="89">
        <v>145.53</v>
      </c>
      <c r="L91" s="89">
        <v>66.81</v>
      </c>
      <c r="M91" s="125">
        <v>112.3</v>
      </c>
    </row>
    <row r="92" spans="1:13">
      <c r="A92" s="52" t="s">
        <v>314</v>
      </c>
      <c r="B92" s="126">
        <v>6293.15</v>
      </c>
      <c r="C92" s="89">
        <v>294.82</v>
      </c>
      <c r="D92" s="89">
        <v>179.3</v>
      </c>
      <c r="E92" s="89">
        <v>112.46</v>
      </c>
      <c r="F92" s="89">
        <v>1644.67</v>
      </c>
      <c r="G92" s="90">
        <v>828.47</v>
      </c>
      <c r="H92" s="91">
        <v>449.06</v>
      </c>
      <c r="I92" s="125">
        <v>1698.82</v>
      </c>
      <c r="J92" s="91">
        <v>576.16999999999996</v>
      </c>
      <c r="K92" s="89">
        <v>183.7</v>
      </c>
      <c r="L92" s="89">
        <v>57.47</v>
      </c>
      <c r="M92" s="125">
        <v>142.99</v>
      </c>
    </row>
    <row r="93" spans="1:13">
      <c r="A93" s="52" t="s">
        <v>315</v>
      </c>
      <c r="B93" s="126">
        <v>6568.8</v>
      </c>
      <c r="C93" s="89">
        <v>326.72000000000003</v>
      </c>
      <c r="D93" s="89">
        <v>191.82</v>
      </c>
      <c r="E93" s="89">
        <v>128.08000000000001</v>
      </c>
      <c r="F93" s="89">
        <v>1616.48</v>
      </c>
      <c r="G93" s="90">
        <v>990.29</v>
      </c>
      <c r="H93" s="91">
        <v>437.68</v>
      </c>
      <c r="I93" s="125">
        <v>1545.41</v>
      </c>
      <c r="J93" s="91">
        <v>567.04999999999995</v>
      </c>
      <c r="K93" s="89">
        <v>327.19</v>
      </c>
      <c r="L93" s="89">
        <v>69.989999999999995</v>
      </c>
      <c r="M93" s="125">
        <v>172.54</v>
      </c>
    </row>
    <row r="94" spans="1:13">
      <c r="A94" s="52" t="s">
        <v>316</v>
      </c>
      <c r="B94" s="126">
        <v>6083.33</v>
      </c>
      <c r="C94" s="89">
        <v>232.19</v>
      </c>
      <c r="D94" s="89">
        <v>172.92</v>
      </c>
      <c r="E94" s="89">
        <v>100.37</v>
      </c>
      <c r="F94" s="89">
        <v>1636.07</v>
      </c>
      <c r="G94" s="90">
        <v>932</v>
      </c>
      <c r="H94" s="91">
        <v>329.71</v>
      </c>
      <c r="I94" s="125">
        <v>1613.57</v>
      </c>
      <c r="J94" s="91">
        <v>547.16</v>
      </c>
      <c r="K94" s="89">
        <v>198.08</v>
      </c>
      <c r="L94" s="89">
        <v>69.930000000000007</v>
      </c>
      <c r="M94" s="125">
        <v>155.83000000000001</v>
      </c>
    </row>
    <row r="95" spans="1:13">
      <c r="A95" s="52" t="s">
        <v>317</v>
      </c>
      <c r="B95" s="126">
        <v>6255.34</v>
      </c>
      <c r="C95" s="89">
        <v>268.92</v>
      </c>
      <c r="D95" s="89">
        <v>171.81</v>
      </c>
      <c r="E95" s="89">
        <v>218.05</v>
      </c>
      <c r="F95" s="89">
        <v>1596.71</v>
      </c>
      <c r="G95" s="90">
        <v>1005.51</v>
      </c>
      <c r="H95" s="91">
        <v>244.97</v>
      </c>
      <c r="I95" s="125">
        <v>1655.64</v>
      </c>
      <c r="J95" s="91">
        <v>548.92999999999995</v>
      </c>
      <c r="K95" s="89">
        <v>178.74</v>
      </c>
      <c r="L95" s="89">
        <v>60.03</v>
      </c>
      <c r="M95" s="125">
        <v>160.86000000000001</v>
      </c>
    </row>
    <row r="96" spans="1:13">
      <c r="A96" s="52" t="s">
        <v>318</v>
      </c>
      <c r="B96" s="126">
        <v>6015.63</v>
      </c>
      <c r="C96" s="89">
        <v>232.13</v>
      </c>
      <c r="D96" s="89">
        <v>147.61000000000001</v>
      </c>
      <c r="E96" s="89">
        <v>109.04</v>
      </c>
      <c r="F96" s="89">
        <v>1576.27</v>
      </c>
      <c r="G96" s="90">
        <v>1131.75</v>
      </c>
      <c r="H96" s="91">
        <v>187.16</v>
      </c>
      <c r="I96" s="125">
        <v>1603.75</v>
      </c>
      <c r="J96" s="91">
        <v>590.65</v>
      </c>
      <c r="K96" s="89">
        <v>52.56</v>
      </c>
      <c r="L96" s="89">
        <v>63.04</v>
      </c>
      <c r="M96" s="125">
        <v>176.83</v>
      </c>
    </row>
    <row r="97" spans="1:13">
      <c r="A97" s="52" t="s">
        <v>319</v>
      </c>
      <c r="B97" s="126">
        <v>6332.82</v>
      </c>
      <c r="C97" s="89">
        <v>218.02</v>
      </c>
      <c r="D97" s="89">
        <v>157.85</v>
      </c>
      <c r="E97" s="89">
        <v>225.94</v>
      </c>
      <c r="F97" s="89">
        <v>1664.97</v>
      </c>
      <c r="G97" s="90">
        <v>1200.4100000000001</v>
      </c>
      <c r="H97" s="91">
        <v>143.54</v>
      </c>
      <c r="I97" s="125">
        <v>1671.42</v>
      </c>
      <c r="J97" s="91">
        <v>597.44000000000005</v>
      </c>
      <c r="K97" s="89">
        <v>49.79</v>
      </c>
      <c r="L97" s="89">
        <v>61.99</v>
      </c>
      <c r="M97" s="125">
        <v>168.7</v>
      </c>
    </row>
    <row r="98" spans="1:13">
      <c r="A98" s="52" t="s">
        <v>320</v>
      </c>
      <c r="B98" s="126">
        <v>6450.7</v>
      </c>
      <c r="C98" s="89">
        <v>292.32</v>
      </c>
      <c r="D98" s="89">
        <v>154.33000000000001</v>
      </c>
      <c r="E98" s="89">
        <v>175.44</v>
      </c>
      <c r="F98" s="89">
        <v>1546.39</v>
      </c>
      <c r="G98" s="90">
        <v>1243.69</v>
      </c>
      <c r="H98" s="91">
        <v>206.09</v>
      </c>
      <c r="I98" s="125">
        <v>1612.46</v>
      </c>
      <c r="J98" s="91">
        <v>589.46</v>
      </c>
      <c r="K98" s="89">
        <v>250.36</v>
      </c>
      <c r="L98" s="89">
        <v>64.47</v>
      </c>
      <c r="M98" s="125">
        <v>182.63</v>
      </c>
    </row>
    <row r="99" spans="1:13">
      <c r="A99" s="52" t="s">
        <v>321</v>
      </c>
      <c r="B99" s="126">
        <v>6247.34</v>
      </c>
      <c r="C99" s="89">
        <v>267.81</v>
      </c>
      <c r="D99" s="89">
        <v>157.44</v>
      </c>
      <c r="E99" s="89">
        <v>191.2</v>
      </c>
      <c r="F99" s="89">
        <v>1535.18</v>
      </c>
      <c r="G99" s="90">
        <v>1135.51</v>
      </c>
      <c r="H99" s="91">
        <v>242.99</v>
      </c>
      <c r="I99" s="125">
        <v>1670.02</v>
      </c>
      <c r="J99" s="91">
        <v>550.98</v>
      </c>
      <c r="K99" s="89">
        <v>78.36</v>
      </c>
      <c r="L99" s="89">
        <v>69.540000000000006</v>
      </c>
      <c r="M99" s="125">
        <v>171.38</v>
      </c>
    </row>
    <row r="100" spans="1:13">
      <c r="A100" s="52" t="s">
        <v>322</v>
      </c>
      <c r="B100" s="126">
        <v>6332.61</v>
      </c>
      <c r="C100" s="89">
        <v>300.49</v>
      </c>
      <c r="D100" s="89">
        <v>171.23</v>
      </c>
      <c r="E100" s="89">
        <v>206.05</v>
      </c>
      <c r="F100" s="89">
        <v>1578.54</v>
      </c>
      <c r="G100" s="90">
        <v>1053.8399999999999</v>
      </c>
      <c r="H100" s="91">
        <v>252.67</v>
      </c>
      <c r="I100" s="125">
        <v>1745.46</v>
      </c>
      <c r="J100" s="91">
        <v>549.20000000000005</v>
      </c>
      <c r="K100" s="89">
        <v>80.62</v>
      </c>
      <c r="L100" s="89">
        <v>55.58</v>
      </c>
      <c r="M100" s="125">
        <v>162.38</v>
      </c>
    </row>
    <row r="101" spans="1:13">
      <c r="A101" s="52" t="s">
        <v>323</v>
      </c>
      <c r="B101" s="127">
        <v>5954.56</v>
      </c>
      <c r="C101" s="48">
        <v>308.69</v>
      </c>
      <c r="D101" s="48">
        <v>167.49</v>
      </c>
      <c r="E101" s="48">
        <v>113.53</v>
      </c>
      <c r="F101" s="48">
        <v>1534.25</v>
      </c>
      <c r="G101" s="124">
        <v>830.84</v>
      </c>
      <c r="H101" s="122">
        <v>470.55</v>
      </c>
      <c r="I101" s="48">
        <v>1476.41</v>
      </c>
      <c r="J101" s="122">
        <v>568.12</v>
      </c>
      <c r="K101" s="48">
        <v>138.99</v>
      </c>
      <c r="L101" s="48">
        <v>60.04</v>
      </c>
      <c r="M101" s="48">
        <v>170.79</v>
      </c>
    </row>
    <row r="102" spans="1:13">
      <c r="A102" s="52" t="s">
        <v>324</v>
      </c>
      <c r="B102" s="127">
        <v>6831.48</v>
      </c>
      <c r="C102" s="48">
        <v>256.43</v>
      </c>
      <c r="D102" s="48">
        <v>172.57</v>
      </c>
      <c r="E102" s="48">
        <v>139.69</v>
      </c>
      <c r="F102" s="48">
        <v>1522.25</v>
      </c>
      <c r="G102" s="124">
        <v>1094.05</v>
      </c>
      <c r="H102" s="122">
        <v>504.97</v>
      </c>
      <c r="I102" s="48">
        <v>1658.36</v>
      </c>
      <c r="J102" s="122">
        <v>572.12</v>
      </c>
      <c r="K102" s="48">
        <v>523</v>
      </c>
      <c r="L102" s="48">
        <v>51</v>
      </c>
      <c r="M102" s="48">
        <v>128.5</v>
      </c>
    </row>
    <row r="103" spans="1:13">
      <c r="A103" s="52" t="s">
        <v>325</v>
      </c>
      <c r="B103" s="127">
        <v>6062.93</v>
      </c>
      <c r="C103" s="48">
        <v>318.18</v>
      </c>
      <c r="D103" s="48">
        <v>179.57</v>
      </c>
      <c r="E103" s="48">
        <v>261.04000000000002</v>
      </c>
      <c r="F103" s="48">
        <v>1345.3</v>
      </c>
      <c r="G103" s="124">
        <v>836.52</v>
      </c>
      <c r="H103" s="122">
        <v>447.22</v>
      </c>
      <c r="I103" s="48">
        <v>1542.08</v>
      </c>
      <c r="J103" s="122">
        <v>583.83000000000004</v>
      </c>
      <c r="K103" s="48">
        <v>276.13</v>
      </c>
      <c r="L103" s="48">
        <v>72.91</v>
      </c>
      <c r="M103" s="48">
        <v>108.42</v>
      </c>
    </row>
    <row r="104" spans="1:13">
      <c r="A104" s="52" t="s">
        <v>326</v>
      </c>
      <c r="B104" s="127">
        <v>6157.66</v>
      </c>
      <c r="C104" s="48">
        <v>256.68</v>
      </c>
      <c r="D104" s="48">
        <v>164.7</v>
      </c>
      <c r="E104" s="48">
        <v>185.91</v>
      </c>
      <c r="F104" s="48">
        <v>1598.14</v>
      </c>
      <c r="G104" s="124">
        <v>782.58</v>
      </c>
      <c r="H104" s="122">
        <v>413.42</v>
      </c>
      <c r="I104" s="48">
        <v>1752.64</v>
      </c>
      <c r="J104" s="122">
        <v>502.8</v>
      </c>
      <c r="K104" s="48">
        <v>251.34</v>
      </c>
      <c r="L104" s="48">
        <v>57.13</v>
      </c>
      <c r="M104" s="48">
        <v>130.47999999999999</v>
      </c>
    </row>
    <row r="105" spans="1:13">
      <c r="A105" s="52" t="s">
        <v>327</v>
      </c>
      <c r="B105" s="127">
        <v>7019.4</v>
      </c>
      <c r="C105" s="48">
        <v>407.85</v>
      </c>
      <c r="D105" s="48">
        <v>179.42</v>
      </c>
      <c r="E105" s="48">
        <v>284.20999999999998</v>
      </c>
      <c r="F105" s="48">
        <v>1497.86</v>
      </c>
      <c r="G105" s="124">
        <v>1020.79</v>
      </c>
      <c r="H105" s="122">
        <v>534.16</v>
      </c>
      <c r="I105" s="48">
        <v>1594.16</v>
      </c>
      <c r="J105" s="122">
        <v>812.39</v>
      </c>
      <c r="K105" s="48">
        <v>292.64</v>
      </c>
      <c r="L105" s="48">
        <v>69.12</v>
      </c>
      <c r="M105" s="48">
        <v>178.2</v>
      </c>
    </row>
    <row r="106" spans="1:13">
      <c r="A106" s="52" t="s">
        <v>328</v>
      </c>
      <c r="B106" s="127">
        <v>5767.33</v>
      </c>
      <c r="C106" s="48">
        <v>248.96</v>
      </c>
      <c r="D106" s="48">
        <v>180.06</v>
      </c>
      <c r="E106" s="48">
        <v>109.63</v>
      </c>
      <c r="F106" s="48">
        <v>1576.7</v>
      </c>
      <c r="G106" s="124">
        <v>865.1</v>
      </c>
      <c r="H106" s="122">
        <v>343.98</v>
      </c>
      <c r="I106" s="48">
        <v>1701.35</v>
      </c>
      <c r="J106" s="122">
        <v>240.95</v>
      </c>
      <c r="K106" s="48">
        <v>173.89</v>
      </c>
      <c r="L106" s="48">
        <v>53.63</v>
      </c>
      <c r="M106" s="48">
        <v>134.55000000000001</v>
      </c>
    </row>
    <row r="107" spans="1:13">
      <c r="A107" s="52" t="s">
        <v>329</v>
      </c>
      <c r="B107" s="127">
        <v>6349.74</v>
      </c>
      <c r="C107" s="48">
        <v>331.4</v>
      </c>
      <c r="D107" s="48">
        <v>159.27000000000001</v>
      </c>
      <c r="E107" s="48">
        <v>274.16000000000003</v>
      </c>
      <c r="F107" s="48">
        <v>1482.17</v>
      </c>
      <c r="G107" s="124">
        <v>1122</v>
      </c>
      <c r="H107" s="122">
        <v>401.19</v>
      </c>
      <c r="I107" s="48">
        <v>1665.75</v>
      </c>
      <c r="J107" s="122">
        <v>449.67</v>
      </c>
      <c r="K107" s="48">
        <v>108.75</v>
      </c>
      <c r="L107" s="48">
        <v>53.77</v>
      </c>
      <c r="M107" s="48">
        <v>156.32</v>
      </c>
    </row>
    <row r="108" spans="1:13">
      <c r="A108" s="52" t="s">
        <v>330</v>
      </c>
      <c r="B108" s="127">
        <v>6470.5</v>
      </c>
      <c r="C108" s="48">
        <v>320.85000000000002</v>
      </c>
      <c r="D108" s="48">
        <v>138.13</v>
      </c>
      <c r="E108" s="48">
        <v>181.62</v>
      </c>
      <c r="F108" s="48">
        <v>1565.53</v>
      </c>
      <c r="G108" s="124">
        <v>1329</v>
      </c>
      <c r="H108" s="122">
        <v>147.21</v>
      </c>
      <c r="I108" s="48">
        <v>1697.69</v>
      </c>
      <c r="J108" s="122">
        <v>511.6</v>
      </c>
      <c r="K108" s="48">
        <v>183.16</v>
      </c>
      <c r="L108" s="48">
        <v>64.11</v>
      </c>
      <c r="M108" s="48">
        <v>163.66999999999999</v>
      </c>
    </row>
    <row r="109" spans="1:13">
      <c r="A109" s="52" t="s">
        <v>331</v>
      </c>
      <c r="B109" s="127">
        <v>6182.55</v>
      </c>
      <c r="C109" s="48">
        <v>301.33</v>
      </c>
      <c r="D109" s="48">
        <v>139.77000000000001</v>
      </c>
      <c r="E109" s="48">
        <v>129.02000000000001</v>
      </c>
      <c r="F109" s="48">
        <v>1577.82</v>
      </c>
      <c r="G109" s="124">
        <v>1129.46</v>
      </c>
      <c r="H109" s="122">
        <v>123.56</v>
      </c>
      <c r="I109" s="48">
        <v>1677.08</v>
      </c>
      <c r="J109" s="122">
        <v>598.23</v>
      </c>
      <c r="K109" s="48">
        <v>159.84</v>
      </c>
      <c r="L109" s="48">
        <v>63.69</v>
      </c>
      <c r="M109" s="48">
        <v>103.77</v>
      </c>
    </row>
    <row r="110" spans="1:13">
      <c r="A110" s="52" t="s">
        <v>332</v>
      </c>
      <c r="B110" s="127">
        <v>6156.67</v>
      </c>
      <c r="C110" s="48">
        <v>216.69</v>
      </c>
      <c r="D110" s="48">
        <v>135.44</v>
      </c>
      <c r="E110" s="48">
        <v>129.38</v>
      </c>
      <c r="F110" s="48">
        <v>1479.43</v>
      </c>
      <c r="G110" s="124">
        <v>1290.55</v>
      </c>
      <c r="H110" s="122">
        <v>215.39</v>
      </c>
      <c r="I110" s="48">
        <v>1691.92</v>
      </c>
      <c r="J110" s="122">
        <v>590.94000000000005</v>
      </c>
      <c r="K110" s="48">
        <v>107.9</v>
      </c>
      <c r="L110" s="48">
        <v>57.95</v>
      </c>
      <c r="M110" s="48">
        <v>137.72</v>
      </c>
    </row>
    <row r="111" spans="1:13">
      <c r="A111" s="52" t="s">
        <v>333</v>
      </c>
      <c r="B111" s="127">
        <v>6409.88</v>
      </c>
      <c r="C111" s="48">
        <v>206.15</v>
      </c>
      <c r="D111" s="48">
        <v>144.77000000000001</v>
      </c>
      <c r="E111" s="48">
        <v>160.56</v>
      </c>
      <c r="F111" s="48">
        <v>1541.93</v>
      </c>
      <c r="G111" s="124">
        <v>1175.2</v>
      </c>
      <c r="H111" s="122">
        <v>227.13</v>
      </c>
      <c r="I111" s="48">
        <v>1788.69</v>
      </c>
      <c r="J111" s="122">
        <v>633.73</v>
      </c>
      <c r="K111" s="48">
        <v>177.78</v>
      </c>
      <c r="L111" s="48">
        <v>49.88</v>
      </c>
      <c r="M111" s="48">
        <v>129.22999999999999</v>
      </c>
    </row>
    <row r="112" spans="1:13">
      <c r="A112" s="52" t="s">
        <v>334</v>
      </c>
      <c r="B112" s="127">
        <v>6332.75</v>
      </c>
      <c r="C112" s="48">
        <v>138.26</v>
      </c>
      <c r="D112" s="48">
        <v>172.85</v>
      </c>
      <c r="E112" s="48">
        <v>249.58</v>
      </c>
      <c r="F112" s="48">
        <v>1500.3</v>
      </c>
      <c r="G112" s="124">
        <v>1169.99</v>
      </c>
      <c r="H112" s="122">
        <v>339.72</v>
      </c>
      <c r="I112" s="48">
        <v>1801.31</v>
      </c>
      <c r="J112" s="122">
        <v>515.30999999999995</v>
      </c>
      <c r="K112" s="48">
        <v>137.21</v>
      </c>
      <c r="L112" s="48">
        <v>64.760000000000005</v>
      </c>
      <c r="M112" s="48">
        <v>135.56</v>
      </c>
    </row>
    <row r="113" spans="1:13">
      <c r="A113" s="52" t="s">
        <v>335</v>
      </c>
      <c r="B113" s="127">
        <v>5942.3</v>
      </c>
      <c r="C113" s="48">
        <v>248.3</v>
      </c>
      <c r="D113" s="48">
        <v>164.44</v>
      </c>
      <c r="E113" s="48">
        <v>141.91</v>
      </c>
      <c r="F113" s="48">
        <v>1468.89</v>
      </c>
      <c r="G113" s="124">
        <v>970.63</v>
      </c>
      <c r="H113" s="122">
        <v>401.67</v>
      </c>
      <c r="I113" s="48">
        <v>1521.02</v>
      </c>
      <c r="J113" s="122">
        <v>594.04</v>
      </c>
      <c r="K113" s="48">
        <v>135.91999999999999</v>
      </c>
      <c r="L113" s="48">
        <v>49.23</v>
      </c>
      <c r="M113" s="48">
        <v>123.89</v>
      </c>
    </row>
    <row r="114" spans="1:13">
      <c r="A114" s="52" t="s">
        <v>336</v>
      </c>
      <c r="B114" s="127">
        <v>6044.17</v>
      </c>
      <c r="C114" s="48">
        <v>132.21</v>
      </c>
      <c r="D114" s="48">
        <v>161.37</v>
      </c>
      <c r="E114" s="48">
        <v>171.36</v>
      </c>
      <c r="F114" s="48">
        <v>1457.1</v>
      </c>
      <c r="G114" s="124">
        <v>948.74</v>
      </c>
      <c r="H114" s="122">
        <v>421.77</v>
      </c>
      <c r="I114" s="48">
        <v>1727.21</v>
      </c>
      <c r="J114" s="122">
        <v>491.56</v>
      </c>
      <c r="K114" s="48">
        <v>246.28</v>
      </c>
      <c r="L114" s="48">
        <v>56.48</v>
      </c>
      <c r="M114" s="48">
        <v>108.01</v>
      </c>
    </row>
    <row r="115" spans="1:13">
      <c r="A115" s="52" t="s">
        <v>337</v>
      </c>
      <c r="B115" s="127">
        <v>5929.33</v>
      </c>
      <c r="C115" s="48">
        <v>330.33</v>
      </c>
      <c r="D115" s="48">
        <v>202.47</v>
      </c>
      <c r="E115" s="48">
        <v>166.15</v>
      </c>
      <c r="F115" s="48">
        <v>1342.23</v>
      </c>
      <c r="G115" s="124">
        <v>976.6</v>
      </c>
      <c r="H115" s="122">
        <v>442.58</v>
      </c>
      <c r="I115" s="48">
        <v>1605.74</v>
      </c>
      <c r="J115" s="122">
        <v>406.91</v>
      </c>
      <c r="K115" s="48">
        <v>246.59</v>
      </c>
      <c r="L115" s="48">
        <v>43.77</v>
      </c>
      <c r="M115" s="48">
        <v>74.209999999999994</v>
      </c>
    </row>
    <row r="116" spans="1:13">
      <c r="A116" s="52" t="s">
        <v>338</v>
      </c>
      <c r="B116" s="127">
        <v>6217.31</v>
      </c>
      <c r="C116" s="48">
        <v>240.28</v>
      </c>
      <c r="D116" s="48">
        <v>149.93</v>
      </c>
      <c r="E116" s="48">
        <v>164.55</v>
      </c>
      <c r="F116" s="48">
        <v>1557.7</v>
      </c>
      <c r="G116" s="124">
        <v>868.86</v>
      </c>
      <c r="H116" s="122">
        <v>425.66</v>
      </c>
      <c r="I116" s="48">
        <v>1792.44</v>
      </c>
      <c r="J116" s="122">
        <v>436.91</v>
      </c>
      <c r="K116" s="48">
        <v>310.54000000000002</v>
      </c>
      <c r="L116" s="48">
        <v>55.4</v>
      </c>
      <c r="M116" s="48">
        <v>116.65</v>
      </c>
    </row>
    <row r="117" spans="1:13">
      <c r="A117" s="52" t="s">
        <v>339</v>
      </c>
      <c r="B117" s="127">
        <v>6190.68</v>
      </c>
      <c r="C117" s="48">
        <v>318.37</v>
      </c>
      <c r="D117" s="48">
        <v>170.68</v>
      </c>
      <c r="E117" s="48">
        <v>181.25</v>
      </c>
      <c r="F117" s="48">
        <v>1498.84</v>
      </c>
      <c r="G117" s="124">
        <v>927.33</v>
      </c>
      <c r="H117" s="122">
        <v>359.6</v>
      </c>
      <c r="I117" s="48">
        <v>1741.09</v>
      </c>
      <c r="J117" s="122">
        <v>541.78</v>
      </c>
      <c r="K117" s="48">
        <v>114.05</v>
      </c>
      <c r="L117" s="48">
        <v>50.77</v>
      </c>
      <c r="M117" s="48">
        <v>137.24</v>
      </c>
    </row>
    <row r="118" spans="1:13">
      <c r="A118" s="52" t="s">
        <v>340</v>
      </c>
      <c r="B118" s="127">
        <v>6029.26</v>
      </c>
      <c r="C118" s="48">
        <v>171.57</v>
      </c>
      <c r="D118" s="48">
        <v>168.48</v>
      </c>
      <c r="E118" s="48">
        <v>92.21</v>
      </c>
      <c r="F118" s="48">
        <v>1508.62</v>
      </c>
      <c r="G118" s="124">
        <v>978.67</v>
      </c>
      <c r="H118" s="122">
        <v>252.62</v>
      </c>
      <c r="I118" s="48">
        <v>1766.57</v>
      </c>
      <c r="J118" s="122">
        <v>563.55999999999995</v>
      </c>
      <c r="K118" s="48">
        <v>237.29</v>
      </c>
      <c r="L118" s="48">
        <v>75.31</v>
      </c>
      <c r="M118" s="48">
        <v>116.04</v>
      </c>
    </row>
    <row r="119" spans="1:13">
      <c r="A119" s="52" t="s">
        <v>341</v>
      </c>
      <c r="B119" s="127">
        <v>5887.82</v>
      </c>
      <c r="C119" s="48">
        <v>202.26</v>
      </c>
      <c r="D119" s="48">
        <v>181.85</v>
      </c>
      <c r="E119" s="48">
        <v>63.89</v>
      </c>
      <c r="F119" s="48">
        <v>1459.64</v>
      </c>
      <c r="G119" s="124">
        <v>1105.82</v>
      </c>
      <c r="H119" s="122">
        <v>214.88</v>
      </c>
      <c r="I119" s="48">
        <v>1739.14</v>
      </c>
      <c r="J119" s="122">
        <v>485.51</v>
      </c>
      <c r="K119" s="48">
        <v>82.13</v>
      </c>
      <c r="L119" s="48">
        <v>111.48</v>
      </c>
      <c r="M119" s="48">
        <v>127.61</v>
      </c>
    </row>
    <row r="120" spans="1:13">
      <c r="A120" s="52" t="s">
        <v>342</v>
      </c>
      <c r="B120" s="127">
        <v>6073.2</v>
      </c>
      <c r="C120" s="48">
        <v>206.36</v>
      </c>
      <c r="D120" s="48">
        <v>145.71</v>
      </c>
      <c r="E120" s="48">
        <v>71.67</v>
      </c>
      <c r="F120" s="48">
        <v>1515.41</v>
      </c>
      <c r="G120" s="124">
        <v>1169.5</v>
      </c>
      <c r="H120" s="122">
        <v>205.72</v>
      </c>
      <c r="I120" s="48">
        <v>1763.6</v>
      </c>
      <c r="J120" s="122">
        <v>563.12</v>
      </c>
      <c r="K120" s="48">
        <v>186.19</v>
      </c>
      <c r="L120" s="48">
        <v>60.31</v>
      </c>
      <c r="M120" s="48">
        <v>142.37</v>
      </c>
    </row>
    <row r="121" spans="1:13">
      <c r="A121" s="52" t="s">
        <v>343</v>
      </c>
      <c r="B121" s="127">
        <v>6078.7</v>
      </c>
      <c r="C121" s="48">
        <v>245.37</v>
      </c>
      <c r="D121" s="48">
        <v>141.74</v>
      </c>
      <c r="E121" s="48">
        <v>112.75</v>
      </c>
      <c r="F121" s="48">
        <v>1500.03</v>
      </c>
      <c r="G121" s="124">
        <v>1206.28</v>
      </c>
      <c r="H121" s="122">
        <v>172.84</v>
      </c>
      <c r="I121" s="48">
        <v>1788.53</v>
      </c>
      <c r="J121" s="122">
        <v>516.77</v>
      </c>
      <c r="K121" s="48">
        <v>108.18</v>
      </c>
      <c r="L121" s="48">
        <v>57.24</v>
      </c>
      <c r="M121" s="48">
        <v>151.79</v>
      </c>
    </row>
    <row r="122" spans="1:13">
      <c r="A122" s="52" t="s">
        <v>344</v>
      </c>
      <c r="B122" s="127">
        <v>6348.79</v>
      </c>
      <c r="C122" s="48">
        <v>238.95</v>
      </c>
      <c r="D122" s="48">
        <v>112.36</v>
      </c>
      <c r="E122" s="48">
        <v>206.68</v>
      </c>
      <c r="F122" s="48">
        <v>1470.36</v>
      </c>
      <c r="G122" s="124">
        <v>1256.8499999999999</v>
      </c>
      <c r="H122" s="122">
        <v>178.58</v>
      </c>
      <c r="I122" s="48">
        <v>1868.02</v>
      </c>
      <c r="J122" s="122">
        <v>508.9</v>
      </c>
      <c r="K122" s="48">
        <v>204.57</v>
      </c>
      <c r="L122" s="48">
        <v>51.8</v>
      </c>
      <c r="M122" s="48">
        <v>154.41999999999999</v>
      </c>
    </row>
    <row r="123" spans="1:13">
      <c r="A123" s="52" t="s">
        <v>345</v>
      </c>
      <c r="B123" s="127">
        <v>5928.16</v>
      </c>
      <c r="C123" s="48">
        <v>192.33</v>
      </c>
      <c r="D123" s="48">
        <v>78.739999999999995</v>
      </c>
      <c r="E123" s="48">
        <v>153.06</v>
      </c>
      <c r="F123" s="48">
        <v>1474.63</v>
      </c>
      <c r="G123" s="124">
        <v>1059.01</v>
      </c>
      <c r="H123" s="122">
        <v>227.01</v>
      </c>
      <c r="I123" s="48">
        <v>1788.03</v>
      </c>
      <c r="J123" s="122">
        <v>561.27</v>
      </c>
      <c r="K123" s="48">
        <v>124.11</v>
      </c>
      <c r="L123" s="48">
        <v>52.16</v>
      </c>
      <c r="M123" s="48">
        <v>146.79</v>
      </c>
    </row>
    <row r="124" spans="1:13">
      <c r="A124" s="52" t="s">
        <v>346</v>
      </c>
      <c r="B124" s="127">
        <v>6252.81</v>
      </c>
      <c r="C124" s="48">
        <v>203.41</v>
      </c>
      <c r="D124" s="48">
        <v>149.82</v>
      </c>
      <c r="E124" s="48">
        <v>113.98</v>
      </c>
      <c r="F124" s="48">
        <v>1461.39</v>
      </c>
      <c r="G124" s="124">
        <v>1093.46</v>
      </c>
      <c r="H124" s="122">
        <v>375.15</v>
      </c>
      <c r="I124" s="48">
        <v>1831.08</v>
      </c>
      <c r="J124" s="122">
        <v>493.64</v>
      </c>
      <c r="K124" s="48">
        <v>170.34</v>
      </c>
      <c r="L124" s="48">
        <v>43.26</v>
      </c>
      <c r="M124" s="48">
        <v>200.23</v>
      </c>
    </row>
    <row r="125" spans="1:13">
      <c r="A125" s="52" t="s">
        <v>347</v>
      </c>
      <c r="B125" s="127">
        <v>5878.55</v>
      </c>
      <c r="C125" s="48">
        <v>248.43</v>
      </c>
      <c r="D125" s="48">
        <v>157.69999999999999</v>
      </c>
      <c r="E125" s="48">
        <v>202.47</v>
      </c>
      <c r="F125" s="48">
        <v>1411.94</v>
      </c>
      <c r="G125" s="124">
        <v>1006.11</v>
      </c>
      <c r="H125" s="122">
        <v>332.23</v>
      </c>
      <c r="I125" s="48">
        <v>1545.61</v>
      </c>
      <c r="J125" s="122">
        <v>538.42999999999995</v>
      </c>
      <c r="K125" s="48">
        <v>232.63</v>
      </c>
      <c r="L125" s="48">
        <v>38.21</v>
      </c>
      <c r="M125" s="48">
        <v>110.74</v>
      </c>
    </row>
    <row r="126" spans="1:13">
      <c r="A126" s="52" t="s">
        <v>348</v>
      </c>
      <c r="B126" s="127">
        <v>5933.4</v>
      </c>
      <c r="C126" s="48">
        <v>229.31</v>
      </c>
      <c r="D126" s="48">
        <v>155.33000000000001</v>
      </c>
      <c r="E126" s="48">
        <v>78.900000000000006</v>
      </c>
      <c r="F126" s="48">
        <v>1414.08</v>
      </c>
      <c r="G126" s="124">
        <v>925.9</v>
      </c>
      <c r="H126" s="122">
        <v>441.39</v>
      </c>
      <c r="I126" s="48">
        <v>1808.47</v>
      </c>
      <c r="J126" s="122">
        <v>499.77</v>
      </c>
      <c r="K126" s="48">
        <v>192.47</v>
      </c>
      <c r="L126" s="48">
        <v>32.5</v>
      </c>
      <c r="M126" s="48">
        <v>85.21</v>
      </c>
    </row>
    <row r="127" spans="1:13">
      <c r="A127" s="52" t="s">
        <v>349</v>
      </c>
      <c r="B127" s="127">
        <v>6114.98</v>
      </c>
      <c r="C127" s="48">
        <v>348.76</v>
      </c>
      <c r="D127" s="48">
        <v>159.26</v>
      </c>
      <c r="E127" s="48">
        <v>71</v>
      </c>
      <c r="F127" s="48">
        <v>1340.49</v>
      </c>
      <c r="G127" s="124">
        <v>1080.43</v>
      </c>
      <c r="H127" s="122">
        <v>402.23</v>
      </c>
      <c r="I127" s="48">
        <v>1779.73</v>
      </c>
      <c r="J127" s="122">
        <v>468.46</v>
      </c>
      <c r="K127" s="48">
        <v>152.32</v>
      </c>
      <c r="L127" s="48">
        <v>42.52</v>
      </c>
      <c r="M127" s="48">
        <v>95.06</v>
      </c>
    </row>
    <row r="128" spans="1:13">
      <c r="A128" s="52" t="s">
        <v>350</v>
      </c>
      <c r="B128" s="127">
        <v>5824.98</v>
      </c>
      <c r="C128" s="48">
        <v>316.29000000000002</v>
      </c>
      <c r="D128" s="48">
        <v>138.37</v>
      </c>
      <c r="E128" s="48">
        <v>67.89</v>
      </c>
      <c r="F128" s="48">
        <v>1449.88</v>
      </c>
      <c r="G128" s="124">
        <v>807.25</v>
      </c>
      <c r="H128" s="122">
        <v>387.31</v>
      </c>
      <c r="I128" s="48">
        <v>1783.27</v>
      </c>
      <c r="J128" s="122">
        <v>474.4</v>
      </c>
      <c r="K128" s="48">
        <v>129.34</v>
      </c>
      <c r="L128" s="48">
        <v>52.34</v>
      </c>
      <c r="M128" s="48">
        <v>137.43</v>
      </c>
    </row>
    <row r="129" spans="1:13">
      <c r="A129" s="52" t="s">
        <v>351</v>
      </c>
      <c r="B129" s="127">
        <v>6244.95</v>
      </c>
      <c r="C129" s="48">
        <v>347.55</v>
      </c>
      <c r="D129" s="48">
        <v>156.58000000000001</v>
      </c>
      <c r="E129" s="48">
        <v>97.25</v>
      </c>
      <c r="F129" s="48">
        <v>1387.34</v>
      </c>
      <c r="G129" s="124">
        <v>1049.72</v>
      </c>
      <c r="H129" s="122">
        <v>388.38</v>
      </c>
      <c r="I129" s="48">
        <v>1752.1</v>
      </c>
      <c r="J129" s="122">
        <v>557.71</v>
      </c>
      <c r="K129" s="48">
        <v>130.19</v>
      </c>
      <c r="L129" s="48">
        <v>45.52</v>
      </c>
      <c r="M129" s="48">
        <v>167.78</v>
      </c>
    </row>
    <row r="130" spans="1:13">
      <c r="A130" s="52" t="s">
        <v>352</v>
      </c>
      <c r="B130" s="127">
        <v>6055.61</v>
      </c>
      <c r="C130" s="48">
        <v>308.42</v>
      </c>
      <c r="D130" s="48">
        <v>146.06</v>
      </c>
      <c r="E130" s="48">
        <v>65.41</v>
      </c>
      <c r="F130" s="48">
        <v>1434.29</v>
      </c>
      <c r="G130" s="124">
        <v>1007.98</v>
      </c>
      <c r="H130" s="122">
        <v>368.43</v>
      </c>
      <c r="I130" s="48">
        <v>1778.14</v>
      </c>
      <c r="J130" s="122">
        <v>466.61</v>
      </c>
      <c r="K130" s="48">
        <v>156.55000000000001</v>
      </c>
      <c r="L130" s="48">
        <v>50.55</v>
      </c>
      <c r="M130" s="48">
        <v>162.93</v>
      </c>
    </row>
    <row r="131" spans="1:13">
      <c r="A131" s="52" t="s">
        <v>353</v>
      </c>
      <c r="B131" s="127">
        <v>5756.56</v>
      </c>
      <c r="C131" s="48">
        <v>255.18</v>
      </c>
      <c r="D131" s="48">
        <v>146.84</v>
      </c>
      <c r="E131" s="48">
        <v>44.25</v>
      </c>
      <c r="F131" s="48">
        <v>1366.5</v>
      </c>
      <c r="G131" s="124">
        <v>1025.69</v>
      </c>
      <c r="H131" s="122">
        <v>200.61</v>
      </c>
      <c r="I131" s="48">
        <v>1697.48</v>
      </c>
      <c r="J131" s="122">
        <v>445.51</v>
      </c>
      <c r="K131" s="48">
        <v>166.68</v>
      </c>
      <c r="L131" s="48">
        <v>54.17</v>
      </c>
      <c r="M131" s="48">
        <v>160.28</v>
      </c>
    </row>
    <row r="132" spans="1:13">
      <c r="A132" s="52" t="s">
        <v>354</v>
      </c>
      <c r="B132" s="127">
        <v>5775.68</v>
      </c>
      <c r="C132" s="48">
        <v>310.74</v>
      </c>
      <c r="D132" s="48">
        <v>152.85</v>
      </c>
      <c r="E132" s="48">
        <v>36.79</v>
      </c>
      <c r="F132" s="48">
        <v>1377.39</v>
      </c>
      <c r="G132" s="124">
        <v>1042.6199999999999</v>
      </c>
      <c r="H132" s="122">
        <v>178.2</v>
      </c>
      <c r="I132" s="48">
        <v>1674.08</v>
      </c>
      <c r="J132" s="122">
        <v>535.62</v>
      </c>
      <c r="K132" s="48">
        <v>128.06</v>
      </c>
      <c r="L132" s="48">
        <v>55.73</v>
      </c>
      <c r="M132" s="48">
        <v>161.47999999999999</v>
      </c>
    </row>
    <row r="133" spans="1:13">
      <c r="A133" s="52" t="s">
        <v>355</v>
      </c>
      <c r="B133" s="127">
        <v>5800.91</v>
      </c>
      <c r="C133" s="48">
        <v>294.26</v>
      </c>
      <c r="D133" s="48">
        <v>156.77000000000001</v>
      </c>
      <c r="E133" s="48">
        <v>46.94</v>
      </c>
      <c r="F133" s="48">
        <v>1367.19</v>
      </c>
      <c r="G133" s="124">
        <v>1238.8399999999999</v>
      </c>
      <c r="H133" s="122">
        <v>136.99</v>
      </c>
      <c r="I133" s="48">
        <v>1637.79</v>
      </c>
      <c r="J133" s="122">
        <v>428.49</v>
      </c>
      <c r="K133" s="48">
        <v>136.94</v>
      </c>
      <c r="L133" s="48">
        <v>47.43</v>
      </c>
      <c r="M133" s="48">
        <v>155.97999999999999</v>
      </c>
    </row>
    <row r="134" spans="1:13">
      <c r="A134" s="52" t="s">
        <v>356</v>
      </c>
      <c r="B134" s="127">
        <v>5504.75</v>
      </c>
      <c r="C134" s="48">
        <v>221.24</v>
      </c>
      <c r="D134" s="48">
        <v>72.459999999999994</v>
      </c>
      <c r="E134" s="48">
        <v>50.78</v>
      </c>
      <c r="F134" s="48">
        <v>1355.15</v>
      </c>
      <c r="G134" s="124">
        <v>1106.55</v>
      </c>
      <c r="H134" s="122">
        <v>130.16999999999999</v>
      </c>
      <c r="I134" s="48">
        <v>1722.67</v>
      </c>
      <c r="J134" s="122">
        <v>414.18</v>
      </c>
      <c r="K134" s="48">
        <v>106.42</v>
      </c>
      <c r="L134" s="48">
        <v>38.33</v>
      </c>
      <c r="M134" s="48">
        <v>158.72</v>
      </c>
    </row>
    <row r="135" spans="1:13">
      <c r="A135" s="52" t="s">
        <v>357</v>
      </c>
      <c r="B135" s="127">
        <v>5910.83</v>
      </c>
      <c r="C135" s="48">
        <v>247.86</v>
      </c>
      <c r="D135" s="48">
        <v>112.5</v>
      </c>
      <c r="E135" s="48">
        <v>40.71</v>
      </c>
      <c r="F135" s="48">
        <v>1429.27</v>
      </c>
      <c r="G135" s="124">
        <v>1050.3599999999999</v>
      </c>
      <c r="H135" s="122">
        <v>229.67</v>
      </c>
      <c r="I135" s="48">
        <v>1787.07</v>
      </c>
      <c r="J135" s="122">
        <v>491.13</v>
      </c>
      <c r="K135" s="48">
        <v>200.16</v>
      </c>
      <c r="L135" s="48">
        <v>36.93</v>
      </c>
      <c r="M135" s="48">
        <v>161.47999999999999</v>
      </c>
    </row>
    <row r="136" spans="1:13">
      <c r="A136" s="52" t="s">
        <v>358</v>
      </c>
      <c r="B136" s="127">
        <v>5958.23</v>
      </c>
      <c r="C136" s="48">
        <v>237.23</v>
      </c>
      <c r="D136" s="48">
        <v>147.26</v>
      </c>
      <c r="E136" s="48">
        <v>65.239999999999995</v>
      </c>
      <c r="F136" s="48">
        <v>1358.46</v>
      </c>
      <c r="G136" s="124">
        <v>1011.22</v>
      </c>
      <c r="H136" s="122">
        <v>359.41</v>
      </c>
      <c r="I136" s="48">
        <v>1714.46</v>
      </c>
      <c r="J136" s="122">
        <v>425.91</v>
      </c>
      <c r="K136" s="48">
        <v>186.1</v>
      </c>
      <c r="L136" s="48">
        <v>33.409999999999997</v>
      </c>
      <c r="M136" s="48">
        <v>165.24</v>
      </c>
    </row>
    <row r="137" spans="1:13">
      <c r="A137" s="52" t="s">
        <v>359</v>
      </c>
      <c r="B137" s="127">
        <v>5451.53</v>
      </c>
      <c r="C137" s="48">
        <v>213.01</v>
      </c>
      <c r="D137" s="48">
        <v>140.74</v>
      </c>
      <c r="E137" s="48">
        <v>48.94</v>
      </c>
      <c r="F137" s="48">
        <v>1352.8</v>
      </c>
      <c r="G137" s="124">
        <v>865.32</v>
      </c>
      <c r="H137" s="122">
        <v>402.2</v>
      </c>
      <c r="I137" s="48">
        <v>1493.86</v>
      </c>
      <c r="J137" s="122">
        <v>420.42</v>
      </c>
      <c r="K137" s="48">
        <v>220.29</v>
      </c>
      <c r="L137" s="48">
        <v>26.95</v>
      </c>
      <c r="M137" s="48">
        <v>147.22999999999999</v>
      </c>
    </row>
    <row r="138" spans="1:13">
      <c r="A138" s="52" t="s">
        <v>360</v>
      </c>
      <c r="B138" s="127">
        <v>5865.14</v>
      </c>
      <c r="C138" s="48">
        <v>219.28</v>
      </c>
      <c r="D138" s="48">
        <v>168.13</v>
      </c>
      <c r="E138" s="48">
        <v>106.24</v>
      </c>
      <c r="F138" s="48">
        <v>1322.81</v>
      </c>
      <c r="G138" s="124">
        <v>856.43</v>
      </c>
      <c r="H138" s="122">
        <v>497.8</v>
      </c>
      <c r="I138" s="48">
        <v>1680.14</v>
      </c>
      <c r="J138" s="122">
        <v>503.43</v>
      </c>
      <c r="K138" s="48">
        <v>231.74</v>
      </c>
      <c r="L138" s="48">
        <v>25.97</v>
      </c>
      <c r="M138" s="48">
        <v>67.239999999999995</v>
      </c>
    </row>
    <row r="139" spans="1:13">
      <c r="A139" s="52" t="s">
        <v>361</v>
      </c>
      <c r="B139" s="127">
        <v>5530.13</v>
      </c>
      <c r="C139" s="48">
        <v>257.27999999999997</v>
      </c>
      <c r="D139" s="48">
        <v>154.83000000000001</v>
      </c>
      <c r="E139" s="48">
        <v>95.11</v>
      </c>
      <c r="F139" s="48">
        <v>1177.22</v>
      </c>
      <c r="G139" s="124">
        <v>943.74</v>
      </c>
      <c r="H139" s="122">
        <v>477.12</v>
      </c>
      <c r="I139" s="48">
        <v>1508.42</v>
      </c>
      <c r="J139" s="122">
        <v>443.22</v>
      </c>
      <c r="K139" s="48">
        <v>205.82</v>
      </c>
      <c r="L139" s="48">
        <v>25.17</v>
      </c>
      <c r="M139" s="48">
        <v>92.87</v>
      </c>
    </row>
    <row r="140" spans="1:13">
      <c r="A140" s="52" t="s">
        <v>362</v>
      </c>
      <c r="B140" s="127">
        <v>5725.89</v>
      </c>
      <c r="C140" s="48">
        <v>251.14</v>
      </c>
      <c r="D140" s="48">
        <v>139.29</v>
      </c>
      <c r="E140" s="48">
        <v>88.75</v>
      </c>
      <c r="F140" s="48">
        <v>1388.27</v>
      </c>
      <c r="G140" s="124">
        <v>840.19</v>
      </c>
      <c r="H140" s="122">
        <v>441.58</v>
      </c>
      <c r="I140" s="48">
        <v>1692.08</v>
      </c>
      <c r="J140" s="122">
        <v>474.5</v>
      </c>
      <c r="K140" s="48">
        <v>143.72</v>
      </c>
      <c r="L140" s="48">
        <v>58.62</v>
      </c>
      <c r="M140" s="48">
        <v>95.73</v>
      </c>
    </row>
    <row r="141" spans="1:13">
      <c r="A141" s="52" t="s">
        <v>363</v>
      </c>
      <c r="B141" s="127">
        <v>5833.16</v>
      </c>
      <c r="C141" s="48">
        <v>272.04000000000002</v>
      </c>
      <c r="D141" s="48">
        <v>165.62</v>
      </c>
      <c r="E141" s="48">
        <v>90.51</v>
      </c>
      <c r="F141" s="48">
        <v>1369.54</v>
      </c>
      <c r="G141" s="124">
        <v>1017.13</v>
      </c>
      <c r="H141" s="122">
        <v>389.06</v>
      </c>
      <c r="I141" s="48">
        <v>1541.34</v>
      </c>
      <c r="J141" s="122">
        <v>462.68</v>
      </c>
      <c r="K141" s="48">
        <v>115.68</v>
      </c>
      <c r="L141" s="48">
        <v>50.24</v>
      </c>
      <c r="M141" s="48">
        <v>128.44999999999999</v>
      </c>
    </row>
    <row r="142" spans="1:13">
      <c r="A142" s="52" t="s">
        <v>364</v>
      </c>
      <c r="B142" s="127">
        <v>5796.7</v>
      </c>
      <c r="C142" s="48">
        <v>283.56</v>
      </c>
      <c r="D142" s="48">
        <v>134.24</v>
      </c>
      <c r="E142" s="48">
        <v>49.3</v>
      </c>
      <c r="F142" s="48">
        <v>1376.62</v>
      </c>
      <c r="G142" s="124">
        <v>1069.19</v>
      </c>
      <c r="H142" s="122">
        <v>274.13</v>
      </c>
      <c r="I142" s="48">
        <v>1803.91</v>
      </c>
      <c r="J142" s="122">
        <v>423.78</v>
      </c>
      <c r="K142" s="48">
        <v>100.35</v>
      </c>
      <c r="L142" s="48">
        <v>43.53</v>
      </c>
      <c r="M142" s="48">
        <v>135.84</v>
      </c>
    </row>
    <row r="143" spans="1:13">
      <c r="A143" s="52" t="s">
        <v>365</v>
      </c>
      <c r="B143" s="127">
        <v>5510.81</v>
      </c>
      <c r="C143" s="48">
        <v>306.92</v>
      </c>
      <c r="D143" s="48">
        <v>132.69999999999999</v>
      </c>
      <c r="E143" s="48">
        <v>64.84</v>
      </c>
      <c r="F143" s="48">
        <v>1343.95</v>
      </c>
      <c r="G143" s="124">
        <v>1008.11</v>
      </c>
      <c r="H143" s="122">
        <v>241.24</v>
      </c>
      <c r="I143" s="48">
        <v>1557.08</v>
      </c>
      <c r="J143" s="122">
        <v>403.77</v>
      </c>
      <c r="K143" s="48">
        <v>127.56</v>
      </c>
      <c r="L143" s="48">
        <v>38.5</v>
      </c>
      <c r="M143" s="48">
        <v>113.16</v>
      </c>
    </row>
    <row r="144" spans="1:13">
      <c r="A144" s="52" t="s">
        <v>366</v>
      </c>
      <c r="B144" s="127">
        <v>5421.69</v>
      </c>
      <c r="C144" s="48">
        <v>296.3</v>
      </c>
      <c r="D144" s="48">
        <v>139.63</v>
      </c>
      <c r="E144" s="48">
        <v>85.08</v>
      </c>
      <c r="F144" s="48">
        <v>1378.96</v>
      </c>
      <c r="G144" s="124">
        <v>857.99</v>
      </c>
      <c r="H144" s="122">
        <v>150.72</v>
      </c>
      <c r="I144" s="48">
        <v>1680.58</v>
      </c>
      <c r="J144" s="122">
        <v>404.54</v>
      </c>
      <c r="K144" s="48">
        <v>111.44</v>
      </c>
      <c r="L144" s="48">
        <v>43.26</v>
      </c>
      <c r="M144" s="48">
        <v>153.57</v>
      </c>
    </row>
    <row r="145" spans="1:13">
      <c r="A145" s="52" t="s">
        <v>367</v>
      </c>
      <c r="B145" s="127">
        <v>5582.48</v>
      </c>
      <c r="C145" s="48">
        <v>317.06</v>
      </c>
      <c r="D145" s="48">
        <v>132.02000000000001</v>
      </c>
      <c r="E145" s="48">
        <v>96.91</v>
      </c>
      <c r="F145" s="48">
        <v>1339.52</v>
      </c>
      <c r="G145" s="124">
        <v>1035.42</v>
      </c>
      <c r="H145" s="122">
        <v>132.46</v>
      </c>
      <c r="I145" s="48">
        <v>1669</v>
      </c>
      <c r="J145" s="122">
        <v>416.77</v>
      </c>
      <c r="K145" s="48">
        <v>102.39</v>
      </c>
      <c r="L145" s="48">
        <v>53.37</v>
      </c>
      <c r="M145" s="48">
        <v>120.93</v>
      </c>
    </row>
    <row r="146" spans="1:13">
      <c r="A146" s="52" t="s">
        <v>368</v>
      </c>
      <c r="B146" s="127">
        <v>5592.42</v>
      </c>
      <c r="C146" s="48">
        <v>279.87</v>
      </c>
      <c r="D146" s="48">
        <v>99.54</v>
      </c>
      <c r="E146" s="48">
        <v>57.69</v>
      </c>
      <c r="F146" s="48">
        <v>1303.43</v>
      </c>
      <c r="G146" s="124">
        <v>1076.1199999999999</v>
      </c>
      <c r="H146" s="122">
        <v>180.46</v>
      </c>
      <c r="I146" s="48">
        <v>1760.5</v>
      </c>
      <c r="J146" s="122">
        <v>403.9</v>
      </c>
      <c r="K146" s="48">
        <v>104.61</v>
      </c>
      <c r="L146" s="48">
        <v>46.57</v>
      </c>
      <c r="M146" s="48">
        <v>135.22</v>
      </c>
    </row>
    <row r="147" spans="1:13">
      <c r="A147" s="52" t="s">
        <v>369</v>
      </c>
      <c r="B147" s="127">
        <v>5676.74</v>
      </c>
      <c r="C147" s="48">
        <v>212.39</v>
      </c>
      <c r="D147" s="48">
        <v>104.45</v>
      </c>
      <c r="E147" s="48">
        <v>95.17</v>
      </c>
      <c r="F147" s="48">
        <v>1297.6400000000001</v>
      </c>
      <c r="G147" s="124">
        <v>1027.1400000000001</v>
      </c>
      <c r="H147" s="122">
        <v>274.24</v>
      </c>
      <c r="I147" s="48">
        <v>1779.46</v>
      </c>
      <c r="J147" s="122">
        <v>413.03</v>
      </c>
      <c r="K147" s="48">
        <v>112.81</v>
      </c>
      <c r="L147" s="48">
        <v>49.16</v>
      </c>
      <c r="M147" s="48">
        <v>115.5</v>
      </c>
    </row>
    <row r="148" spans="1:13">
      <c r="A148" s="52" t="s">
        <v>370</v>
      </c>
      <c r="B148" s="127">
        <v>5565.65</v>
      </c>
      <c r="C148" s="48">
        <v>275.95</v>
      </c>
      <c r="D148" s="48">
        <v>127.02</v>
      </c>
      <c r="E148" s="48">
        <v>78.81</v>
      </c>
      <c r="F148" s="48">
        <v>1313.58</v>
      </c>
      <c r="G148" s="124">
        <v>943.74</v>
      </c>
      <c r="H148" s="122">
        <v>322.16000000000003</v>
      </c>
      <c r="I148" s="48">
        <v>1629.81</v>
      </c>
      <c r="J148" s="122">
        <v>409.66</v>
      </c>
      <c r="K148" s="48">
        <v>131.1</v>
      </c>
      <c r="L148" s="48">
        <v>40.81</v>
      </c>
      <c r="M148" s="48">
        <v>111.22</v>
      </c>
    </row>
    <row r="149" spans="1:13">
      <c r="A149" s="52" t="s">
        <v>371</v>
      </c>
      <c r="B149" s="127">
        <v>5186.1499999999996</v>
      </c>
      <c r="C149" s="48">
        <v>231.6</v>
      </c>
      <c r="D149" s="48">
        <v>126.07</v>
      </c>
      <c r="E149" s="48">
        <v>75.58</v>
      </c>
      <c r="F149" s="48">
        <v>1119.5</v>
      </c>
      <c r="G149" s="124">
        <v>808</v>
      </c>
      <c r="H149" s="122">
        <v>318.62</v>
      </c>
      <c r="I149" s="48">
        <v>1744.11</v>
      </c>
      <c r="J149" s="122">
        <v>394.54</v>
      </c>
      <c r="K149" s="48">
        <v>137.13</v>
      </c>
      <c r="L149" s="48">
        <v>31.27</v>
      </c>
      <c r="M149" s="48">
        <v>105.66</v>
      </c>
    </row>
    <row r="150" spans="1:13">
      <c r="A150" s="52" t="s">
        <v>372</v>
      </c>
      <c r="B150" s="127">
        <v>5638.19</v>
      </c>
      <c r="C150" s="48">
        <v>244.57</v>
      </c>
      <c r="D150" s="48">
        <v>135.16</v>
      </c>
      <c r="E150" s="48">
        <v>109.85</v>
      </c>
      <c r="F150" s="48">
        <v>1204.4100000000001</v>
      </c>
      <c r="G150" s="124">
        <v>905.95</v>
      </c>
      <c r="H150" s="122">
        <v>530.37</v>
      </c>
      <c r="I150" s="48">
        <v>1745.77</v>
      </c>
      <c r="J150" s="122">
        <v>384.09</v>
      </c>
      <c r="K150" s="48">
        <v>123.38</v>
      </c>
      <c r="L150" s="48">
        <v>29.86</v>
      </c>
      <c r="M150" s="48">
        <v>73.28</v>
      </c>
    </row>
    <row r="151" spans="1:13">
      <c r="A151" s="52" t="s">
        <v>373</v>
      </c>
      <c r="B151" s="127">
        <v>5288.37</v>
      </c>
      <c r="C151" s="48">
        <v>228.19</v>
      </c>
      <c r="D151" s="48">
        <v>130.05000000000001</v>
      </c>
      <c r="E151" s="48">
        <v>92.9</v>
      </c>
      <c r="F151" s="48">
        <v>1112.1500000000001</v>
      </c>
      <c r="G151" s="124">
        <v>910.73</v>
      </c>
      <c r="H151" s="122">
        <v>501.96</v>
      </c>
      <c r="I151" s="48">
        <v>1476.06</v>
      </c>
      <c r="J151" s="122">
        <v>461.84</v>
      </c>
      <c r="K151" s="48">
        <v>144.46</v>
      </c>
      <c r="L151" s="48">
        <v>33.9</v>
      </c>
      <c r="M151" s="48">
        <v>57.12</v>
      </c>
    </row>
    <row r="152" spans="1:13">
      <c r="A152" s="52" t="s">
        <v>374</v>
      </c>
      <c r="B152" s="127">
        <v>5409.05</v>
      </c>
      <c r="C152" s="48">
        <v>192.13</v>
      </c>
      <c r="D152" s="48">
        <v>132.47999999999999</v>
      </c>
      <c r="E152" s="48">
        <v>100.19</v>
      </c>
      <c r="F152" s="48">
        <v>1196.5</v>
      </c>
      <c r="G152" s="124">
        <v>675.89</v>
      </c>
      <c r="H152" s="122">
        <v>548.53</v>
      </c>
      <c r="I152" s="48">
        <v>1717.05</v>
      </c>
      <c r="J152" s="122">
        <v>437.1</v>
      </c>
      <c r="K152" s="48">
        <v>109</v>
      </c>
      <c r="L152" s="48">
        <v>30.95</v>
      </c>
      <c r="M152" s="48">
        <v>102.54</v>
      </c>
    </row>
    <row r="153" spans="1:13">
      <c r="A153" s="52" t="s">
        <v>375</v>
      </c>
      <c r="B153" s="127">
        <v>5486.91</v>
      </c>
      <c r="C153" s="48">
        <v>262.06</v>
      </c>
      <c r="D153" s="48">
        <v>160.16999999999999</v>
      </c>
      <c r="E153" s="48">
        <v>85.96</v>
      </c>
      <c r="F153" s="48">
        <v>1137.98</v>
      </c>
      <c r="G153" s="124">
        <v>936.37</v>
      </c>
      <c r="H153" s="122">
        <v>375.97</v>
      </c>
      <c r="I153" s="48">
        <v>1666.11</v>
      </c>
      <c r="J153" s="122">
        <v>429.59</v>
      </c>
      <c r="K153" s="48">
        <v>115.88</v>
      </c>
      <c r="L153" s="48">
        <v>58.55</v>
      </c>
      <c r="M153" s="48">
        <v>168.15</v>
      </c>
    </row>
    <row r="154" spans="1:13">
      <c r="A154" s="52" t="s">
        <v>376</v>
      </c>
      <c r="B154" s="127">
        <v>5726.1</v>
      </c>
      <c r="C154" s="48">
        <v>322.10000000000002</v>
      </c>
      <c r="D154" s="48">
        <v>162.61000000000001</v>
      </c>
      <c r="E154" s="48">
        <v>86.84</v>
      </c>
      <c r="F154" s="48">
        <v>1302.8800000000001</v>
      </c>
      <c r="G154" s="124">
        <v>865.2</v>
      </c>
      <c r="H154" s="122">
        <v>270.06</v>
      </c>
      <c r="I154" s="48">
        <v>1840.68</v>
      </c>
      <c r="J154" s="122">
        <v>414.84</v>
      </c>
      <c r="K154" s="48">
        <v>101.61</v>
      </c>
      <c r="L154" s="48">
        <v>47.55</v>
      </c>
      <c r="M154" s="48">
        <v>123.02</v>
      </c>
    </row>
    <row r="155" spans="1:13">
      <c r="A155" s="52" t="s">
        <v>377</v>
      </c>
      <c r="B155" s="127">
        <v>5460.38</v>
      </c>
      <c r="C155" s="48">
        <v>305.61</v>
      </c>
      <c r="D155" s="48">
        <v>144.77000000000001</v>
      </c>
      <c r="E155" s="48">
        <v>116.62</v>
      </c>
      <c r="F155" s="48">
        <v>1255.02</v>
      </c>
      <c r="G155" s="124">
        <v>918.96</v>
      </c>
      <c r="H155" s="122">
        <v>218.72</v>
      </c>
      <c r="I155" s="48">
        <v>1650.03</v>
      </c>
      <c r="J155" s="122">
        <v>414.28</v>
      </c>
      <c r="K155" s="48">
        <v>113.65</v>
      </c>
      <c r="L155" s="48">
        <v>41.57</v>
      </c>
      <c r="M155" s="48">
        <v>115.83</v>
      </c>
    </row>
    <row r="156" spans="1:13">
      <c r="A156" s="52" t="s">
        <v>378</v>
      </c>
      <c r="B156" s="127">
        <v>5324.22</v>
      </c>
      <c r="C156" s="48">
        <v>259.89</v>
      </c>
      <c r="D156" s="48">
        <v>116.58</v>
      </c>
      <c r="E156" s="48">
        <v>62.42</v>
      </c>
      <c r="F156" s="48">
        <v>1243.98</v>
      </c>
      <c r="G156" s="124">
        <v>986.29</v>
      </c>
      <c r="H156" s="122">
        <v>132.43</v>
      </c>
      <c r="I156" s="48">
        <v>1707.08</v>
      </c>
      <c r="J156" s="122">
        <v>387.85</v>
      </c>
      <c r="K156" s="48">
        <v>118.01</v>
      </c>
      <c r="L156" s="48">
        <v>36.32</v>
      </c>
      <c r="M156" s="48">
        <v>146.49</v>
      </c>
    </row>
    <row r="157" spans="1:13">
      <c r="A157" s="52" t="s">
        <v>379</v>
      </c>
      <c r="B157" s="127">
        <v>5542.59</v>
      </c>
      <c r="C157" s="48">
        <v>232.41</v>
      </c>
      <c r="D157" s="48">
        <v>120.1</v>
      </c>
      <c r="E157" s="48">
        <v>68.95</v>
      </c>
      <c r="F157" s="48">
        <v>1227.06</v>
      </c>
      <c r="G157" s="124">
        <v>1134.98</v>
      </c>
      <c r="H157" s="122">
        <v>129.21</v>
      </c>
      <c r="I157" s="48">
        <v>1758.58</v>
      </c>
      <c r="J157" s="122">
        <v>402.1</v>
      </c>
      <c r="K157" s="48">
        <v>104.24</v>
      </c>
      <c r="L157" s="48">
        <v>68.14</v>
      </c>
      <c r="M157" s="48">
        <v>134.83000000000001</v>
      </c>
    </row>
    <row r="158" spans="1:13">
      <c r="A158" s="52" t="s">
        <v>380</v>
      </c>
      <c r="B158" s="127">
        <v>5616.38</v>
      </c>
      <c r="C158" s="48">
        <v>248.56</v>
      </c>
      <c r="D158" s="48">
        <v>112.75</v>
      </c>
      <c r="E158" s="48">
        <v>82.93</v>
      </c>
      <c r="F158" s="48">
        <v>1238.6300000000001</v>
      </c>
      <c r="G158" s="124">
        <v>1105.6400000000001</v>
      </c>
      <c r="H158" s="122">
        <v>195.32</v>
      </c>
      <c r="I158" s="48">
        <v>1775.49</v>
      </c>
      <c r="J158" s="122">
        <v>411.47</v>
      </c>
      <c r="K158" s="48">
        <v>92.18</v>
      </c>
      <c r="L158" s="48">
        <v>55.15</v>
      </c>
      <c r="M158" s="48">
        <v>159.37</v>
      </c>
    </row>
    <row r="159" spans="1:13">
      <c r="A159" s="52" t="s">
        <v>381</v>
      </c>
      <c r="B159" s="127">
        <v>5481.65</v>
      </c>
      <c r="C159" s="48">
        <v>215.99</v>
      </c>
      <c r="D159" s="48">
        <v>98.09</v>
      </c>
      <c r="E159" s="48">
        <v>137.41999999999999</v>
      </c>
      <c r="F159" s="48">
        <v>1241.4000000000001</v>
      </c>
      <c r="G159" s="124">
        <v>982.13</v>
      </c>
      <c r="H159" s="122">
        <v>239.5</v>
      </c>
      <c r="I159" s="48">
        <v>1771.25</v>
      </c>
      <c r="J159" s="122">
        <v>411.39</v>
      </c>
      <c r="K159" s="48">
        <v>108.95</v>
      </c>
      <c r="L159" s="48">
        <v>50.85</v>
      </c>
      <c r="M159" s="48">
        <v>70.989999999999995</v>
      </c>
    </row>
    <row r="160" spans="1:13">
      <c r="A160" s="52" t="s">
        <v>382</v>
      </c>
      <c r="B160" s="127">
        <v>5515.03</v>
      </c>
      <c r="C160" s="48">
        <v>251.63</v>
      </c>
      <c r="D160" s="48">
        <v>106.54</v>
      </c>
      <c r="E160" s="48">
        <v>60.03</v>
      </c>
      <c r="F160" s="48">
        <v>1240.24</v>
      </c>
      <c r="G160" s="124">
        <v>937.2</v>
      </c>
      <c r="H160" s="122">
        <v>279.83</v>
      </c>
      <c r="I160" s="48">
        <v>1808.89</v>
      </c>
      <c r="J160" s="122">
        <v>441.2</v>
      </c>
      <c r="K160" s="48">
        <v>118.74</v>
      </c>
      <c r="L160" s="48">
        <v>55.99</v>
      </c>
      <c r="M160" s="48">
        <v>122.81</v>
      </c>
    </row>
    <row r="161" spans="1:13">
      <c r="A161" s="52" t="s">
        <v>383</v>
      </c>
      <c r="B161" s="127">
        <v>5760.33</v>
      </c>
      <c r="C161" s="48">
        <v>246.89</v>
      </c>
      <c r="D161" s="48">
        <v>127.53</v>
      </c>
      <c r="E161" s="48">
        <v>76.150000000000006</v>
      </c>
      <c r="F161" s="48">
        <v>1254.7</v>
      </c>
      <c r="G161" s="124">
        <v>868.42</v>
      </c>
      <c r="H161" s="122">
        <v>396.35</v>
      </c>
      <c r="I161" s="48">
        <v>1818.03</v>
      </c>
      <c r="J161" s="122">
        <v>444.13</v>
      </c>
      <c r="K161" s="48">
        <v>113.61</v>
      </c>
      <c r="L161" s="48">
        <v>37.21</v>
      </c>
      <c r="M161" s="48">
        <v>122.43</v>
      </c>
    </row>
    <row r="162" spans="1:13">
      <c r="A162" s="52" t="s">
        <v>384</v>
      </c>
      <c r="B162" s="127">
        <v>5684</v>
      </c>
      <c r="C162" s="48">
        <v>266.05</v>
      </c>
      <c r="D162" s="48">
        <v>112.25</v>
      </c>
      <c r="E162" s="48">
        <v>66.290000000000006</v>
      </c>
      <c r="F162" s="48">
        <v>1150.99</v>
      </c>
      <c r="G162" s="124">
        <v>794.35</v>
      </c>
      <c r="H162" s="122">
        <v>724.25</v>
      </c>
      <c r="I162" s="48">
        <v>1751.13</v>
      </c>
      <c r="J162" s="122">
        <v>403.06</v>
      </c>
      <c r="K162" s="48">
        <v>130.62</v>
      </c>
      <c r="L162" s="48">
        <v>64.06</v>
      </c>
      <c r="M162" s="48">
        <v>46.45</v>
      </c>
    </row>
    <row r="163" spans="1:13">
      <c r="A163" s="52" t="s">
        <v>385</v>
      </c>
      <c r="B163" s="127">
        <v>5312.07</v>
      </c>
      <c r="C163" s="48">
        <v>288.32</v>
      </c>
      <c r="D163" s="48">
        <v>116.87</v>
      </c>
      <c r="E163" s="48">
        <v>105.97</v>
      </c>
      <c r="F163" s="48">
        <v>1136.3599999999999</v>
      </c>
      <c r="G163" s="124">
        <v>871.74</v>
      </c>
      <c r="H163" s="122">
        <v>467.15</v>
      </c>
      <c r="I163" s="48">
        <v>1602.55</v>
      </c>
      <c r="J163" s="122">
        <v>367.5</v>
      </c>
      <c r="K163" s="48">
        <v>95.2</v>
      </c>
      <c r="L163" s="48">
        <v>39.31</v>
      </c>
      <c r="M163" s="48">
        <v>95.45</v>
      </c>
    </row>
    <row r="164" spans="1:13">
      <c r="A164" s="52" t="s">
        <v>386</v>
      </c>
      <c r="B164" s="127">
        <v>5224.78</v>
      </c>
      <c r="C164" s="48">
        <v>240.59</v>
      </c>
      <c r="D164" s="48">
        <v>104.97</v>
      </c>
      <c r="E164" s="48">
        <v>83.94</v>
      </c>
      <c r="F164" s="48">
        <v>1132.21</v>
      </c>
      <c r="G164" s="124">
        <v>870.52</v>
      </c>
      <c r="H164" s="122">
        <v>353.91</v>
      </c>
      <c r="I164" s="48">
        <v>1738.51</v>
      </c>
      <c r="J164" s="122">
        <v>373.96</v>
      </c>
      <c r="K164" s="48">
        <v>67.89</v>
      </c>
      <c r="L164" s="48">
        <v>52.33</v>
      </c>
      <c r="M164" s="48">
        <v>128.41999999999999</v>
      </c>
    </row>
    <row r="165" spans="1:13">
      <c r="A165" s="52" t="s">
        <v>387</v>
      </c>
      <c r="B165" s="127">
        <v>5371.25</v>
      </c>
      <c r="C165" s="48">
        <v>250.4</v>
      </c>
      <c r="D165" s="48">
        <v>117.27</v>
      </c>
      <c r="E165" s="48">
        <v>97.27</v>
      </c>
      <c r="F165" s="48">
        <v>1094.82</v>
      </c>
      <c r="G165" s="124">
        <v>976.18</v>
      </c>
      <c r="H165" s="122">
        <v>337.23</v>
      </c>
      <c r="I165" s="48">
        <v>1657.59</v>
      </c>
      <c r="J165" s="122">
        <v>408.81</v>
      </c>
      <c r="K165" s="48">
        <v>84.15</v>
      </c>
      <c r="L165" s="48">
        <v>47.6</v>
      </c>
      <c r="M165" s="48">
        <v>176.78</v>
      </c>
    </row>
    <row r="166" spans="1:13">
      <c r="A166" s="52" t="s">
        <v>388</v>
      </c>
      <c r="B166" s="127">
        <v>5409.05</v>
      </c>
      <c r="C166" s="48">
        <v>328.4</v>
      </c>
      <c r="D166" s="48">
        <v>123.75</v>
      </c>
      <c r="E166" s="48">
        <v>95.38</v>
      </c>
      <c r="F166" s="48">
        <v>1228.5</v>
      </c>
      <c r="G166" s="124">
        <v>872.37</v>
      </c>
      <c r="H166" s="122">
        <v>176.47</v>
      </c>
      <c r="I166" s="48">
        <v>1847.91</v>
      </c>
      <c r="J166" s="122">
        <v>387.93</v>
      </c>
      <c r="K166" s="48">
        <v>67.069999999999993</v>
      </c>
      <c r="L166" s="48">
        <v>53.28</v>
      </c>
      <c r="M166" s="48">
        <v>123.47</v>
      </c>
    </row>
    <row r="167" spans="1:13">
      <c r="A167" s="52" t="s">
        <v>389</v>
      </c>
      <c r="B167" s="127">
        <v>5175.82</v>
      </c>
      <c r="C167" s="48">
        <v>258.36</v>
      </c>
      <c r="D167" s="48">
        <v>118.21</v>
      </c>
      <c r="E167" s="48">
        <v>87.9</v>
      </c>
      <c r="F167" s="48">
        <v>1168.53</v>
      </c>
      <c r="G167" s="124">
        <v>970.47</v>
      </c>
      <c r="H167" s="122">
        <v>160.85</v>
      </c>
      <c r="I167" s="48">
        <v>1635.08</v>
      </c>
      <c r="J167" s="122">
        <v>381.57</v>
      </c>
      <c r="K167" s="48">
        <v>78.290000000000006</v>
      </c>
      <c r="L167" s="48">
        <v>53.04</v>
      </c>
      <c r="M167" s="48">
        <v>145.85</v>
      </c>
    </row>
    <row r="168" spans="1:13">
      <c r="A168" s="52" t="s">
        <v>390</v>
      </c>
      <c r="B168" s="127">
        <v>5537.92</v>
      </c>
      <c r="C168" s="48">
        <v>285.68</v>
      </c>
      <c r="D168" s="48">
        <v>114.72</v>
      </c>
      <c r="E168" s="48">
        <v>104.92</v>
      </c>
      <c r="F168" s="48">
        <v>1174.18</v>
      </c>
      <c r="G168" s="124">
        <v>1111.22</v>
      </c>
      <c r="H168" s="122">
        <v>162.97</v>
      </c>
      <c r="I168" s="48">
        <v>1798.48</v>
      </c>
      <c r="J168" s="122">
        <v>414.75</v>
      </c>
      <c r="K168" s="48">
        <v>61.05</v>
      </c>
      <c r="L168" s="48">
        <v>60.98</v>
      </c>
      <c r="M168" s="48">
        <v>152.13</v>
      </c>
    </row>
    <row r="169" spans="1:13">
      <c r="A169" s="52" t="s">
        <v>391</v>
      </c>
      <c r="B169" s="127">
        <v>5274.76</v>
      </c>
      <c r="C169" s="48">
        <v>282.25</v>
      </c>
      <c r="D169" s="48">
        <v>111.21</v>
      </c>
      <c r="E169" s="48">
        <v>75.739999999999995</v>
      </c>
      <c r="F169" s="48">
        <v>1160.6199999999999</v>
      </c>
      <c r="G169" s="124">
        <v>966</v>
      </c>
      <c r="H169" s="122">
        <v>130.08000000000001</v>
      </c>
      <c r="I169" s="48">
        <v>1788.05</v>
      </c>
      <c r="J169" s="122">
        <v>373.84</v>
      </c>
      <c r="K169" s="48">
        <v>70.650000000000006</v>
      </c>
      <c r="L169" s="48">
        <v>36.79</v>
      </c>
      <c r="M169" s="48">
        <v>155.19999999999999</v>
      </c>
    </row>
    <row r="170" spans="1:13">
      <c r="A170" s="52" t="s">
        <v>392</v>
      </c>
      <c r="B170" s="127">
        <v>5170.28</v>
      </c>
      <c r="C170" s="48">
        <v>267.62</v>
      </c>
      <c r="D170" s="48">
        <v>100.92</v>
      </c>
      <c r="E170" s="48">
        <v>74.010000000000005</v>
      </c>
      <c r="F170" s="48">
        <v>1145.1199999999999</v>
      </c>
      <c r="G170" s="124">
        <v>996.19</v>
      </c>
      <c r="H170" s="122">
        <v>197.1</v>
      </c>
      <c r="I170" s="48">
        <v>1705.96</v>
      </c>
      <c r="J170" s="122">
        <v>384.21</v>
      </c>
      <c r="K170" s="48">
        <v>62.78</v>
      </c>
      <c r="L170" s="48">
        <v>25.36</v>
      </c>
      <c r="M170" s="48">
        <v>148.41999999999999</v>
      </c>
    </row>
    <row r="171" spans="1:13">
      <c r="A171" s="52" t="s">
        <v>393</v>
      </c>
      <c r="B171" s="127">
        <v>5536.82</v>
      </c>
      <c r="C171" s="48">
        <v>220.42</v>
      </c>
      <c r="D171" s="48">
        <v>102.4</v>
      </c>
      <c r="E171" s="48">
        <v>69.95</v>
      </c>
      <c r="F171" s="48">
        <v>1195.95</v>
      </c>
      <c r="G171" s="124">
        <v>1036.99</v>
      </c>
      <c r="H171" s="122">
        <v>314.39</v>
      </c>
      <c r="I171" s="48">
        <v>1785.81</v>
      </c>
      <c r="J171" s="122">
        <v>381.98</v>
      </c>
      <c r="K171" s="48">
        <v>137.93</v>
      </c>
      <c r="L171" s="48">
        <v>38.33</v>
      </c>
      <c r="M171" s="48">
        <v>146.03</v>
      </c>
    </row>
    <row r="172" spans="1:13">
      <c r="A172" s="52" t="s">
        <v>394</v>
      </c>
      <c r="B172" s="127">
        <v>5503.88</v>
      </c>
      <c r="C172" s="48">
        <v>241.53</v>
      </c>
      <c r="D172" s="48">
        <v>105.85</v>
      </c>
      <c r="E172" s="48">
        <v>70.12</v>
      </c>
      <c r="F172" s="48">
        <v>1166.98</v>
      </c>
      <c r="G172" s="124">
        <v>1092.45</v>
      </c>
      <c r="H172" s="122">
        <v>293.22000000000003</v>
      </c>
      <c r="I172" s="48">
        <v>1805.07</v>
      </c>
      <c r="J172" s="122">
        <v>409.54</v>
      </c>
      <c r="K172" s="48">
        <v>68.55</v>
      </c>
      <c r="L172" s="48">
        <v>31.45</v>
      </c>
      <c r="M172" s="48">
        <v>135.83000000000001</v>
      </c>
    </row>
    <row r="173" spans="1:13">
      <c r="A173" s="52" t="s">
        <v>395</v>
      </c>
      <c r="B173" s="127">
        <v>5546.9</v>
      </c>
      <c r="C173" s="48">
        <v>199.87</v>
      </c>
      <c r="D173" s="48">
        <v>85.73</v>
      </c>
      <c r="E173" s="48">
        <v>103.54</v>
      </c>
      <c r="F173" s="48">
        <v>1162.49</v>
      </c>
      <c r="G173" s="124">
        <v>993.41</v>
      </c>
      <c r="H173" s="122">
        <v>333.06</v>
      </c>
      <c r="I173" s="48">
        <v>1821.75</v>
      </c>
      <c r="J173" s="122">
        <v>435.66</v>
      </c>
      <c r="K173" s="48">
        <v>84.49</v>
      </c>
      <c r="L173" s="48">
        <v>28.66</v>
      </c>
      <c r="M173" s="48">
        <v>135.05000000000001</v>
      </c>
    </row>
    <row r="174" spans="1:13">
      <c r="A174" s="52" t="s">
        <v>396</v>
      </c>
      <c r="B174" s="127">
        <v>5179.6899999999996</v>
      </c>
      <c r="C174" s="48">
        <v>213.99</v>
      </c>
      <c r="D174" s="48">
        <v>90.41</v>
      </c>
      <c r="E174" s="48">
        <v>92.19</v>
      </c>
      <c r="F174" s="48">
        <v>1129.01</v>
      </c>
      <c r="G174" s="124">
        <v>816.27</v>
      </c>
      <c r="H174" s="122">
        <v>361.26</v>
      </c>
      <c r="I174" s="48">
        <v>1804.04</v>
      </c>
      <c r="J174" s="122">
        <v>400.88</v>
      </c>
      <c r="K174" s="48">
        <v>61.2</v>
      </c>
      <c r="L174" s="48">
        <v>24.14</v>
      </c>
      <c r="M174" s="48">
        <v>78.08</v>
      </c>
    </row>
    <row r="175" spans="1:13">
      <c r="A175" s="52" t="s">
        <v>397</v>
      </c>
      <c r="B175" s="127">
        <v>5016.8999999999996</v>
      </c>
      <c r="C175" s="48">
        <v>229.74</v>
      </c>
      <c r="D175" s="48">
        <v>123.26</v>
      </c>
      <c r="E175" s="48">
        <v>75.95</v>
      </c>
      <c r="F175" s="48">
        <v>1091.78</v>
      </c>
      <c r="G175" s="124">
        <v>882.06</v>
      </c>
      <c r="H175" s="122">
        <v>330.72</v>
      </c>
      <c r="I175" s="48">
        <v>1615.58</v>
      </c>
      <c r="J175" s="122">
        <v>418.02</v>
      </c>
      <c r="K175" s="48">
        <v>68.180000000000007</v>
      </c>
      <c r="L175" s="48">
        <v>32.19</v>
      </c>
      <c r="M175" s="48">
        <v>88.25</v>
      </c>
    </row>
    <row r="176" spans="1:13">
      <c r="A176" s="52" t="s">
        <v>398</v>
      </c>
      <c r="B176" s="127">
        <v>5192.84</v>
      </c>
      <c r="C176" s="48">
        <v>218.77</v>
      </c>
      <c r="D176" s="48">
        <v>111</v>
      </c>
      <c r="E176" s="48">
        <v>81.93</v>
      </c>
      <c r="F176" s="48">
        <v>1107.93</v>
      </c>
      <c r="G176" s="124">
        <v>808.65</v>
      </c>
      <c r="H176" s="122">
        <v>345.36</v>
      </c>
      <c r="I176" s="48">
        <v>1735.34</v>
      </c>
      <c r="J176" s="122">
        <v>427.89</v>
      </c>
      <c r="K176" s="48">
        <v>61.49</v>
      </c>
      <c r="L176" s="48">
        <v>40.68</v>
      </c>
      <c r="M176" s="48">
        <v>108.35</v>
      </c>
    </row>
    <row r="177" spans="1:13">
      <c r="A177" s="52" t="s">
        <v>399</v>
      </c>
      <c r="B177" s="127">
        <v>5523.11</v>
      </c>
      <c r="C177" s="48">
        <v>235.12</v>
      </c>
      <c r="D177" s="48">
        <v>113.99</v>
      </c>
      <c r="E177" s="48">
        <v>117.38</v>
      </c>
      <c r="F177" s="48">
        <v>1246.8499999999999</v>
      </c>
      <c r="G177" s="124">
        <v>869.47</v>
      </c>
      <c r="H177" s="122">
        <v>303.82</v>
      </c>
      <c r="I177" s="48">
        <v>1858.02</v>
      </c>
      <c r="J177" s="122">
        <v>398.75</v>
      </c>
      <c r="K177" s="48">
        <v>57.62</v>
      </c>
      <c r="L177" s="48">
        <v>44.93</v>
      </c>
      <c r="M177" s="48">
        <v>150.13999999999999</v>
      </c>
    </row>
    <row r="178" spans="1:13">
      <c r="A178" s="52" t="s">
        <v>400</v>
      </c>
      <c r="B178" s="127">
        <v>5009.7299999999996</v>
      </c>
      <c r="C178" s="48">
        <v>216.94</v>
      </c>
      <c r="D178" s="48">
        <v>106.68</v>
      </c>
      <c r="E178" s="48">
        <v>99.55</v>
      </c>
      <c r="F178" s="48">
        <v>978.55</v>
      </c>
      <c r="G178" s="124">
        <v>784.08</v>
      </c>
      <c r="H178" s="122">
        <v>262.3</v>
      </c>
      <c r="I178" s="48">
        <v>1698.1</v>
      </c>
      <c r="J178" s="122">
        <v>455.87</v>
      </c>
      <c r="K178" s="48">
        <v>50.12</v>
      </c>
      <c r="L178" s="48">
        <v>39.54</v>
      </c>
      <c r="M178" s="48">
        <v>102.16</v>
      </c>
    </row>
    <row r="179" spans="1:13">
      <c r="A179" s="52" t="s">
        <v>401</v>
      </c>
      <c r="B179" s="127">
        <v>5116.59</v>
      </c>
      <c r="C179" s="48">
        <v>259.22000000000003</v>
      </c>
      <c r="D179" s="48">
        <v>102.81</v>
      </c>
      <c r="E179" s="48">
        <v>56.12</v>
      </c>
      <c r="F179" s="48">
        <v>1096.18</v>
      </c>
      <c r="G179" s="124">
        <v>1044.33</v>
      </c>
      <c r="H179" s="122">
        <v>223.92</v>
      </c>
      <c r="I179" s="48">
        <v>1672.53</v>
      </c>
      <c r="J179" s="122">
        <v>360.75</v>
      </c>
      <c r="K179" s="48">
        <v>67.11</v>
      </c>
      <c r="L179" s="48">
        <v>35.99</v>
      </c>
      <c r="M179" s="48">
        <v>123.68</v>
      </c>
    </row>
    <row r="180" spans="1:13">
      <c r="A180" s="52" t="s">
        <v>402</v>
      </c>
      <c r="B180" s="127">
        <v>5255.56</v>
      </c>
      <c r="C180" s="48">
        <v>247.92</v>
      </c>
      <c r="D180" s="48">
        <v>86.46</v>
      </c>
      <c r="E180" s="48">
        <v>129.4</v>
      </c>
      <c r="F180" s="48">
        <v>1116.74</v>
      </c>
      <c r="G180" s="124">
        <v>937.91</v>
      </c>
      <c r="H180" s="122">
        <v>180.95</v>
      </c>
      <c r="I180" s="48">
        <v>1825.8</v>
      </c>
      <c r="J180" s="122">
        <v>427.85</v>
      </c>
      <c r="K180" s="48">
        <v>37.28</v>
      </c>
      <c r="L180" s="48">
        <v>34.119999999999997</v>
      </c>
      <c r="M180" s="48">
        <v>119.84</v>
      </c>
    </row>
    <row r="181" spans="1:13">
      <c r="A181" s="52" t="s">
        <v>403</v>
      </c>
      <c r="B181" s="127">
        <v>5151.1000000000004</v>
      </c>
      <c r="C181" s="48">
        <v>187.35</v>
      </c>
      <c r="D181" s="48">
        <v>99.16</v>
      </c>
      <c r="E181" s="48">
        <v>74.34</v>
      </c>
      <c r="F181" s="48">
        <v>1096.18</v>
      </c>
      <c r="G181" s="124">
        <v>1029.6300000000001</v>
      </c>
      <c r="H181" s="122">
        <v>156.46</v>
      </c>
      <c r="I181" s="48">
        <v>1787.27</v>
      </c>
      <c r="J181" s="122">
        <v>370.69</v>
      </c>
      <c r="K181" s="48">
        <v>104.47</v>
      </c>
      <c r="L181" s="48">
        <v>30.71</v>
      </c>
      <c r="M181" s="48">
        <v>127.25</v>
      </c>
    </row>
    <row r="182" spans="1:13">
      <c r="A182" s="52" t="s">
        <v>404</v>
      </c>
      <c r="B182" s="127">
        <v>5257.13</v>
      </c>
      <c r="C182" s="48">
        <v>199.2</v>
      </c>
      <c r="D182" s="48">
        <v>75.180000000000007</v>
      </c>
      <c r="E182" s="48">
        <v>75.989999999999995</v>
      </c>
      <c r="F182" s="48">
        <v>1101.32</v>
      </c>
      <c r="G182" s="124">
        <v>1019.11</v>
      </c>
      <c r="H182" s="122">
        <v>160.68</v>
      </c>
      <c r="I182" s="48">
        <v>1821.61</v>
      </c>
      <c r="J182" s="122">
        <v>479.26</v>
      </c>
      <c r="K182" s="48">
        <v>53.76</v>
      </c>
      <c r="L182" s="48">
        <v>32.880000000000003</v>
      </c>
      <c r="M182" s="48">
        <v>136.87</v>
      </c>
    </row>
    <row r="183" spans="1:13">
      <c r="A183" s="52" t="s">
        <v>405</v>
      </c>
      <c r="B183" s="127">
        <v>5289.94</v>
      </c>
      <c r="C183" s="48">
        <v>158.72</v>
      </c>
      <c r="D183" s="48">
        <v>35.76</v>
      </c>
      <c r="E183" s="48">
        <v>88.52</v>
      </c>
      <c r="F183" s="48">
        <v>1107.2</v>
      </c>
      <c r="G183" s="124">
        <v>1010.72</v>
      </c>
      <c r="H183" s="122">
        <v>253.28</v>
      </c>
      <c r="I183" s="48">
        <v>1838.36</v>
      </c>
      <c r="J183" s="122">
        <v>504.79</v>
      </c>
      <c r="K183" s="48">
        <v>18.739999999999998</v>
      </c>
      <c r="L183" s="48">
        <v>41.21</v>
      </c>
      <c r="M183" s="48">
        <v>115.93</v>
      </c>
    </row>
    <row r="184" spans="1:13">
      <c r="A184" s="52" t="s">
        <v>406</v>
      </c>
      <c r="B184" s="127">
        <v>5172.18</v>
      </c>
      <c r="C184" s="48">
        <v>131.19</v>
      </c>
      <c r="D184" s="48">
        <v>51.51</v>
      </c>
      <c r="E184" s="48">
        <v>56.02</v>
      </c>
      <c r="F184" s="48">
        <v>1082.23</v>
      </c>
      <c r="G184" s="124">
        <v>920.21</v>
      </c>
      <c r="H184" s="122">
        <v>341.94</v>
      </c>
      <c r="I184" s="48">
        <v>1813.23</v>
      </c>
      <c r="J184" s="122">
        <v>437.3</v>
      </c>
      <c r="K184" s="48">
        <v>61.33</v>
      </c>
      <c r="L184" s="48">
        <v>24.43</v>
      </c>
      <c r="M184" s="48">
        <v>118.83</v>
      </c>
    </row>
    <row r="185" spans="1:13">
      <c r="A185" s="52" t="s">
        <v>407</v>
      </c>
      <c r="B185" s="127">
        <v>5419.57</v>
      </c>
      <c r="C185" s="48">
        <v>169.18</v>
      </c>
      <c r="D185" s="48">
        <v>81.83</v>
      </c>
      <c r="E185" s="48">
        <v>82.27</v>
      </c>
      <c r="F185" s="48">
        <v>1110.8699999999999</v>
      </c>
      <c r="G185" s="124">
        <v>923.33</v>
      </c>
      <c r="H185" s="122">
        <v>353.02</v>
      </c>
      <c r="I185" s="48">
        <v>1919.6</v>
      </c>
      <c r="J185" s="122">
        <v>452.46</v>
      </c>
      <c r="K185" s="48">
        <v>65.75</v>
      </c>
      <c r="L185" s="48">
        <v>31.53</v>
      </c>
      <c r="M185" s="48">
        <v>103.99</v>
      </c>
    </row>
    <row r="186" spans="1:13">
      <c r="A186" s="52" t="s">
        <v>408</v>
      </c>
      <c r="B186" s="127">
        <v>5643.13</v>
      </c>
      <c r="C186" s="48">
        <v>239.14</v>
      </c>
      <c r="D186" s="48">
        <v>102.59</v>
      </c>
      <c r="E186" s="48">
        <v>156.47999999999999</v>
      </c>
      <c r="F186" s="48">
        <v>1094.71</v>
      </c>
      <c r="G186" s="124">
        <v>991.15</v>
      </c>
      <c r="H186" s="122">
        <v>416.15</v>
      </c>
      <c r="I186" s="48">
        <v>1952.26</v>
      </c>
      <c r="J186" s="122">
        <v>414.07</v>
      </c>
      <c r="K186" s="48">
        <v>60.23</v>
      </c>
      <c r="L186" s="48">
        <v>24.25</v>
      </c>
      <c r="M186" s="48">
        <v>59.23</v>
      </c>
    </row>
    <row r="187" spans="1:13">
      <c r="A187" s="52" t="s">
        <v>409</v>
      </c>
      <c r="B187" s="127">
        <v>4811.53</v>
      </c>
      <c r="C187" s="48">
        <v>182.3</v>
      </c>
      <c r="D187" s="48">
        <v>104.05</v>
      </c>
      <c r="E187" s="48">
        <v>135.93</v>
      </c>
      <c r="F187" s="48">
        <v>1024.8499999999999</v>
      </c>
      <c r="G187" s="124">
        <v>800.25</v>
      </c>
      <c r="H187" s="122">
        <v>405.36</v>
      </c>
      <c r="I187" s="48">
        <v>1575.73</v>
      </c>
      <c r="J187" s="122">
        <v>316.44</v>
      </c>
      <c r="K187" s="48">
        <v>56.03</v>
      </c>
      <c r="L187" s="48">
        <v>37.549999999999997</v>
      </c>
      <c r="M187" s="48">
        <v>78.349999999999994</v>
      </c>
    </row>
    <row r="188" spans="1:13">
      <c r="A188" s="52" t="s">
        <v>410</v>
      </c>
      <c r="B188" s="127">
        <v>5008.09</v>
      </c>
      <c r="C188" s="48">
        <v>183.12</v>
      </c>
      <c r="D188" s="48">
        <v>99.77</v>
      </c>
      <c r="E188" s="48">
        <v>70</v>
      </c>
      <c r="F188" s="48">
        <v>999.27</v>
      </c>
      <c r="G188" s="124">
        <v>702.4</v>
      </c>
      <c r="H188" s="122">
        <v>355.56</v>
      </c>
      <c r="I188" s="48">
        <v>1802.51</v>
      </c>
      <c r="J188" s="122">
        <v>451.37</v>
      </c>
      <c r="K188" s="48">
        <v>45.01</v>
      </c>
      <c r="L188" s="48">
        <v>37.619999999999997</v>
      </c>
      <c r="M188" s="48">
        <v>101.22</v>
      </c>
    </row>
    <row r="189" spans="1:13">
      <c r="A189" s="52" t="s">
        <v>411</v>
      </c>
      <c r="B189" s="127">
        <v>5036.82</v>
      </c>
      <c r="C189" s="48">
        <v>236.26</v>
      </c>
      <c r="D189" s="48">
        <v>116.52</v>
      </c>
      <c r="E189" s="48">
        <v>84</v>
      </c>
      <c r="F189" s="48">
        <v>959.06</v>
      </c>
      <c r="G189" s="124">
        <v>861.89</v>
      </c>
      <c r="H189" s="122">
        <v>414.02</v>
      </c>
      <c r="I189" s="48">
        <v>1725.55</v>
      </c>
      <c r="J189" s="122">
        <v>360.74</v>
      </c>
      <c r="K189" s="48">
        <v>42.47</v>
      </c>
      <c r="L189" s="48">
        <v>30.41</v>
      </c>
      <c r="M189" s="48">
        <v>107.83</v>
      </c>
    </row>
    <row r="190" spans="1:13">
      <c r="A190" s="52" t="s">
        <v>412</v>
      </c>
      <c r="B190" s="127">
        <v>5220.9799999999996</v>
      </c>
      <c r="C190" s="48">
        <v>184.8</v>
      </c>
      <c r="D190" s="48">
        <v>112.04</v>
      </c>
      <c r="E190" s="48">
        <v>102.89</v>
      </c>
      <c r="F190" s="48">
        <v>1056.29</v>
      </c>
      <c r="G190" s="124">
        <v>945.57</v>
      </c>
      <c r="H190" s="122">
        <v>273.64</v>
      </c>
      <c r="I190" s="48">
        <v>1858.6</v>
      </c>
      <c r="J190" s="122">
        <v>413.27</v>
      </c>
      <c r="K190" s="48">
        <v>42.65</v>
      </c>
      <c r="L190" s="48">
        <v>39.049999999999997</v>
      </c>
      <c r="M190" s="48">
        <v>120.67</v>
      </c>
    </row>
    <row r="191" spans="1:13">
      <c r="A191" s="52" t="s">
        <v>413</v>
      </c>
      <c r="B191" s="127">
        <v>5356.29</v>
      </c>
      <c r="C191" s="48">
        <v>251.58</v>
      </c>
      <c r="D191" s="48">
        <v>116.26</v>
      </c>
      <c r="E191" s="48">
        <v>73.64</v>
      </c>
      <c r="F191" s="48">
        <v>1092.1099999999999</v>
      </c>
      <c r="G191" s="124">
        <v>995.1</v>
      </c>
      <c r="H191" s="122">
        <v>275.69</v>
      </c>
      <c r="I191" s="48">
        <v>1844.35</v>
      </c>
      <c r="J191" s="122">
        <v>416.4</v>
      </c>
      <c r="K191" s="48">
        <v>38.5</v>
      </c>
      <c r="L191" s="48">
        <v>31.22</v>
      </c>
      <c r="M191" s="48">
        <v>119.4</v>
      </c>
    </row>
    <row r="192" spans="1:13">
      <c r="A192" s="52" t="s">
        <v>414</v>
      </c>
      <c r="B192" s="127">
        <v>5309.52</v>
      </c>
      <c r="C192" s="48">
        <v>311.05</v>
      </c>
      <c r="D192" s="48">
        <v>114.04</v>
      </c>
      <c r="E192" s="48">
        <v>66.27</v>
      </c>
      <c r="F192" s="48">
        <v>1119.8800000000001</v>
      </c>
      <c r="G192" s="124">
        <v>1009.08</v>
      </c>
      <c r="H192" s="122">
        <v>220.76</v>
      </c>
      <c r="I192" s="48">
        <v>1894.56</v>
      </c>
      <c r="J192" s="122">
        <v>258.97000000000003</v>
      </c>
      <c r="K192" s="48">
        <v>38.15</v>
      </c>
      <c r="L192" s="48">
        <v>48.92</v>
      </c>
      <c r="M192" s="48">
        <v>127.8</v>
      </c>
    </row>
    <row r="193" spans="1:13">
      <c r="A193" s="52" t="s">
        <v>415</v>
      </c>
      <c r="B193" s="127">
        <v>5124.5</v>
      </c>
      <c r="C193" s="48">
        <v>265.41000000000003</v>
      </c>
      <c r="D193" s="48">
        <v>116.64</v>
      </c>
      <c r="E193" s="48">
        <v>87.62</v>
      </c>
      <c r="F193" s="48">
        <v>1026.32</v>
      </c>
      <c r="G193" s="124">
        <v>1039.55</v>
      </c>
      <c r="H193" s="122">
        <v>127.93</v>
      </c>
      <c r="I193" s="48">
        <v>1794.14</v>
      </c>
      <c r="J193" s="122">
        <v>360.08</v>
      </c>
      <c r="K193" s="48">
        <v>36.82</v>
      </c>
      <c r="L193" s="48">
        <v>38</v>
      </c>
      <c r="M193" s="48">
        <v>135.55000000000001</v>
      </c>
    </row>
    <row r="194" spans="1:13">
      <c r="A194" s="52" t="s">
        <v>416</v>
      </c>
      <c r="B194" s="127">
        <v>5223.6400000000003</v>
      </c>
      <c r="C194" s="48">
        <v>155.56</v>
      </c>
      <c r="D194" s="48">
        <v>106.19</v>
      </c>
      <c r="E194" s="48">
        <v>91.09</v>
      </c>
      <c r="F194" s="48">
        <v>1102.3399999999999</v>
      </c>
      <c r="G194" s="124">
        <v>1003.15</v>
      </c>
      <c r="H194" s="122">
        <v>178.3</v>
      </c>
      <c r="I194" s="48">
        <v>1873.64</v>
      </c>
      <c r="J194" s="122">
        <v>387.61</v>
      </c>
      <c r="K194" s="48">
        <v>37.67</v>
      </c>
      <c r="L194" s="48">
        <v>30.6</v>
      </c>
      <c r="M194" s="48">
        <v>130.86000000000001</v>
      </c>
    </row>
    <row r="195" spans="1:13">
      <c r="A195" s="52" t="s">
        <v>417</v>
      </c>
      <c r="B195" s="127">
        <v>5360.54</v>
      </c>
      <c r="C195" s="48">
        <v>202.78</v>
      </c>
      <c r="D195" s="48">
        <v>88.4</v>
      </c>
      <c r="E195" s="48">
        <v>85.94</v>
      </c>
      <c r="F195" s="48">
        <v>1048.98</v>
      </c>
      <c r="G195" s="124">
        <v>1070.5999999999999</v>
      </c>
      <c r="H195" s="122">
        <v>269.45</v>
      </c>
      <c r="I195" s="48">
        <v>1850.21</v>
      </c>
      <c r="J195" s="122">
        <v>481.14</v>
      </c>
      <c r="K195" s="48">
        <v>41.56</v>
      </c>
      <c r="L195" s="48">
        <v>39.130000000000003</v>
      </c>
      <c r="M195" s="48">
        <v>122.49</v>
      </c>
    </row>
    <row r="196" spans="1:13">
      <c r="A196" s="52" t="s">
        <v>418</v>
      </c>
      <c r="B196" s="127">
        <v>5288.91</v>
      </c>
      <c r="C196" s="48">
        <v>148.25</v>
      </c>
      <c r="D196" s="48">
        <v>104.84</v>
      </c>
      <c r="E196" s="48">
        <v>70.569999999999993</v>
      </c>
      <c r="F196" s="48">
        <v>1039.47</v>
      </c>
      <c r="G196" s="124">
        <v>990</v>
      </c>
      <c r="H196" s="122">
        <v>278.14999999999998</v>
      </c>
      <c r="I196" s="48">
        <v>1819.25</v>
      </c>
      <c r="J196" s="122">
        <v>497.92</v>
      </c>
      <c r="K196" s="48">
        <v>32.06</v>
      </c>
      <c r="L196" s="48">
        <v>30.97</v>
      </c>
      <c r="M196" s="48">
        <v>125.1</v>
      </c>
    </row>
    <row r="197" spans="1:13">
      <c r="A197" s="52" t="s">
        <v>419</v>
      </c>
      <c r="B197" s="127">
        <v>5460.04</v>
      </c>
      <c r="C197" s="48">
        <v>249.77</v>
      </c>
      <c r="D197" s="48">
        <v>83.6</v>
      </c>
      <c r="E197" s="48">
        <v>62.99</v>
      </c>
      <c r="F197" s="48">
        <v>1061.4000000000001</v>
      </c>
      <c r="G197" s="124">
        <v>986.61</v>
      </c>
      <c r="H197" s="122">
        <v>346.75</v>
      </c>
      <c r="I197" s="48">
        <v>1976.57</v>
      </c>
      <c r="J197" s="122">
        <v>372.21</v>
      </c>
      <c r="K197" s="48">
        <v>33.950000000000003</v>
      </c>
      <c r="L197" s="48">
        <v>33.9</v>
      </c>
      <c r="M197" s="48">
        <v>110.96</v>
      </c>
    </row>
    <row r="198" spans="1:13">
      <c r="A198" s="52" t="s">
        <v>420</v>
      </c>
      <c r="B198" s="127">
        <v>5196.16</v>
      </c>
      <c r="C198" s="48">
        <v>240.39</v>
      </c>
      <c r="D198" s="48">
        <v>83.04</v>
      </c>
      <c r="E198" s="48">
        <v>81.150000000000006</v>
      </c>
      <c r="F198" s="48">
        <v>1043.8599999999999</v>
      </c>
      <c r="G198" s="124">
        <v>837.55</v>
      </c>
      <c r="H198" s="122">
        <v>361.88</v>
      </c>
      <c r="I198" s="48">
        <v>1910.46</v>
      </c>
      <c r="J198" s="122">
        <v>415.83</v>
      </c>
      <c r="K198" s="48">
        <v>34.4</v>
      </c>
      <c r="L198" s="48">
        <v>39.67</v>
      </c>
      <c r="M198" s="48">
        <v>78.16</v>
      </c>
    </row>
    <row r="199" spans="1:13">
      <c r="A199" s="52" t="s">
        <v>421</v>
      </c>
      <c r="B199" s="127">
        <v>4916.88</v>
      </c>
      <c r="C199" s="48">
        <v>219.26</v>
      </c>
      <c r="D199" s="48">
        <v>115.53</v>
      </c>
      <c r="E199" s="48">
        <v>84.15</v>
      </c>
      <c r="F199" s="48">
        <v>1031.43</v>
      </c>
      <c r="G199" s="124">
        <v>837.53</v>
      </c>
      <c r="H199" s="122">
        <v>357.29</v>
      </c>
      <c r="I199" s="48">
        <v>1635.91</v>
      </c>
      <c r="J199" s="122">
        <v>352.67</v>
      </c>
      <c r="K199" s="48">
        <v>41.06</v>
      </c>
      <c r="L199" s="48">
        <v>29.64</v>
      </c>
      <c r="M199" s="48">
        <v>75.08</v>
      </c>
    </row>
    <row r="200" spans="1:13">
      <c r="A200" s="52" t="s">
        <v>422</v>
      </c>
      <c r="B200" s="127">
        <v>5070.9399999999996</v>
      </c>
      <c r="C200" s="48">
        <v>212.99</v>
      </c>
      <c r="D200" s="48">
        <v>117.14</v>
      </c>
      <c r="E200" s="48">
        <v>62.73</v>
      </c>
      <c r="F200" s="48">
        <v>988.3</v>
      </c>
      <c r="G200" s="124">
        <v>824.04</v>
      </c>
      <c r="H200" s="122">
        <v>350.63</v>
      </c>
      <c r="I200" s="48">
        <v>1881.71</v>
      </c>
      <c r="J200" s="122">
        <v>395.71</v>
      </c>
      <c r="K200" s="48">
        <v>39.32</v>
      </c>
      <c r="L200" s="48">
        <v>32.119999999999997</v>
      </c>
      <c r="M200" s="48">
        <v>108.65</v>
      </c>
    </row>
    <row r="201" spans="1:13">
      <c r="A201" s="52" t="s">
        <v>423</v>
      </c>
      <c r="B201" s="127">
        <v>5119.37</v>
      </c>
      <c r="C201" s="48">
        <v>265.58</v>
      </c>
      <c r="D201" s="48">
        <v>117.46</v>
      </c>
      <c r="E201" s="48">
        <v>65.349999999999994</v>
      </c>
      <c r="F201" s="48">
        <v>953.95</v>
      </c>
      <c r="G201" s="124">
        <v>842.19</v>
      </c>
      <c r="H201" s="122">
        <v>353.1</v>
      </c>
      <c r="I201" s="48">
        <v>1822.99</v>
      </c>
      <c r="J201" s="122">
        <v>383.2</v>
      </c>
      <c r="K201" s="48">
        <v>38.79</v>
      </c>
      <c r="L201" s="48">
        <v>33.11</v>
      </c>
      <c r="M201" s="48">
        <v>128.54</v>
      </c>
    </row>
    <row r="202" spans="1:13">
      <c r="A202" s="52" t="s">
        <v>424</v>
      </c>
      <c r="B202" s="127">
        <v>5189.37</v>
      </c>
      <c r="C202" s="48">
        <v>239.34</v>
      </c>
      <c r="D202" s="48">
        <v>111.58</v>
      </c>
      <c r="E202" s="48">
        <v>72.48</v>
      </c>
      <c r="F202" s="48">
        <v>1041.67</v>
      </c>
      <c r="G202" s="124">
        <v>895.06</v>
      </c>
      <c r="H202" s="122">
        <v>208.32</v>
      </c>
      <c r="I202" s="48">
        <v>1919.46</v>
      </c>
      <c r="J202" s="122">
        <v>410.36</v>
      </c>
      <c r="K202" s="48">
        <v>34.08</v>
      </c>
      <c r="L202" s="48">
        <v>58.51</v>
      </c>
      <c r="M202" s="48">
        <v>116.13</v>
      </c>
    </row>
    <row r="203" spans="1:13">
      <c r="A203" s="52" t="s">
        <v>425</v>
      </c>
      <c r="B203" s="127">
        <v>5032.62</v>
      </c>
      <c r="C203" s="48">
        <v>241.22</v>
      </c>
      <c r="D203" s="48">
        <v>107.53</v>
      </c>
      <c r="E203" s="48">
        <v>56.58</v>
      </c>
      <c r="F203" s="48">
        <v>1048.25</v>
      </c>
      <c r="G203" s="124">
        <v>843.17</v>
      </c>
      <c r="H203" s="122">
        <v>192.88</v>
      </c>
      <c r="I203" s="48">
        <v>1828.86</v>
      </c>
      <c r="J203" s="122">
        <v>377.6</v>
      </c>
      <c r="K203" s="48">
        <v>50.05</v>
      </c>
      <c r="L203" s="48">
        <v>39.200000000000003</v>
      </c>
      <c r="M203" s="48">
        <v>112.16</v>
      </c>
    </row>
    <row r="204" spans="1:13">
      <c r="A204" s="52" t="s">
        <v>426</v>
      </c>
      <c r="B204" s="127">
        <v>5444.43</v>
      </c>
      <c r="C204" s="48">
        <v>204.71</v>
      </c>
      <c r="D204" s="48">
        <v>111.17</v>
      </c>
      <c r="E204" s="48">
        <v>79.91</v>
      </c>
      <c r="F204" s="48">
        <v>1073.0999999999999</v>
      </c>
      <c r="G204" s="124">
        <v>1045.3</v>
      </c>
      <c r="H204" s="122">
        <v>137.22999999999999</v>
      </c>
      <c r="I204" s="48">
        <v>1925.34</v>
      </c>
      <c r="J204" s="122">
        <v>406.88</v>
      </c>
      <c r="K204" s="48">
        <v>85.55</v>
      </c>
      <c r="L204" s="48">
        <v>51.03</v>
      </c>
      <c r="M204" s="48">
        <v>144.54</v>
      </c>
    </row>
    <row r="205" spans="1:13">
      <c r="A205" s="52" t="s">
        <v>427</v>
      </c>
      <c r="B205" s="127">
        <v>5158.28</v>
      </c>
      <c r="C205" s="48">
        <v>216.22</v>
      </c>
      <c r="D205" s="48">
        <v>120.18</v>
      </c>
      <c r="E205" s="48">
        <v>92.86</v>
      </c>
      <c r="F205" s="48">
        <v>997.08</v>
      </c>
      <c r="G205" s="124">
        <v>1009.02</v>
      </c>
      <c r="H205" s="122">
        <v>135.16</v>
      </c>
      <c r="I205" s="48">
        <v>1880.03</v>
      </c>
      <c r="J205" s="122">
        <v>411.49</v>
      </c>
      <c r="K205" s="48">
        <v>34.86</v>
      </c>
      <c r="L205" s="48">
        <v>35.590000000000003</v>
      </c>
      <c r="M205" s="48">
        <v>141.94999999999999</v>
      </c>
    </row>
    <row r="206" spans="1:13">
      <c r="A206" s="52" t="s">
        <v>428</v>
      </c>
      <c r="B206" s="127">
        <v>5517.93</v>
      </c>
      <c r="C206" s="48">
        <v>162.65</v>
      </c>
      <c r="D206" s="48">
        <v>84.53</v>
      </c>
      <c r="E206" s="48">
        <v>106.87</v>
      </c>
      <c r="F206" s="48">
        <v>1090.6400000000001</v>
      </c>
      <c r="G206" s="124">
        <v>1151.8699999999999</v>
      </c>
      <c r="H206" s="122">
        <v>180.43</v>
      </c>
      <c r="I206" s="48">
        <v>1963.09</v>
      </c>
      <c r="J206" s="122">
        <v>496.53</v>
      </c>
      <c r="K206" s="48">
        <v>42.89</v>
      </c>
      <c r="L206" s="48">
        <v>33.17</v>
      </c>
      <c r="M206" s="48">
        <v>128.85</v>
      </c>
    </row>
    <row r="207" spans="1:13">
      <c r="A207" s="52" t="s">
        <v>429</v>
      </c>
      <c r="B207" s="127">
        <v>5368.73</v>
      </c>
      <c r="C207" s="48">
        <v>206.22</v>
      </c>
      <c r="D207" s="48">
        <v>76.44</v>
      </c>
      <c r="E207" s="48">
        <v>110.75</v>
      </c>
      <c r="F207" s="48">
        <v>1015.35</v>
      </c>
      <c r="G207" s="124">
        <v>1119.4100000000001</v>
      </c>
      <c r="H207" s="122">
        <v>222.17</v>
      </c>
      <c r="I207" s="48">
        <v>1858.22</v>
      </c>
      <c r="J207" s="122">
        <v>438.49</v>
      </c>
      <c r="K207" s="48">
        <v>53.41</v>
      </c>
      <c r="L207" s="48">
        <v>35.36</v>
      </c>
      <c r="M207" s="48">
        <v>121.45</v>
      </c>
    </row>
    <row r="208" spans="1:13">
      <c r="A208" s="52" t="s">
        <v>430</v>
      </c>
      <c r="B208" s="127">
        <v>5429.6</v>
      </c>
      <c r="C208" s="48">
        <v>192.64</v>
      </c>
      <c r="D208" s="48">
        <v>91.98</v>
      </c>
      <c r="E208" s="48">
        <v>101.72</v>
      </c>
      <c r="F208" s="48">
        <v>1032.8900000000001</v>
      </c>
      <c r="G208" s="124">
        <v>976.49</v>
      </c>
      <c r="H208" s="122">
        <v>321.79000000000002</v>
      </c>
      <c r="I208" s="48">
        <v>1911.07</v>
      </c>
      <c r="J208" s="122">
        <v>429.29</v>
      </c>
      <c r="K208" s="48">
        <v>62.6</v>
      </c>
      <c r="L208" s="48">
        <v>36.86</v>
      </c>
      <c r="M208" s="48">
        <v>133.11000000000001</v>
      </c>
    </row>
    <row r="209" spans="1:13">
      <c r="A209" s="52" t="s">
        <v>431</v>
      </c>
      <c r="B209" s="127">
        <v>5187.3900000000003</v>
      </c>
      <c r="C209" s="48">
        <v>232.57</v>
      </c>
      <c r="D209" s="48">
        <v>112.32</v>
      </c>
      <c r="E209" s="48">
        <v>55.23</v>
      </c>
      <c r="F209" s="48">
        <v>1043.8599999999999</v>
      </c>
      <c r="G209" s="124">
        <v>747.24</v>
      </c>
      <c r="H209" s="122">
        <v>316.06</v>
      </c>
      <c r="I209" s="48">
        <v>2029.36</v>
      </c>
      <c r="J209" s="122">
        <v>395.52</v>
      </c>
      <c r="K209" s="48">
        <v>33.76</v>
      </c>
      <c r="L209" s="48">
        <v>29.5</v>
      </c>
      <c r="M209" s="48">
        <v>111.47</v>
      </c>
    </row>
    <row r="210" spans="1:13">
      <c r="A210" s="52" t="s">
        <v>432</v>
      </c>
      <c r="B210" s="127">
        <v>5416.95</v>
      </c>
      <c r="C210" s="48">
        <v>261.29000000000002</v>
      </c>
      <c r="D210" s="48">
        <v>126.99</v>
      </c>
      <c r="E210" s="48">
        <v>97.17</v>
      </c>
      <c r="F210" s="48">
        <v>1009.5</v>
      </c>
      <c r="G210" s="124">
        <v>928.56</v>
      </c>
      <c r="H210" s="122">
        <v>411.54</v>
      </c>
      <c r="I210" s="48">
        <v>2019.3</v>
      </c>
      <c r="J210" s="122">
        <v>338.79</v>
      </c>
      <c r="K210" s="48">
        <v>38.409999999999997</v>
      </c>
      <c r="L210" s="48">
        <v>21.83</v>
      </c>
      <c r="M210" s="48">
        <v>87.81</v>
      </c>
    </row>
    <row r="211" spans="1:13">
      <c r="A211" s="52" t="s">
        <v>433</v>
      </c>
      <c r="B211" s="127">
        <v>5157.78</v>
      </c>
      <c r="C211" s="48">
        <v>278.95999999999998</v>
      </c>
      <c r="D211" s="48">
        <v>128.82</v>
      </c>
      <c r="E211" s="48">
        <v>56.5</v>
      </c>
      <c r="F211" s="48">
        <v>969.78</v>
      </c>
      <c r="G211" s="124">
        <v>938.03</v>
      </c>
      <c r="H211" s="122">
        <v>424.33</v>
      </c>
      <c r="I211" s="48">
        <v>1711.2</v>
      </c>
      <c r="J211" s="122">
        <v>376.44</v>
      </c>
      <c r="K211" s="48">
        <v>46.04</v>
      </c>
      <c r="L211" s="48">
        <v>26.39</v>
      </c>
      <c r="M211" s="48">
        <v>76.180000000000007</v>
      </c>
    </row>
    <row r="212" spans="1:13">
      <c r="A212" s="52" t="s">
        <v>434</v>
      </c>
      <c r="B212" s="127">
        <v>5279.98</v>
      </c>
      <c r="C212" s="48">
        <v>280.67</v>
      </c>
      <c r="D212" s="48">
        <v>108.14</v>
      </c>
      <c r="E212" s="48">
        <v>70.86</v>
      </c>
      <c r="F212" s="48">
        <v>1018.05</v>
      </c>
      <c r="G212" s="124">
        <v>735.9</v>
      </c>
      <c r="H212" s="122">
        <v>395.94</v>
      </c>
      <c r="I212" s="48">
        <v>1992.07</v>
      </c>
      <c r="J212" s="122">
        <v>409.34</v>
      </c>
      <c r="K212" s="48">
        <v>41.23</v>
      </c>
      <c r="L212" s="48">
        <v>43.69</v>
      </c>
      <c r="M212" s="48">
        <v>106.16</v>
      </c>
    </row>
    <row r="213" spans="1:13">
      <c r="A213" s="52" t="s">
        <v>435</v>
      </c>
      <c r="B213" s="127">
        <v>5257.14</v>
      </c>
      <c r="C213" s="48">
        <v>266.25</v>
      </c>
      <c r="D213" s="48">
        <v>126.19</v>
      </c>
      <c r="E213" s="48">
        <v>87.64</v>
      </c>
      <c r="F213" s="48">
        <v>905.42</v>
      </c>
      <c r="G213" s="124">
        <v>862.09</v>
      </c>
      <c r="H213" s="122">
        <v>365.6</v>
      </c>
      <c r="I213" s="48">
        <v>1872.18</v>
      </c>
      <c r="J213" s="122">
        <v>419.02</v>
      </c>
      <c r="K213" s="48">
        <v>77.900000000000006</v>
      </c>
      <c r="L213" s="48">
        <v>35.53</v>
      </c>
      <c r="M213" s="48">
        <v>155.83000000000001</v>
      </c>
    </row>
    <row r="214" spans="1:13">
      <c r="A214" s="52" t="s">
        <v>436</v>
      </c>
      <c r="B214" s="127">
        <v>5342.42</v>
      </c>
      <c r="C214" s="48">
        <v>220.87</v>
      </c>
      <c r="D214" s="48">
        <v>123.93</v>
      </c>
      <c r="E214" s="48">
        <v>58.26</v>
      </c>
      <c r="F214" s="48">
        <v>1014.4</v>
      </c>
      <c r="G214" s="124">
        <v>943.77</v>
      </c>
      <c r="H214" s="122">
        <v>260.08</v>
      </c>
      <c r="I214" s="48">
        <v>1994.58</v>
      </c>
      <c r="J214" s="122">
        <v>439.6</v>
      </c>
      <c r="K214" s="48">
        <v>45.35</v>
      </c>
      <c r="L214" s="48">
        <v>36.6</v>
      </c>
      <c r="M214" s="48">
        <v>128.85</v>
      </c>
    </row>
    <row r="215" spans="1:13">
      <c r="A215" s="52" t="s">
        <v>437</v>
      </c>
      <c r="B215" s="127">
        <v>5267.11</v>
      </c>
      <c r="C215" s="48">
        <v>254.42</v>
      </c>
      <c r="D215" s="48">
        <v>122.14</v>
      </c>
      <c r="E215" s="48">
        <v>95.19</v>
      </c>
      <c r="F215" s="48">
        <v>1031.95</v>
      </c>
      <c r="G215" s="124">
        <v>977.71</v>
      </c>
      <c r="H215" s="122">
        <v>169.72</v>
      </c>
      <c r="I215" s="48">
        <v>1963.56</v>
      </c>
      <c r="J215" s="122">
        <v>413.22</v>
      </c>
      <c r="K215" s="48">
        <v>37.229999999999997</v>
      </c>
      <c r="L215" s="48">
        <v>26.79</v>
      </c>
      <c r="M215" s="48">
        <v>125.48</v>
      </c>
    </row>
    <row r="216" spans="1:13">
      <c r="A216" s="52" t="s">
        <v>438</v>
      </c>
      <c r="B216" s="127">
        <v>5315.48</v>
      </c>
      <c r="C216" s="48">
        <v>219.69</v>
      </c>
      <c r="D216" s="48">
        <v>125.73</v>
      </c>
      <c r="E216" s="48">
        <v>79.66</v>
      </c>
      <c r="F216" s="48">
        <v>1029.75</v>
      </c>
      <c r="G216" s="124">
        <v>945.97</v>
      </c>
      <c r="H216" s="122">
        <v>135.77000000000001</v>
      </c>
      <c r="I216" s="48">
        <v>2039.86</v>
      </c>
      <c r="J216" s="122">
        <v>439.61</v>
      </c>
      <c r="K216" s="48">
        <v>36.630000000000003</v>
      </c>
      <c r="L216" s="48">
        <v>39.57</v>
      </c>
      <c r="M216" s="48">
        <v>150.44999999999999</v>
      </c>
    </row>
    <row r="217" spans="1:13">
      <c r="A217" s="52" t="s">
        <v>439</v>
      </c>
      <c r="B217" s="127">
        <v>5451.22</v>
      </c>
      <c r="C217" s="48">
        <v>208.13</v>
      </c>
      <c r="D217" s="48">
        <v>119.29</v>
      </c>
      <c r="E217" s="48">
        <v>89.02</v>
      </c>
      <c r="F217" s="48">
        <v>1023.9</v>
      </c>
      <c r="G217" s="124">
        <v>1082.72</v>
      </c>
      <c r="H217" s="122">
        <v>151.06</v>
      </c>
      <c r="I217" s="48">
        <v>1998.78</v>
      </c>
      <c r="J217" s="122">
        <v>455.92</v>
      </c>
      <c r="K217" s="48">
        <v>36.39</v>
      </c>
      <c r="L217" s="48">
        <v>40.619999999999997</v>
      </c>
      <c r="M217" s="48">
        <v>152.80000000000001</v>
      </c>
    </row>
    <row r="218" spans="1:13">
      <c r="A218" s="52" t="s">
        <v>440</v>
      </c>
      <c r="B218" s="127">
        <v>5543.52</v>
      </c>
      <c r="C218" s="48">
        <v>235.44</v>
      </c>
      <c r="D218" s="48">
        <v>105.72</v>
      </c>
      <c r="E218" s="48">
        <v>82.3</v>
      </c>
      <c r="F218" s="48">
        <v>1029.02</v>
      </c>
      <c r="G218" s="124">
        <v>1099.3800000000001</v>
      </c>
      <c r="H218" s="122">
        <v>162.38</v>
      </c>
      <c r="I218" s="48">
        <v>2037.34</v>
      </c>
      <c r="J218" s="122">
        <v>494.95</v>
      </c>
      <c r="K218" s="48">
        <v>40.1</v>
      </c>
      <c r="L218" s="48">
        <v>32.99</v>
      </c>
      <c r="M218" s="48">
        <v>131.88</v>
      </c>
    </row>
    <row r="219" spans="1:13">
      <c r="A219" s="52" t="s">
        <v>441</v>
      </c>
      <c r="B219" s="127">
        <v>5496.56</v>
      </c>
      <c r="C219" s="48">
        <v>285.22000000000003</v>
      </c>
      <c r="D219" s="48">
        <v>84.65</v>
      </c>
      <c r="E219" s="48">
        <v>115.9</v>
      </c>
      <c r="F219" s="48">
        <v>1019.51</v>
      </c>
      <c r="G219" s="124">
        <v>1069.5899999999999</v>
      </c>
      <c r="H219" s="122">
        <v>190.22</v>
      </c>
      <c r="I219" s="48">
        <v>1940.09</v>
      </c>
      <c r="J219" s="122">
        <v>512.19000000000005</v>
      </c>
      <c r="K219" s="48">
        <v>38.83</v>
      </c>
      <c r="L219" s="48">
        <v>27.48</v>
      </c>
      <c r="M219" s="48">
        <v>130.85</v>
      </c>
    </row>
    <row r="220" spans="1:13">
      <c r="A220" s="52" t="s">
        <v>442</v>
      </c>
      <c r="B220" s="127">
        <v>5618.21</v>
      </c>
      <c r="C220" s="48">
        <v>326.01</v>
      </c>
      <c r="D220" s="48">
        <v>91.36</v>
      </c>
      <c r="E220" s="48">
        <v>133.05000000000001</v>
      </c>
      <c r="F220" s="48">
        <v>1018.05</v>
      </c>
      <c r="G220" s="124">
        <v>907.89</v>
      </c>
      <c r="H220" s="122">
        <v>277.08999999999997</v>
      </c>
      <c r="I220" s="48">
        <v>1988.71</v>
      </c>
      <c r="J220" s="122">
        <v>475.59</v>
      </c>
      <c r="K220" s="48">
        <v>44.75</v>
      </c>
      <c r="L220" s="48">
        <v>33</v>
      </c>
      <c r="M220" s="48">
        <v>125</v>
      </c>
    </row>
    <row r="221" spans="1:13">
      <c r="A221" s="52" t="s">
        <v>443</v>
      </c>
      <c r="B221" s="127">
        <v>5436.29</v>
      </c>
      <c r="C221" s="48">
        <v>238.52</v>
      </c>
      <c r="D221" s="48">
        <v>128.97</v>
      </c>
      <c r="E221" s="48">
        <v>169.29</v>
      </c>
      <c r="F221" s="48">
        <v>1003.43</v>
      </c>
      <c r="G221" s="124">
        <v>817.03</v>
      </c>
      <c r="H221" s="122">
        <v>292.93</v>
      </c>
      <c r="I221" s="48">
        <v>2098.5500000000002</v>
      </c>
      <c r="J221" s="122">
        <v>398.73</v>
      </c>
      <c r="K221" s="48">
        <v>39.840000000000003</v>
      </c>
      <c r="L221" s="48">
        <v>34.78</v>
      </c>
      <c r="M221" s="48">
        <v>107.3</v>
      </c>
    </row>
    <row r="222" spans="1:13">
      <c r="A222" s="52" t="s">
        <v>444</v>
      </c>
      <c r="B222" s="127">
        <v>5669.66</v>
      </c>
      <c r="C222" s="48">
        <v>295.56</v>
      </c>
      <c r="D222" s="48">
        <v>136.71</v>
      </c>
      <c r="E222" s="48">
        <v>157.02000000000001</v>
      </c>
      <c r="F222" s="48">
        <v>1018.78</v>
      </c>
      <c r="G222" s="124">
        <v>951.08</v>
      </c>
      <c r="H222" s="122">
        <v>363.39</v>
      </c>
      <c r="I222" s="48">
        <v>2018.9</v>
      </c>
      <c r="J222" s="122">
        <v>439.77</v>
      </c>
      <c r="K222" s="48">
        <v>49.36</v>
      </c>
      <c r="L222" s="48">
        <v>33.17</v>
      </c>
      <c r="M222" s="48">
        <v>73.5</v>
      </c>
    </row>
    <row r="223" spans="1:13">
      <c r="A223" s="52" t="s">
        <v>445</v>
      </c>
      <c r="B223" s="127">
        <v>5222.37</v>
      </c>
      <c r="C223" s="48">
        <v>305.5</v>
      </c>
      <c r="D223" s="48">
        <v>138.19</v>
      </c>
      <c r="E223" s="48">
        <v>148.41</v>
      </c>
      <c r="F223" s="48">
        <v>950.77</v>
      </c>
      <c r="G223" s="124">
        <v>854.26</v>
      </c>
      <c r="H223" s="122">
        <v>420.47</v>
      </c>
      <c r="I223" s="48">
        <v>1840.32</v>
      </c>
      <c r="J223" s="122">
        <v>341.83</v>
      </c>
      <c r="K223" s="48">
        <v>53.47</v>
      </c>
      <c r="L223" s="48">
        <v>34.99</v>
      </c>
      <c r="M223" s="48">
        <v>67.930000000000007</v>
      </c>
    </row>
    <row r="224" spans="1:13">
      <c r="A224" s="52" t="s">
        <v>446</v>
      </c>
      <c r="B224" s="127">
        <v>5357.49</v>
      </c>
      <c r="C224" s="48">
        <v>264.49</v>
      </c>
      <c r="D224" s="48">
        <v>154.86000000000001</v>
      </c>
      <c r="E224" s="48">
        <v>124.07</v>
      </c>
      <c r="F224" s="48">
        <v>961.01</v>
      </c>
      <c r="G224" s="124">
        <v>705.04</v>
      </c>
      <c r="H224" s="122">
        <v>426.04</v>
      </c>
      <c r="I224" s="48">
        <v>2033.99</v>
      </c>
      <c r="J224" s="122">
        <v>408.04</v>
      </c>
      <c r="K224" s="48">
        <v>46.89</v>
      </c>
      <c r="L224" s="48">
        <v>35.64</v>
      </c>
      <c r="M224" s="48">
        <v>95.73</v>
      </c>
    </row>
    <row r="225" spans="1:13">
      <c r="A225" s="52" t="s">
        <v>447</v>
      </c>
      <c r="B225" s="127">
        <v>5499.63</v>
      </c>
      <c r="C225" s="48">
        <v>264.39</v>
      </c>
      <c r="D225" s="48">
        <v>138.83000000000001</v>
      </c>
      <c r="E225" s="48">
        <v>83.7</v>
      </c>
      <c r="F225" s="48">
        <v>965.39</v>
      </c>
      <c r="G225" s="124">
        <v>866.91</v>
      </c>
      <c r="H225" s="122">
        <v>380.9</v>
      </c>
      <c r="I225" s="48">
        <v>2014.71</v>
      </c>
      <c r="J225" s="122">
        <v>430.76</v>
      </c>
      <c r="K225" s="48">
        <v>46.43</v>
      </c>
      <c r="L225" s="48">
        <v>25.99</v>
      </c>
      <c r="M225" s="48">
        <v>110.26</v>
      </c>
    </row>
    <row r="226" spans="1:13">
      <c r="A226" s="52" t="s">
        <v>448</v>
      </c>
      <c r="B226" s="127">
        <v>5485.79</v>
      </c>
      <c r="C226" s="48">
        <v>266.83999999999997</v>
      </c>
      <c r="D226" s="48">
        <v>134.88999999999999</v>
      </c>
      <c r="E226" s="48">
        <v>79.41</v>
      </c>
      <c r="F226" s="48">
        <v>988.8</v>
      </c>
      <c r="G226" s="124">
        <v>907.45</v>
      </c>
      <c r="H226" s="122">
        <v>280.83</v>
      </c>
      <c r="I226" s="48">
        <v>2091.84</v>
      </c>
      <c r="J226" s="122">
        <v>452.44</v>
      </c>
      <c r="K226" s="48">
        <v>55.22</v>
      </c>
      <c r="L226" s="48">
        <v>36.26</v>
      </c>
      <c r="M226" s="48">
        <v>117.19</v>
      </c>
    </row>
    <row r="227" spans="1:13">
      <c r="A227" s="52" t="s">
        <v>449</v>
      </c>
      <c r="B227" s="127">
        <v>5407.53</v>
      </c>
      <c r="C227" s="48">
        <v>225.58</v>
      </c>
      <c r="D227" s="48">
        <v>141.27000000000001</v>
      </c>
      <c r="E227" s="48">
        <v>132.71</v>
      </c>
      <c r="F227" s="48">
        <v>1026.0999999999999</v>
      </c>
      <c r="G227" s="124">
        <v>1005.77</v>
      </c>
      <c r="H227" s="122">
        <v>204.82</v>
      </c>
      <c r="I227" s="48">
        <v>1977.82</v>
      </c>
      <c r="J227" s="122">
        <v>428.92</v>
      </c>
      <c r="K227" s="48">
        <v>45.07</v>
      </c>
      <c r="L227" s="48">
        <v>31.72</v>
      </c>
      <c r="M227" s="48">
        <v>123.41</v>
      </c>
    </row>
    <row r="228" spans="1:13">
      <c r="A228" s="52" t="s">
        <v>450</v>
      </c>
      <c r="B228" s="127">
        <v>5615.97</v>
      </c>
      <c r="C228" s="48">
        <v>315.23</v>
      </c>
      <c r="D228" s="48">
        <v>124.37</v>
      </c>
      <c r="E228" s="48">
        <v>122.36</v>
      </c>
      <c r="F228" s="48">
        <v>1057.55</v>
      </c>
      <c r="G228" s="124">
        <v>994.78</v>
      </c>
      <c r="H228" s="122">
        <v>149.96</v>
      </c>
      <c r="I228" s="48">
        <v>2103.58</v>
      </c>
      <c r="J228" s="122">
        <v>448.56</v>
      </c>
      <c r="K228" s="48">
        <v>49.05</v>
      </c>
      <c r="L228" s="48">
        <v>30.17</v>
      </c>
      <c r="M228" s="48">
        <v>135.97</v>
      </c>
    </row>
    <row r="229" spans="1:13">
      <c r="A229" s="52" t="s">
        <v>451</v>
      </c>
      <c r="B229" s="127">
        <v>5552.71</v>
      </c>
      <c r="C229" s="48">
        <v>243.34</v>
      </c>
      <c r="D229" s="48">
        <v>145.41</v>
      </c>
      <c r="E229" s="48">
        <v>94.08</v>
      </c>
      <c r="F229" s="48">
        <v>990.99</v>
      </c>
      <c r="G229" s="124">
        <v>1107.0999999999999</v>
      </c>
      <c r="H229" s="122">
        <v>143.78</v>
      </c>
      <c r="I229" s="48">
        <v>2059.14</v>
      </c>
      <c r="J229" s="122">
        <v>430.49</v>
      </c>
      <c r="K229" s="48">
        <v>54.3</v>
      </c>
      <c r="L229" s="48">
        <v>44.72</v>
      </c>
      <c r="M229" s="48">
        <v>132.66999999999999</v>
      </c>
    </row>
    <row r="230" spans="1:13">
      <c r="A230" s="52" t="s">
        <v>452</v>
      </c>
      <c r="B230" s="127">
        <v>5575.47</v>
      </c>
      <c r="C230" s="48">
        <v>232.07</v>
      </c>
      <c r="D230" s="48">
        <v>124.29</v>
      </c>
      <c r="E230" s="48">
        <v>92.13</v>
      </c>
      <c r="F230" s="48">
        <v>1000.5</v>
      </c>
      <c r="G230" s="124">
        <v>1124.08</v>
      </c>
      <c r="H230" s="122">
        <v>184.22</v>
      </c>
      <c r="I230" s="48">
        <v>2064.17</v>
      </c>
      <c r="J230" s="122">
        <v>479.63</v>
      </c>
      <c r="K230" s="48">
        <v>43.2</v>
      </c>
      <c r="L230" s="48">
        <v>29.32</v>
      </c>
      <c r="M230" s="48">
        <v>133.59</v>
      </c>
    </row>
    <row r="231" spans="1:13">
      <c r="A231" s="52" t="s">
        <v>453</v>
      </c>
      <c r="B231" s="127">
        <v>5672.11</v>
      </c>
      <c r="C231" s="48">
        <v>291.52</v>
      </c>
      <c r="D231" s="48">
        <v>108.97</v>
      </c>
      <c r="E231" s="48">
        <v>92.68</v>
      </c>
      <c r="F231" s="48">
        <v>1022.44</v>
      </c>
      <c r="G231" s="124">
        <v>1081.53</v>
      </c>
      <c r="H231" s="122">
        <v>217.88</v>
      </c>
      <c r="I231" s="48">
        <v>2044.05</v>
      </c>
      <c r="J231" s="122">
        <v>513.75</v>
      </c>
      <c r="K231" s="48">
        <v>44.12</v>
      </c>
      <c r="L231" s="48">
        <v>38.43</v>
      </c>
      <c r="M231" s="48">
        <v>133.15</v>
      </c>
    </row>
    <row r="232" spans="1:13">
      <c r="A232" s="52" t="s">
        <v>454</v>
      </c>
      <c r="B232" s="127">
        <v>5692.38</v>
      </c>
      <c r="C232" s="48">
        <v>303.08999999999997</v>
      </c>
      <c r="D232" s="48">
        <v>141.51</v>
      </c>
      <c r="E232" s="48">
        <v>78.16</v>
      </c>
      <c r="F232" s="48">
        <v>990.26</v>
      </c>
      <c r="G232" s="124">
        <v>1006.4</v>
      </c>
      <c r="H232" s="122">
        <v>288.51</v>
      </c>
      <c r="I232" s="48">
        <v>2111.96</v>
      </c>
      <c r="J232" s="122">
        <v>495</v>
      </c>
      <c r="K232" s="48">
        <v>35.58</v>
      </c>
      <c r="L232" s="48">
        <v>38.99</v>
      </c>
      <c r="M232" s="48">
        <v>103.44</v>
      </c>
    </row>
    <row r="233" spans="1:13">
      <c r="A233" s="52" t="s">
        <v>455</v>
      </c>
      <c r="B233" s="127">
        <v>5480.63</v>
      </c>
      <c r="C233" s="48">
        <v>242.78</v>
      </c>
      <c r="D233" s="48">
        <v>145.30000000000001</v>
      </c>
      <c r="E233" s="48">
        <v>126.45</v>
      </c>
      <c r="F233" s="48">
        <v>997.57</v>
      </c>
      <c r="G233" s="124">
        <v>777.87</v>
      </c>
      <c r="H233" s="122">
        <v>355.26</v>
      </c>
      <c r="I233" s="48">
        <v>2153.88</v>
      </c>
      <c r="J233" s="122">
        <v>412.92</v>
      </c>
      <c r="K233" s="48">
        <v>32.65</v>
      </c>
      <c r="L233" s="48">
        <v>32.36</v>
      </c>
      <c r="M233" s="48">
        <v>98.89</v>
      </c>
    </row>
    <row r="234" spans="1:13">
      <c r="A234" s="52" t="s">
        <v>456</v>
      </c>
      <c r="B234" s="127">
        <v>5631.49</v>
      </c>
      <c r="C234" s="48">
        <v>238.92</v>
      </c>
      <c r="D234" s="48">
        <v>150.63</v>
      </c>
      <c r="E234" s="48">
        <v>120.36</v>
      </c>
      <c r="F234" s="48">
        <v>999.77</v>
      </c>
      <c r="G234" s="124">
        <v>908.23</v>
      </c>
      <c r="H234" s="122">
        <v>395.41</v>
      </c>
      <c r="I234" s="48">
        <v>2153.04</v>
      </c>
      <c r="J234" s="122">
        <v>422.43</v>
      </c>
      <c r="K234" s="48">
        <v>31.55</v>
      </c>
      <c r="L234" s="48">
        <v>28.96</v>
      </c>
      <c r="M234" s="48">
        <v>75.16</v>
      </c>
    </row>
    <row r="235" spans="1:13">
      <c r="A235" s="52" t="s">
        <v>457</v>
      </c>
      <c r="B235" s="127">
        <v>5305.46</v>
      </c>
      <c r="C235" s="48">
        <v>314.62</v>
      </c>
      <c r="D235" s="48">
        <v>146.22</v>
      </c>
      <c r="E235" s="48">
        <v>121.2</v>
      </c>
      <c r="F235" s="48">
        <v>942.72</v>
      </c>
      <c r="G235" s="124">
        <v>970.94</v>
      </c>
      <c r="H235" s="122">
        <v>449.49</v>
      </c>
      <c r="I235" s="48">
        <v>1756.47</v>
      </c>
      <c r="J235" s="122">
        <v>308.82</v>
      </c>
      <c r="K235" s="48">
        <v>54.92</v>
      </c>
      <c r="L235" s="48">
        <v>32.92</v>
      </c>
      <c r="M235" s="48">
        <v>87.78</v>
      </c>
    </row>
    <row r="236" spans="1:13">
      <c r="A236" s="52" t="s">
        <v>458</v>
      </c>
      <c r="B236" s="127">
        <v>5627.4</v>
      </c>
      <c r="C236" s="48">
        <v>220.84</v>
      </c>
      <c r="D236" s="48">
        <v>136.05000000000001</v>
      </c>
      <c r="E236" s="48">
        <v>114.83</v>
      </c>
      <c r="F236" s="48">
        <v>975.63</v>
      </c>
      <c r="G236" s="124">
        <v>852.44</v>
      </c>
      <c r="H236" s="122">
        <v>402.12</v>
      </c>
      <c r="I236" s="48">
        <v>2212.5700000000002</v>
      </c>
      <c r="J236" s="122">
        <v>458.75</v>
      </c>
      <c r="K236" s="48">
        <v>41.37</v>
      </c>
      <c r="L236" s="48">
        <v>35.29</v>
      </c>
      <c r="M236" s="48">
        <v>113.03</v>
      </c>
    </row>
    <row r="237" spans="1:13">
      <c r="A237" s="52" t="s">
        <v>459</v>
      </c>
      <c r="B237" s="127">
        <v>5500.95</v>
      </c>
      <c r="C237" s="48">
        <v>249.98</v>
      </c>
      <c r="D237" s="48">
        <v>158.93</v>
      </c>
      <c r="E237" s="48">
        <v>121.07</v>
      </c>
      <c r="F237" s="48">
        <v>896.65</v>
      </c>
      <c r="G237" s="124">
        <v>990.54</v>
      </c>
      <c r="H237" s="122">
        <v>333.62</v>
      </c>
      <c r="I237" s="48">
        <v>1934.22</v>
      </c>
      <c r="J237" s="122">
        <v>442.53</v>
      </c>
      <c r="K237" s="48">
        <v>48.14</v>
      </c>
      <c r="L237" s="48">
        <v>26.97</v>
      </c>
      <c r="M237" s="48">
        <v>155.31</v>
      </c>
    </row>
    <row r="238" spans="1:13">
      <c r="A238" s="52" t="s">
        <v>460</v>
      </c>
      <c r="B238" s="127">
        <v>5766.41</v>
      </c>
      <c r="C238" s="48">
        <v>269.92</v>
      </c>
      <c r="D238" s="48">
        <v>151.22</v>
      </c>
      <c r="E238" s="48">
        <v>108.48</v>
      </c>
      <c r="F238" s="48">
        <v>1010.74</v>
      </c>
      <c r="G238" s="124">
        <v>996.19</v>
      </c>
      <c r="H238" s="122">
        <v>244.94</v>
      </c>
      <c r="I238" s="48">
        <v>2195.8000000000002</v>
      </c>
      <c r="J238" s="122">
        <v>483.93</v>
      </c>
      <c r="K238" s="48">
        <v>65.37</v>
      </c>
      <c r="L238" s="48">
        <v>33.14</v>
      </c>
      <c r="M238" s="48">
        <v>121.37</v>
      </c>
    </row>
    <row r="239" spans="1:13">
      <c r="A239" s="52" t="s">
        <v>461</v>
      </c>
      <c r="B239" s="127">
        <v>5483.32</v>
      </c>
      <c r="C239" s="48">
        <v>204.09</v>
      </c>
      <c r="D239" s="48">
        <v>153.76</v>
      </c>
      <c r="E239" s="48">
        <v>106.02</v>
      </c>
      <c r="F239" s="48">
        <v>1049.96</v>
      </c>
      <c r="G239" s="124">
        <v>1071.04</v>
      </c>
      <c r="H239" s="122">
        <v>193.65</v>
      </c>
      <c r="I239" s="48">
        <v>1970.27</v>
      </c>
      <c r="J239" s="122">
        <v>427.99</v>
      </c>
      <c r="K239" s="48">
        <v>48.09</v>
      </c>
      <c r="L239" s="48">
        <v>37.22</v>
      </c>
      <c r="M239" s="48">
        <v>163.25</v>
      </c>
    </row>
    <row r="240" spans="1:13">
      <c r="A240" s="52" t="s">
        <v>462</v>
      </c>
      <c r="B240" s="127">
        <v>5573.78</v>
      </c>
      <c r="C240" s="48">
        <v>259.61</v>
      </c>
      <c r="D240" s="48">
        <v>130.62</v>
      </c>
      <c r="E240" s="48">
        <v>108.61</v>
      </c>
      <c r="F240" s="48">
        <v>1002.69</v>
      </c>
      <c r="G240" s="124">
        <v>1058.69</v>
      </c>
      <c r="H240" s="122">
        <v>158.28</v>
      </c>
      <c r="I240" s="48">
        <v>2113.64</v>
      </c>
      <c r="J240" s="122">
        <v>458.83</v>
      </c>
      <c r="K240" s="48">
        <v>30.37</v>
      </c>
      <c r="L240" s="48">
        <v>32.53</v>
      </c>
      <c r="M240" s="48">
        <v>164.73</v>
      </c>
    </row>
    <row r="241" spans="1:13">
      <c r="A241" s="52" t="s">
        <v>463</v>
      </c>
      <c r="B241" s="127">
        <v>5591.16</v>
      </c>
      <c r="C241" s="48">
        <v>232.37</v>
      </c>
      <c r="D241" s="48">
        <v>141.69999999999999</v>
      </c>
      <c r="E241" s="48">
        <v>86.16</v>
      </c>
      <c r="F241" s="48">
        <v>985.87</v>
      </c>
      <c r="G241" s="124">
        <v>1131.92</v>
      </c>
      <c r="H241" s="122">
        <v>139.66</v>
      </c>
      <c r="I241" s="48">
        <v>2103.58</v>
      </c>
      <c r="J241" s="122">
        <v>473.98</v>
      </c>
      <c r="K241" s="48">
        <v>44.57</v>
      </c>
      <c r="L241" s="48">
        <v>40.65</v>
      </c>
      <c r="M241" s="48">
        <v>144.52000000000001</v>
      </c>
    </row>
    <row r="242" spans="1:13">
      <c r="A242" s="52" t="s">
        <v>464</v>
      </c>
      <c r="B242" s="127">
        <v>5700.06</v>
      </c>
      <c r="C242" s="48">
        <v>320.52</v>
      </c>
      <c r="D242" s="48">
        <v>135.4</v>
      </c>
      <c r="E242" s="48">
        <v>121.6</v>
      </c>
      <c r="F242" s="48">
        <v>1010.01</v>
      </c>
      <c r="G242" s="124">
        <v>1164.0899999999999</v>
      </c>
      <c r="H242" s="122">
        <v>130.16999999999999</v>
      </c>
      <c r="I242" s="48">
        <v>2065.0100000000002</v>
      </c>
      <c r="J242" s="122">
        <v>460.37</v>
      </c>
      <c r="K242" s="48">
        <v>47.76</v>
      </c>
      <c r="L242" s="48">
        <v>34.64</v>
      </c>
      <c r="M242" s="48">
        <v>145.69</v>
      </c>
    </row>
    <row r="243" spans="1:13">
      <c r="A243" s="52" t="s">
        <v>465</v>
      </c>
      <c r="B243" s="127">
        <v>5727.87</v>
      </c>
      <c r="C243" s="48">
        <v>298.76</v>
      </c>
      <c r="D243" s="48">
        <v>113.93</v>
      </c>
      <c r="E243" s="48">
        <v>105.56</v>
      </c>
      <c r="F243" s="48">
        <v>976.36</v>
      </c>
      <c r="G243" s="124">
        <v>1106.24</v>
      </c>
      <c r="H243" s="122">
        <v>200.49</v>
      </c>
      <c r="I243" s="48">
        <v>2096.87</v>
      </c>
      <c r="J243" s="122">
        <v>496.24</v>
      </c>
      <c r="K243" s="48">
        <v>44.88</v>
      </c>
      <c r="L243" s="48">
        <v>36.020000000000003</v>
      </c>
      <c r="M243" s="48">
        <v>131.72</v>
      </c>
    </row>
    <row r="244" spans="1:13">
      <c r="A244" s="52" t="s">
        <v>466</v>
      </c>
      <c r="B244" s="127">
        <v>5605.3</v>
      </c>
      <c r="C244" s="48">
        <v>261.23</v>
      </c>
      <c r="D244" s="48">
        <v>139.19999999999999</v>
      </c>
      <c r="E244" s="48">
        <v>129.16999999999999</v>
      </c>
      <c r="F244" s="48">
        <v>953.69</v>
      </c>
      <c r="G244" s="124">
        <v>989.4</v>
      </c>
      <c r="H244" s="122">
        <v>264.63</v>
      </c>
      <c r="I244" s="48">
        <v>2081.7800000000002</v>
      </c>
      <c r="J244" s="122">
        <v>446.27</v>
      </c>
      <c r="K244" s="48">
        <v>46.03</v>
      </c>
      <c r="L244" s="48">
        <v>39.49</v>
      </c>
      <c r="M244" s="48">
        <v>168.79</v>
      </c>
    </row>
    <row r="245" spans="1:13">
      <c r="A245" s="52" t="s">
        <v>467</v>
      </c>
      <c r="B245" s="127">
        <v>5737.87</v>
      </c>
      <c r="C245" s="48">
        <v>238.94</v>
      </c>
      <c r="D245" s="48">
        <v>131.1</v>
      </c>
      <c r="E245" s="48">
        <v>120.19</v>
      </c>
      <c r="F245" s="48">
        <v>1011.47</v>
      </c>
      <c r="G245" s="124">
        <v>944.07</v>
      </c>
      <c r="H245" s="122">
        <v>353.34</v>
      </c>
      <c r="I245" s="48">
        <v>2183.23</v>
      </c>
      <c r="J245" s="122">
        <v>460.2</v>
      </c>
      <c r="K245" s="48">
        <v>45.61</v>
      </c>
      <c r="L245" s="48">
        <v>29.45</v>
      </c>
      <c r="M245" s="48">
        <v>141.47999999999999</v>
      </c>
    </row>
    <row r="246" spans="1:13">
      <c r="A246" s="52" t="s">
        <v>468</v>
      </c>
      <c r="B246" s="127">
        <v>5698.3</v>
      </c>
      <c r="C246" s="48">
        <v>260.76</v>
      </c>
      <c r="D246" s="48">
        <v>129.41</v>
      </c>
      <c r="E246" s="48">
        <v>105.18</v>
      </c>
      <c r="F246" s="48">
        <v>977.62</v>
      </c>
      <c r="G246" s="124">
        <v>910.31</v>
      </c>
      <c r="H246" s="122">
        <v>441.71</v>
      </c>
      <c r="I246" s="48">
        <v>2197.48</v>
      </c>
      <c r="J246" s="122">
        <v>436.69</v>
      </c>
      <c r="K246" s="48">
        <v>40.25</v>
      </c>
      <c r="L246" s="48">
        <v>35.53</v>
      </c>
      <c r="M246" s="48">
        <v>94.16</v>
      </c>
    </row>
    <row r="247" spans="1:13">
      <c r="A247" s="52" t="s">
        <v>469</v>
      </c>
      <c r="B247" s="127">
        <v>5273.66</v>
      </c>
      <c r="C247" s="48">
        <v>290.93</v>
      </c>
      <c r="D247" s="48">
        <v>137.36000000000001</v>
      </c>
      <c r="E247" s="48">
        <v>130</v>
      </c>
      <c r="F247" s="48">
        <v>922.24</v>
      </c>
      <c r="G247" s="124">
        <v>978.81</v>
      </c>
      <c r="H247" s="122">
        <v>371.29</v>
      </c>
      <c r="I247" s="48">
        <v>1844.2</v>
      </c>
      <c r="J247" s="122">
        <v>345.17</v>
      </c>
      <c r="K247" s="48">
        <v>53.39</v>
      </c>
      <c r="L247" s="48">
        <v>20.82</v>
      </c>
      <c r="M247" s="48">
        <v>87.78</v>
      </c>
    </row>
    <row r="248" spans="1:13">
      <c r="A248" s="52" t="s">
        <v>470</v>
      </c>
      <c r="B248" s="127">
        <v>5470.99</v>
      </c>
      <c r="C248" s="48">
        <v>239.15</v>
      </c>
      <c r="D248" s="48">
        <v>109.89</v>
      </c>
      <c r="E248" s="48">
        <v>83.04</v>
      </c>
      <c r="F248" s="48">
        <v>949.3</v>
      </c>
      <c r="G248" s="124">
        <v>830.82</v>
      </c>
      <c r="H248" s="122">
        <v>421.62</v>
      </c>
      <c r="I248" s="48">
        <v>2147.62</v>
      </c>
      <c r="J248" s="122">
        <v>443.56</v>
      </c>
      <c r="K248" s="48">
        <v>47.92</v>
      </c>
      <c r="L248" s="48">
        <v>35.69</v>
      </c>
      <c r="M248" s="48">
        <v>104.98</v>
      </c>
    </row>
    <row r="249" spans="1:13">
      <c r="A249" s="52" t="s">
        <v>471</v>
      </c>
      <c r="B249" s="127">
        <v>5344.26</v>
      </c>
      <c r="C249" s="48">
        <v>280.23</v>
      </c>
      <c r="D249" s="48">
        <v>127.39</v>
      </c>
      <c r="E249" s="48">
        <v>126.19</v>
      </c>
      <c r="F249" s="48">
        <v>827.17</v>
      </c>
      <c r="G249" s="124">
        <v>966.34</v>
      </c>
      <c r="H249" s="122">
        <v>468.01</v>
      </c>
      <c r="I249" s="48">
        <v>1839.38</v>
      </c>
      <c r="J249" s="122">
        <v>436.15</v>
      </c>
      <c r="K249" s="48">
        <v>38.729999999999997</v>
      </c>
      <c r="L249" s="48">
        <v>34.96</v>
      </c>
      <c r="M249" s="48">
        <v>120.99</v>
      </c>
    </row>
    <row r="250" spans="1:13">
      <c r="A250" s="52" t="s">
        <v>472</v>
      </c>
      <c r="B250" s="127">
        <v>5719.92</v>
      </c>
      <c r="C250" s="48">
        <v>302.72000000000003</v>
      </c>
      <c r="D250" s="48">
        <v>127.39</v>
      </c>
      <c r="E250" s="48">
        <v>73.510000000000005</v>
      </c>
      <c r="F250" s="48">
        <v>977.1</v>
      </c>
      <c r="G250" s="124">
        <v>1047.3699999999999</v>
      </c>
      <c r="H250" s="122">
        <v>296.69</v>
      </c>
      <c r="I250" s="48">
        <v>2181.62</v>
      </c>
      <c r="J250" s="122">
        <v>453.53</v>
      </c>
      <c r="K250" s="48">
        <v>39.04</v>
      </c>
      <c r="L250" s="48">
        <v>24.87</v>
      </c>
      <c r="M250" s="48">
        <v>130.22</v>
      </c>
    </row>
    <row r="251" spans="1:13">
      <c r="A251" s="52" t="s">
        <v>473</v>
      </c>
      <c r="B251" s="127">
        <v>5454.21</v>
      </c>
      <c r="C251" s="48">
        <v>260.82</v>
      </c>
      <c r="D251" s="48">
        <v>121.97</v>
      </c>
      <c r="E251" s="48">
        <v>112.03</v>
      </c>
      <c r="F251" s="48">
        <v>982.95</v>
      </c>
      <c r="G251" s="124">
        <v>1039.58</v>
      </c>
      <c r="H251" s="122">
        <v>196.49</v>
      </c>
      <c r="I251" s="48">
        <v>1988.13</v>
      </c>
      <c r="J251" s="122">
        <v>418.55</v>
      </c>
      <c r="K251" s="48">
        <v>32.450000000000003</v>
      </c>
      <c r="L251" s="48">
        <v>35.78</v>
      </c>
      <c r="M251" s="48">
        <v>148.54</v>
      </c>
    </row>
    <row r="252" spans="1:13">
      <c r="A252" s="52" t="s">
        <v>474</v>
      </c>
      <c r="B252" s="127">
        <v>5636.3</v>
      </c>
      <c r="C252" s="48">
        <v>279.60000000000002</v>
      </c>
      <c r="D252" s="48">
        <v>117.11</v>
      </c>
      <c r="E252" s="48">
        <v>71.510000000000005</v>
      </c>
      <c r="F252" s="48">
        <v>1050.23</v>
      </c>
      <c r="G252" s="124">
        <v>1064.0899999999999</v>
      </c>
      <c r="H252" s="122">
        <v>104.45</v>
      </c>
      <c r="I252" s="48">
        <v>2116.1</v>
      </c>
      <c r="J252" s="122">
        <v>505.41</v>
      </c>
      <c r="K252" s="48">
        <v>34.89</v>
      </c>
      <c r="L252" s="48">
        <v>39.479999999999997</v>
      </c>
      <c r="M252" s="48">
        <v>149.52000000000001</v>
      </c>
    </row>
    <row r="253" spans="1:13">
      <c r="A253" s="52" t="s">
        <v>475</v>
      </c>
      <c r="B253" s="127">
        <v>5531.18</v>
      </c>
      <c r="C253" s="48">
        <v>297.64999999999998</v>
      </c>
      <c r="D253" s="48">
        <v>126.61</v>
      </c>
      <c r="E253" s="48">
        <v>91.91</v>
      </c>
      <c r="F253" s="48">
        <v>968.32</v>
      </c>
      <c r="G253" s="124">
        <v>1179.6600000000001</v>
      </c>
      <c r="H253" s="122">
        <v>106.26</v>
      </c>
      <c r="I253" s="48">
        <v>2050.64</v>
      </c>
      <c r="J253" s="122">
        <v>426.45</v>
      </c>
      <c r="K253" s="48">
        <v>38.69</v>
      </c>
      <c r="L253" s="48">
        <v>34.409999999999997</v>
      </c>
      <c r="M253" s="48">
        <v>159.97</v>
      </c>
    </row>
    <row r="254" spans="1:13">
      <c r="A254" s="52" t="s">
        <v>476</v>
      </c>
      <c r="B254" s="127">
        <v>5699.58</v>
      </c>
      <c r="C254" s="48">
        <v>222.03</v>
      </c>
      <c r="D254" s="48">
        <v>107.8</v>
      </c>
      <c r="E254" s="48">
        <v>98.24</v>
      </c>
      <c r="F254" s="48">
        <v>971.98</v>
      </c>
      <c r="G254" s="124">
        <v>1149.44</v>
      </c>
      <c r="H254" s="122">
        <v>189.62</v>
      </c>
      <c r="I254" s="48">
        <v>2042.88</v>
      </c>
      <c r="J254" s="122">
        <v>557.16</v>
      </c>
      <c r="K254" s="48">
        <v>53</v>
      </c>
      <c r="L254" s="48">
        <v>26.89</v>
      </c>
      <c r="M254" s="48">
        <v>171.93</v>
      </c>
    </row>
    <row r="255" spans="1:13">
      <c r="A255" s="52" t="s">
        <v>477</v>
      </c>
      <c r="B255" s="127">
        <v>5679.35</v>
      </c>
      <c r="C255" s="48">
        <v>261.99</v>
      </c>
      <c r="D255" s="48">
        <v>93.94</v>
      </c>
      <c r="E255" s="48">
        <v>106.98</v>
      </c>
      <c r="F255" s="48">
        <v>996.84</v>
      </c>
      <c r="G255" s="124">
        <v>1172.6099999999999</v>
      </c>
      <c r="H255" s="122">
        <v>210.44</v>
      </c>
      <c r="I255" s="48">
        <v>2078.16</v>
      </c>
      <c r="J255" s="122">
        <v>474.41</v>
      </c>
      <c r="K255" s="48">
        <v>38.33</v>
      </c>
      <c r="L255" s="48">
        <v>30.26</v>
      </c>
      <c r="M255" s="48">
        <v>135.24</v>
      </c>
    </row>
    <row r="256" spans="1:13">
      <c r="A256" s="52" t="s">
        <v>478</v>
      </c>
      <c r="B256" s="127">
        <v>5392.57</v>
      </c>
      <c r="C256" s="48">
        <v>242.9</v>
      </c>
      <c r="D256" s="48">
        <v>121.99</v>
      </c>
      <c r="E256" s="48">
        <v>91.96</v>
      </c>
      <c r="F256" s="48">
        <v>914.93</v>
      </c>
      <c r="G256" s="124">
        <v>1027.3599999999999</v>
      </c>
      <c r="H256" s="122">
        <v>303.2</v>
      </c>
      <c r="I256" s="48">
        <v>1954.53</v>
      </c>
      <c r="J256" s="122">
        <v>435.51</v>
      </c>
      <c r="K256" s="48">
        <v>55.75</v>
      </c>
      <c r="L256" s="48">
        <v>35.020000000000003</v>
      </c>
      <c r="M256" s="48">
        <v>154.09</v>
      </c>
    </row>
    <row r="257" spans="1:13">
      <c r="A257" s="52" t="s">
        <v>479</v>
      </c>
      <c r="B257" s="127">
        <v>5648.47</v>
      </c>
      <c r="C257" s="48">
        <v>197.88</v>
      </c>
      <c r="D257" s="48">
        <v>129.55000000000001</v>
      </c>
      <c r="E257" s="48">
        <v>97.83</v>
      </c>
      <c r="F257" s="48">
        <v>1056.81</v>
      </c>
      <c r="G257" s="124">
        <v>862.99</v>
      </c>
      <c r="H257" s="122">
        <v>368.86</v>
      </c>
      <c r="I257" s="48">
        <v>2239.96</v>
      </c>
      <c r="J257" s="122">
        <v>450.88</v>
      </c>
      <c r="K257" s="48">
        <v>38.79</v>
      </c>
      <c r="L257" s="48">
        <v>27.69</v>
      </c>
      <c r="M257" s="48">
        <v>128.44999999999999</v>
      </c>
    </row>
    <row r="258" spans="1:13">
      <c r="A258" s="52" t="s">
        <v>480</v>
      </c>
      <c r="B258" s="127">
        <v>5622.36</v>
      </c>
      <c r="C258" s="48">
        <v>249.59</v>
      </c>
      <c r="D258" s="48">
        <v>124.9</v>
      </c>
      <c r="E258" s="48">
        <v>97.59</v>
      </c>
      <c r="F258" s="48">
        <v>966.13</v>
      </c>
      <c r="G258" s="124">
        <v>953.09</v>
      </c>
      <c r="H258" s="122">
        <v>401.91</v>
      </c>
      <c r="I258" s="48">
        <v>2139.9</v>
      </c>
      <c r="J258" s="122">
        <v>405.03</v>
      </c>
      <c r="K258" s="48">
        <v>38.65</v>
      </c>
      <c r="L258" s="48">
        <v>23.6</v>
      </c>
      <c r="M258" s="48">
        <v>109.75</v>
      </c>
    </row>
    <row r="259" spans="1:13">
      <c r="A259" s="52" t="s">
        <v>481</v>
      </c>
      <c r="B259" s="127">
        <v>5437.7</v>
      </c>
      <c r="C259" s="48">
        <v>252.42</v>
      </c>
      <c r="D259" s="48">
        <v>131.58000000000001</v>
      </c>
      <c r="E259" s="48">
        <v>112</v>
      </c>
      <c r="F259" s="48">
        <v>983.68</v>
      </c>
      <c r="G259" s="124">
        <v>963.12</v>
      </c>
      <c r="H259" s="122">
        <v>415.22</v>
      </c>
      <c r="I259" s="48">
        <v>1921.36</v>
      </c>
      <c r="J259" s="122">
        <v>365.31</v>
      </c>
      <c r="K259" s="48">
        <v>37.89</v>
      </c>
      <c r="L259" s="48">
        <v>33.340000000000003</v>
      </c>
      <c r="M259" s="48">
        <v>106.18</v>
      </c>
    </row>
    <row r="260" spans="1:13">
      <c r="A260" s="52" t="s">
        <v>482</v>
      </c>
      <c r="B260" s="127">
        <v>5251.86</v>
      </c>
      <c r="C260" s="48">
        <v>271.74</v>
      </c>
      <c r="D260" s="48">
        <v>92.57</v>
      </c>
      <c r="E260" s="48">
        <v>72.08</v>
      </c>
      <c r="F260" s="48">
        <v>941.26</v>
      </c>
      <c r="G260" s="124">
        <v>841.85</v>
      </c>
      <c r="H260" s="122">
        <v>361.78</v>
      </c>
      <c r="I260" s="48">
        <v>1959.03</v>
      </c>
      <c r="J260" s="122">
        <v>449.18</v>
      </c>
      <c r="K260" s="48">
        <v>26.08</v>
      </c>
      <c r="L260" s="48">
        <v>28.88</v>
      </c>
      <c r="M260" s="48">
        <v>124.33</v>
      </c>
    </row>
    <row r="261" spans="1:13">
      <c r="A261" s="52" t="s">
        <v>483</v>
      </c>
      <c r="B261" s="127">
        <v>5339.39</v>
      </c>
      <c r="C261" s="48">
        <v>284.07</v>
      </c>
      <c r="D261" s="48">
        <v>120.71</v>
      </c>
      <c r="E261" s="48">
        <v>114.74</v>
      </c>
      <c r="F261" s="48">
        <v>899.57</v>
      </c>
      <c r="G261" s="124">
        <v>1008.31</v>
      </c>
      <c r="H261" s="122">
        <v>339.3</v>
      </c>
      <c r="I261" s="48">
        <v>1852.17</v>
      </c>
      <c r="J261" s="122">
        <v>422.65</v>
      </c>
      <c r="K261" s="48">
        <v>28.71</v>
      </c>
      <c r="L261" s="48">
        <v>38.72</v>
      </c>
      <c r="M261" s="48">
        <v>168.64</v>
      </c>
    </row>
    <row r="262" spans="1:13">
      <c r="A262" s="52" t="s">
        <v>484</v>
      </c>
      <c r="B262" s="127">
        <v>5622.89</v>
      </c>
      <c r="C262" s="48">
        <v>250.15</v>
      </c>
      <c r="D262" s="48">
        <v>106.39</v>
      </c>
      <c r="E262" s="48">
        <v>119.72</v>
      </c>
      <c r="F262" s="48">
        <v>963.93</v>
      </c>
      <c r="G262" s="124">
        <v>1029.8800000000001</v>
      </c>
      <c r="H262" s="122">
        <v>280.68</v>
      </c>
      <c r="I262" s="48">
        <v>2107.39</v>
      </c>
      <c r="J262" s="122">
        <v>462.25</v>
      </c>
      <c r="K262" s="48">
        <v>43.24</v>
      </c>
      <c r="L262" s="48">
        <v>29.78</v>
      </c>
      <c r="M262" s="48">
        <v>160.72999999999999</v>
      </c>
    </row>
    <row r="263" spans="1:13">
      <c r="A263" s="52" t="s">
        <v>485</v>
      </c>
      <c r="B263" s="127">
        <v>5525.67</v>
      </c>
      <c r="C263" s="48">
        <v>328.49</v>
      </c>
      <c r="D263" s="48">
        <v>122.2</v>
      </c>
      <c r="E263" s="48">
        <v>138.36000000000001</v>
      </c>
      <c r="F263" s="48">
        <v>990.99</v>
      </c>
      <c r="G263" s="124">
        <v>1079.73</v>
      </c>
      <c r="H263" s="122">
        <v>211.17</v>
      </c>
      <c r="I263" s="48">
        <v>1912.94</v>
      </c>
      <c r="J263" s="122">
        <v>429.37</v>
      </c>
      <c r="K263" s="48">
        <v>27.3</v>
      </c>
      <c r="L263" s="48">
        <v>32.33</v>
      </c>
      <c r="M263" s="48">
        <v>140.38</v>
      </c>
    </row>
    <row r="264" spans="1:13">
      <c r="A264" s="52" t="s">
        <v>486</v>
      </c>
      <c r="B264" s="127">
        <v>5439.51</v>
      </c>
      <c r="C264" s="48">
        <v>256.07</v>
      </c>
      <c r="D264" s="48">
        <v>105.39</v>
      </c>
      <c r="E264" s="48">
        <v>81.77</v>
      </c>
      <c r="F264" s="48">
        <v>1026.0999999999999</v>
      </c>
      <c r="G264" s="124">
        <v>1124.21</v>
      </c>
      <c r="H264" s="122">
        <v>170.98</v>
      </c>
      <c r="I264" s="48">
        <v>2016.81</v>
      </c>
      <c r="J264" s="122">
        <v>419.99</v>
      </c>
      <c r="K264" s="48">
        <v>26.8</v>
      </c>
      <c r="L264" s="48">
        <v>32.33</v>
      </c>
      <c r="M264" s="48">
        <v>124.44</v>
      </c>
    </row>
    <row r="265" spans="1:13">
      <c r="A265" s="52" t="s">
        <v>487</v>
      </c>
      <c r="B265" s="127">
        <v>5440.78</v>
      </c>
      <c r="C265" s="48">
        <v>270.02999999999997</v>
      </c>
      <c r="D265" s="48">
        <v>119.55</v>
      </c>
      <c r="E265" s="48">
        <v>98.17</v>
      </c>
      <c r="F265" s="48">
        <v>955.89</v>
      </c>
      <c r="G265" s="124">
        <v>1205.49</v>
      </c>
      <c r="H265" s="122">
        <v>121.43</v>
      </c>
      <c r="I265" s="48">
        <v>1928.87</v>
      </c>
      <c r="J265" s="122">
        <v>464.02</v>
      </c>
      <c r="K265" s="48">
        <v>29.81</v>
      </c>
      <c r="L265" s="48">
        <v>27.86</v>
      </c>
      <c r="M265" s="48">
        <v>154.93</v>
      </c>
    </row>
    <row r="266" spans="1:13">
      <c r="A266" s="52" t="s">
        <v>488</v>
      </c>
      <c r="B266" s="127">
        <v>5306.97</v>
      </c>
      <c r="C266" s="48">
        <v>192.07</v>
      </c>
      <c r="D266" s="48">
        <v>63.48</v>
      </c>
      <c r="E266" s="48">
        <v>87.83</v>
      </c>
      <c r="F266" s="48">
        <v>1007.08</v>
      </c>
      <c r="G266" s="124">
        <v>983.29</v>
      </c>
      <c r="H266" s="122">
        <v>162.01</v>
      </c>
      <c r="I266" s="48">
        <v>2031.01</v>
      </c>
      <c r="J266" s="122">
        <v>484.75</v>
      </c>
      <c r="K266" s="48">
        <v>51.79</v>
      </c>
      <c r="L266" s="48">
        <v>25.89</v>
      </c>
      <c r="M266" s="48">
        <v>159.30000000000001</v>
      </c>
    </row>
    <row r="267" spans="1:13">
      <c r="A267" s="52" t="s">
        <v>489</v>
      </c>
      <c r="B267" s="127">
        <v>5445.15</v>
      </c>
      <c r="C267" s="48">
        <v>196.67</v>
      </c>
      <c r="D267" s="48">
        <v>31.06</v>
      </c>
      <c r="E267" s="48">
        <v>124.14</v>
      </c>
      <c r="F267" s="48">
        <v>992.45</v>
      </c>
      <c r="G267" s="124">
        <v>1158.32</v>
      </c>
      <c r="H267" s="122">
        <v>198.17</v>
      </c>
      <c r="I267" s="48">
        <v>1988.14</v>
      </c>
      <c r="J267" s="122">
        <v>459.48</v>
      </c>
      <c r="K267" s="48">
        <v>21.53</v>
      </c>
      <c r="L267" s="48">
        <v>29.52</v>
      </c>
      <c r="M267" s="48">
        <v>151.33000000000001</v>
      </c>
    </row>
    <row r="268" spans="1:13">
      <c r="A268" s="52" t="s">
        <v>490</v>
      </c>
      <c r="B268" s="127">
        <v>5385.33</v>
      </c>
      <c r="C268" s="48">
        <v>268.31</v>
      </c>
      <c r="D268" s="48">
        <v>25.72</v>
      </c>
      <c r="E268" s="48">
        <v>94.3</v>
      </c>
      <c r="F268" s="48">
        <v>974.9</v>
      </c>
      <c r="G268" s="124">
        <v>1049.23</v>
      </c>
      <c r="H268" s="122">
        <v>314.39</v>
      </c>
      <c r="I268" s="48">
        <v>1956.58</v>
      </c>
      <c r="J268" s="122">
        <v>453.1</v>
      </c>
      <c r="K268" s="48">
        <v>30.56</v>
      </c>
      <c r="L268" s="48">
        <v>30.18</v>
      </c>
      <c r="M268" s="48">
        <v>136.18</v>
      </c>
    </row>
    <row r="269" spans="1:13">
      <c r="A269" s="52" t="s">
        <v>491</v>
      </c>
      <c r="B269" s="127">
        <v>5460.08</v>
      </c>
      <c r="C269" s="48">
        <v>308.69</v>
      </c>
      <c r="D269" s="48">
        <v>39.69</v>
      </c>
      <c r="E269" s="48">
        <v>101.41</v>
      </c>
      <c r="F269" s="48">
        <v>997.57</v>
      </c>
      <c r="G269" s="124">
        <v>922.51</v>
      </c>
      <c r="H269" s="122">
        <v>359.46</v>
      </c>
      <c r="I269" s="48">
        <v>2031.19</v>
      </c>
      <c r="J269" s="122">
        <v>461.08</v>
      </c>
      <c r="K269" s="48">
        <v>35.17</v>
      </c>
      <c r="L269" s="48">
        <v>23.82</v>
      </c>
      <c r="M269" s="48">
        <v>133.16</v>
      </c>
    </row>
    <row r="270" spans="1:13">
      <c r="A270" s="52" t="s">
        <v>492</v>
      </c>
      <c r="B270" s="127">
        <v>5540.35</v>
      </c>
      <c r="C270" s="48">
        <v>317.76</v>
      </c>
      <c r="D270" s="48">
        <v>47.51</v>
      </c>
      <c r="E270" s="48">
        <v>68.900000000000006</v>
      </c>
      <c r="F270" s="48">
        <v>1040.72</v>
      </c>
      <c r="G270" s="124">
        <v>942.69</v>
      </c>
      <c r="H270" s="122">
        <v>423.88</v>
      </c>
      <c r="I270" s="48">
        <v>2064.6999999999998</v>
      </c>
      <c r="J270" s="122">
        <v>428.5</v>
      </c>
      <c r="K270" s="48">
        <v>23.72</v>
      </c>
      <c r="L270" s="48">
        <v>25.52</v>
      </c>
      <c r="M270" s="48">
        <v>102.92</v>
      </c>
    </row>
    <row r="271" spans="1:13">
      <c r="A271" s="52" t="s">
        <v>493</v>
      </c>
      <c r="B271" s="127">
        <v>5125.71</v>
      </c>
      <c r="C271" s="48">
        <v>289.08</v>
      </c>
      <c r="D271" s="48">
        <v>92.92</v>
      </c>
      <c r="E271" s="48">
        <v>182.03</v>
      </c>
      <c r="F271" s="48">
        <v>937.46</v>
      </c>
      <c r="G271" s="124">
        <v>920.91</v>
      </c>
      <c r="H271" s="122">
        <v>404.11</v>
      </c>
      <c r="I271" s="48">
        <v>1778.73</v>
      </c>
      <c r="J271" s="122">
        <v>311.69</v>
      </c>
      <c r="K271" s="48">
        <v>24.1</v>
      </c>
      <c r="L271" s="48">
        <v>27.51</v>
      </c>
      <c r="M271" s="48">
        <v>98.05</v>
      </c>
    </row>
    <row r="272" spans="1:13">
      <c r="A272" s="52" t="s">
        <v>494</v>
      </c>
      <c r="B272" s="127">
        <v>5436.23</v>
      </c>
      <c r="C272" s="48">
        <v>262.39999999999998</v>
      </c>
      <c r="D272" s="48">
        <v>119.56</v>
      </c>
      <c r="E272" s="48">
        <v>166.06</v>
      </c>
      <c r="F272" s="48">
        <v>946.32</v>
      </c>
      <c r="G272" s="124">
        <v>947.43</v>
      </c>
      <c r="H272" s="122">
        <v>418.15</v>
      </c>
      <c r="I272" s="48">
        <v>1991.23</v>
      </c>
      <c r="J272" s="122">
        <v>368.27</v>
      </c>
      <c r="K272" s="48">
        <v>21.42</v>
      </c>
      <c r="L272" s="48">
        <v>22.56</v>
      </c>
      <c r="M272" s="48">
        <v>103.34</v>
      </c>
    </row>
    <row r="273" spans="1:13">
      <c r="A273" s="52" t="s">
        <v>495</v>
      </c>
      <c r="B273" s="127">
        <v>5001.1499999999996</v>
      </c>
      <c r="C273" s="48">
        <v>271.88</v>
      </c>
      <c r="D273" s="48">
        <v>98.83</v>
      </c>
      <c r="E273" s="48">
        <v>82.61</v>
      </c>
      <c r="F273" s="48">
        <v>941.06</v>
      </c>
      <c r="G273" s="124">
        <v>640.52</v>
      </c>
      <c r="H273" s="122">
        <v>491.47</v>
      </c>
      <c r="I273" s="48">
        <v>1862.32</v>
      </c>
      <c r="J273" s="122">
        <v>369.92</v>
      </c>
      <c r="K273" s="48">
        <v>22.23</v>
      </c>
      <c r="L273" s="48">
        <v>24.57</v>
      </c>
      <c r="M273" s="48">
        <v>134.83000000000001</v>
      </c>
    </row>
    <row r="274" spans="1:13">
      <c r="A274" s="52" t="s">
        <v>496</v>
      </c>
      <c r="B274" s="127">
        <v>3292.32</v>
      </c>
      <c r="C274" s="48">
        <v>199.71</v>
      </c>
      <c r="D274" s="48">
        <v>96.95</v>
      </c>
      <c r="E274" s="48">
        <v>75.599999999999994</v>
      </c>
      <c r="F274" s="48">
        <v>541.19000000000005</v>
      </c>
      <c r="G274" s="124">
        <v>127.53</v>
      </c>
      <c r="H274" s="122">
        <v>397.36</v>
      </c>
      <c r="I274" s="48">
        <v>1293.77</v>
      </c>
      <c r="J274" s="122">
        <v>375.16</v>
      </c>
      <c r="K274" s="48">
        <v>22.49</v>
      </c>
      <c r="L274" s="48">
        <v>20.85</v>
      </c>
      <c r="M274" s="48">
        <v>55.13</v>
      </c>
    </row>
    <row r="275" spans="1:13">
      <c r="A275" s="52" t="s">
        <v>497</v>
      </c>
      <c r="B275" s="127">
        <v>2664.34</v>
      </c>
      <c r="C275" s="48">
        <v>197.74</v>
      </c>
      <c r="D275" s="48">
        <v>86</v>
      </c>
      <c r="E275" s="48">
        <v>177.06</v>
      </c>
      <c r="F275" s="48">
        <v>304.14</v>
      </c>
      <c r="G275" s="124">
        <v>170.35</v>
      </c>
      <c r="H275" s="122">
        <v>310.61</v>
      </c>
      <c r="I275" s="48">
        <v>913.3</v>
      </c>
      <c r="J275" s="122">
        <v>316.83999999999997</v>
      </c>
      <c r="K275" s="48">
        <v>29.19</v>
      </c>
      <c r="L275" s="48">
        <v>15.92</v>
      </c>
      <c r="M275" s="48">
        <v>99.42</v>
      </c>
    </row>
    <row r="276" spans="1:13">
      <c r="A276" s="52" t="s">
        <v>498</v>
      </c>
      <c r="B276" s="127">
        <v>3205</v>
      </c>
      <c r="C276" s="48">
        <v>176.94</v>
      </c>
      <c r="D276" s="48">
        <v>94.09</v>
      </c>
      <c r="E276" s="48">
        <v>140.94</v>
      </c>
      <c r="F276" s="48">
        <v>639.76</v>
      </c>
      <c r="G276" s="124">
        <v>188.35</v>
      </c>
      <c r="H276" s="122">
        <v>101.1</v>
      </c>
      <c r="I276" s="48">
        <v>1320.18</v>
      </c>
      <c r="J276" s="122">
        <v>282.27999999999997</v>
      </c>
      <c r="K276" s="48">
        <v>23.05</v>
      </c>
      <c r="L276" s="48">
        <v>19.93</v>
      </c>
      <c r="M276" s="48">
        <v>164.19</v>
      </c>
    </row>
    <row r="277" spans="1:13">
      <c r="A277" s="52" t="s">
        <v>499</v>
      </c>
      <c r="B277" s="127">
        <v>3832.85</v>
      </c>
      <c r="C277" s="48">
        <v>213.93</v>
      </c>
      <c r="D277" s="48">
        <v>94.03</v>
      </c>
      <c r="E277" s="48">
        <v>132.41999999999999</v>
      </c>
      <c r="F277" s="48">
        <v>716.37</v>
      </c>
      <c r="G277" s="124">
        <v>294.89999999999998</v>
      </c>
      <c r="H277" s="122">
        <v>105.11</v>
      </c>
      <c r="I277" s="48">
        <v>1541.52</v>
      </c>
      <c r="J277" s="122">
        <v>484.77</v>
      </c>
      <c r="K277" s="48">
        <v>22.14</v>
      </c>
      <c r="L277" s="48">
        <v>25.91</v>
      </c>
      <c r="M277" s="48">
        <v>162.34</v>
      </c>
    </row>
    <row r="278" spans="1:13">
      <c r="A278" s="52" t="s">
        <v>500</v>
      </c>
      <c r="B278" s="127">
        <v>4223.7700000000004</v>
      </c>
      <c r="C278" s="48">
        <v>220.98</v>
      </c>
      <c r="D278" s="48">
        <v>62.58</v>
      </c>
      <c r="E278" s="48">
        <v>71.78</v>
      </c>
      <c r="F278" s="48">
        <v>858.66</v>
      </c>
      <c r="G278" s="124">
        <v>407.21</v>
      </c>
      <c r="H278" s="122">
        <v>64.13</v>
      </c>
      <c r="I278" s="48">
        <v>1765.69</v>
      </c>
      <c r="J278" s="122">
        <v>493.47</v>
      </c>
      <c r="K278" s="48">
        <v>26.45</v>
      </c>
      <c r="L278" s="48">
        <v>23.42</v>
      </c>
      <c r="M278" s="48">
        <v>164.34</v>
      </c>
    </row>
    <row r="279" spans="1:13">
      <c r="A279" s="52" t="s">
        <v>501</v>
      </c>
      <c r="B279" s="127">
        <v>4408.1000000000004</v>
      </c>
      <c r="C279" s="48">
        <v>209.14</v>
      </c>
      <c r="D279" s="48">
        <v>76.28</v>
      </c>
      <c r="E279" s="48">
        <v>133.27000000000001</v>
      </c>
      <c r="F279" s="48">
        <v>868.6</v>
      </c>
      <c r="G279" s="124">
        <v>395.09</v>
      </c>
      <c r="H279" s="122">
        <v>125.02</v>
      </c>
      <c r="I279" s="48">
        <v>1770.19</v>
      </c>
      <c r="J279" s="122">
        <v>528.66999999999996</v>
      </c>
      <c r="K279" s="48">
        <v>24.19</v>
      </c>
      <c r="L279" s="48">
        <v>29.29</v>
      </c>
      <c r="M279" s="48">
        <v>152.44</v>
      </c>
    </row>
    <row r="280" spans="1:13">
      <c r="A280" s="52" t="s">
        <v>502</v>
      </c>
      <c r="B280" s="127">
        <v>4437.7299999999996</v>
      </c>
      <c r="C280" s="48">
        <v>221.75</v>
      </c>
      <c r="D280" s="48">
        <v>106.89</v>
      </c>
      <c r="E280" s="48">
        <v>30.87</v>
      </c>
      <c r="F280" s="48">
        <v>896.9</v>
      </c>
      <c r="G280" s="124">
        <v>403.27</v>
      </c>
      <c r="H280" s="122">
        <v>267.52999999999997</v>
      </c>
      <c r="I280" s="48">
        <v>1807.76</v>
      </c>
      <c r="J280" s="122">
        <v>436.48</v>
      </c>
      <c r="K280" s="48">
        <v>29.89</v>
      </c>
      <c r="L280" s="48">
        <v>29.14</v>
      </c>
      <c r="M280" s="48">
        <v>163.47</v>
      </c>
    </row>
    <row r="281" spans="1:13">
      <c r="A281" s="52" t="s">
        <v>503</v>
      </c>
      <c r="B281" s="127">
        <v>4221.12</v>
      </c>
      <c r="C281" s="48">
        <v>218.86</v>
      </c>
      <c r="D281" s="48">
        <v>90.15</v>
      </c>
      <c r="E281" s="48">
        <v>32.22</v>
      </c>
      <c r="F281" s="48">
        <v>799.59</v>
      </c>
      <c r="G281" s="124">
        <v>299.27999999999997</v>
      </c>
      <c r="H281" s="122">
        <v>320.82</v>
      </c>
      <c r="I281" s="48">
        <v>1816.9</v>
      </c>
      <c r="J281" s="122">
        <v>387.23</v>
      </c>
      <c r="K281" s="48">
        <v>27.94</v>
      </c>
      <c r="L281" s="48">
        <v>26.14</v>
      </c>
      <c r="M281" s="48">
        <v>157.07</v>
      </c>
    </row>
    <row r="282" spans="1:13">
      <c r="A282" s="52" t="s">
        <v>504</v>
      </c>
      <c r="B282" s="127">
        <v>4152.6099999999997</v>
      </c>
      <c r="C282" s="48">
        <v>238.99</v>
      </c>
      <c r="D282" s="48">
        <v>96.43</v>
      </c>
      <c r="E282" s="48">
        <v>48.17</v>
      </c>
      <c r="F282" s="48">
        <v>691.61</v>
      </c>
      <c r="G282" s="124">
        <v>304.74</v>
      </c>
      <c r="H282" s="122">
        <v>423.52</v>
      </c>
      <c r="I282" s="48">
        <v>1731.7</v>
      </c>
      <c r="J282" s="122">
        <v>398.16</v>
      </c>
      <c r="K282" s="48">
        <v>23.33</v>
      </c>
      <c r="L282" s="48">
        <v>27.79</v>
      </c>
      <c r="M282" s="48">
        <v>116.27</v>
      </c>
    </row>
    <row r="283" spans="1:13">
      <c r="A283" s="52" t="s">
        <v>505</v>
      </c>
      <c r="B283" s="127">
        <v>3756.97</v>
      </c>
      <c r="C283" s="48">
        <v>257.16000000000003</v>
      </c>
      <c r="D283" s="48">
        <v>113.71</v>
      </c>
      <c r="E283" s="48">
        <v>11.77</v>
      </c>
      <c r="F283" s="48">
        <v>719.9</v>
      </c>
      <c r="G283" s="124">
        <v>254.14</v>
      </c>
      <c r="H283" s="122">
        <v>427.73</v>
      </c>
      <c r="I283" s="48">
        <v>1446.8</v>
      </c>
      <c r="J283" s="122">
        <v>332.24</v>
      </c>
      <c r="K283" s="48">
        <v>31.36</v>
      </c>
      <c r="L283" s="48">
        <v>20.079999999999998</v>
      </c>
      <c r="M283" s="48">
        <v>82.29</v>
      </c>
    </row>
    <row r="284" spans="1:13">
      <c r="A284" s="52" t="s">
        <v>506</v>
      </c>
      <c r="B284" s="127">
        <v>3652.05</v>
      </c>
      <c r="C284" s="48">
        <v>241.51</v>
      </c>
      <c r="D284" s="48">
        <v>104.21</v>
      </c>
      <c r="E284" s="48">
        <v>21.84</v>
      </c>
      <c r="F284" s="48">
        <v>524.6</v>
      </c>
      <c r="G284" s="124">
        <v>215.03</v>
      </c>
      <c r="H284" s="122">
        <v>434.78</v>
      </c>
      <c r="I284" s="48">
        <v>1528.64</v>
      </c>
      <c r="J284" s="122">
        <v>373.18</v>
      </c>
      <c r="K284" s="48">
        <v>29.53</v>
      </c>
      <c r="L284" s="48">
        <v>22.7</v>
      </c>
      <c r="M284" s="48">
        <v>112.71</v>
      </c>
    </row>
    <row r="285" spans="1:13">
      <c r="A285" s="52" t="s">
        <v>507</v>
      </c>
      <c r="B285" s="127">
        <v>3836.39</v>
      </c>
      <c r="C285" s="48">
        <v>260.98</v>
      </c>
      <c r="D285" s="48">
        <v>117.73</v>
      </c>
      <c r="E285" s="48">
        <v>21.36</v>
      </c>
      <c r="F285" s="48">
        <v>585.07000000000005</v>
      </c>
      <c r="G285" s="124">
        <v>259.24</v>
      </c>
      <c r="H285" s="122">
        <v>375.26</v>
      </c>
      <c r="I285" s="48">
        <v>1569.32</v>
      </c>
      <c r="J285" s="122">
        <v>384.49</v>
      </c>
      <c r="K285" s="48">
        <v>21.35</v>
      </c>
      <c r="L285" s="48">
        <v>27.12</v>
      </c>
      <c r="M285" s="48">
        <v>172.84</v>
      </c>
    </row>
    <row r="286" spans="1:13">
      <c r="A286" s="52" t="s">
        <v>508</v>
      </c>
      <c r="B286" s="127">
        <v>4174.16</v>
      </c>
      <c r="C286" s="48">
        <v>220</v>
      </c>
      <c r="D286" s="48">
        <v>56.23</v>
      </c>
      <c r="E286" s="48">
        <v>43.33</v>
      </c>
      <c r="F286" s="48">
        <v>777.34</v>
      </c>
      <c r="G286" s="124">
        <v>261.74</v>
      </c>
      <c r="H286" s="122">
        <v>333.06</v>
      </c>
      <c r="I286" s="48">
        <v>1757.46</v>
      </c>
      <c r="J286" s="122">
        <v>441.08</v>
      </c>
      <c r="K286" s="48">
        <v>20.03</v>
      </c>
      <c r="L286" s="48">
        <v>22.12</v>
      </c>
      <c r="M286" s="48">
        <v>189.27</v>
      </c>
    </row>
    <row r="287" spans="1:13">
      <c r="A287" s="52" t="s">
        <v>509</v>
      </c>
      <c r="B287" s="127">
        <v>4216.45</v>
      </c>
      <c r="C287" s="48">
        <v>196.17</v>
      </c>
      <c r="D287" s="48">
        <v>36.57</v>
      </c>
      <c r="E287" s="48">
        <v>15.08</v>
      </c>
      <c r="F287" s="48">
        <v>914.75</v>
      </c>
      <c r="G287" s="124">
        <v>273.14999999999998</v>
      </c>
      <c r="H287" s="122">
        <v>251.24</v>
      </c>
      <c r="I287" s="48">
        <v>1872.09</v>
      </c>
      <c r="J287" s="122">
        <v>404.03</v>
      </c>
      <c r="K287" s="48">
        <v>23.81</v>
      </c>
      <c r="L287" s="48">
        <v>26.18</v>
      </c>
      <c r="M287" s="48">
        <v>151.65</v>
      </c>
    </row>
    <row r="288" spans="1:13">
      <c r="A288" s="52" t="s">
        <v>528</v>
      </c>
      <c r="B288" s="127">
        <v>4286.05</v>
      </c>
      <c r="C288" s="48">
        <v>194.54</v>
      </c>
      <c r="D288" s="48">
        <v>32.42</v>
      </c>
      <c r="E288" s="48">
        <v>21.69</v>
      </c>
      <c r="F288" s="48">
        <v>959.79</v>
      </c>
      <c r="G288" s="124">
        <v>315.66000000000003</v>
      </c>
      <c r="H288" s="122">
        <v>152.51</v>
      </c>
      <c r="I288" s="48">
        <v>1913.33</v>
      </c>
      <c r="J288" s="122">
        <v>393.17</v>
      </c>
      <c r="K288" s="48">
        <v>20.010000000000002</v>
      </c>
      <c r="L288" s="48">
        <v>22.42</v>
      </c>
      <c r="M288" s="48">
        <v>188.99</v>
      </c>
    </row>
    <row r="289" spans="1:22">
      <c r="A289" s="52" t="s">
        <v>515</v>
      </c>
      <c r="B289" s="127">
        <v>4259.2</v>
      </c>
      <c r="C289" s="48">
        <v>207.91</v>
      </c>
      <c r="D289" s="48">
        <v>78.430000000000007</v>
      </c>
      <c r="E289" s="48">
        <v>2.48</v>
      </c>
      <c r="F289" s="48">
        <v>941.29</v>
      </c>
      <c r="G289" s="124">
        <v>392.3</v>
      </c>
      <c r="H289" s="122">
        <v>82.16</v>
      </c>
      <c r="I289" s="48">
        <v>1868.61</v>
      </c>
      <c r="J289" s="122">
        <v>414.17</v>
      </c>
      <c r="K289" s="48">
        <v>15.94</v>
      </c>
      <c r="L289" s="48">
        <v>25.6</v>
      </c>
      <c r="M289" s="48">
        <v>159.6</v>
      </c>
    </row>
    <row r="290" spans="1:22">
      <c r="A290" s="52" t="s">
        <v>514</v>
      </c>
      <c r="B290" s="127">
        <v>4572.29</v>
      </c>
      <c r="C290" s="48">
        <v>187.89</v>
      </c>
      <c r="D290" s="48">
        <v>91.71</v>
      </c>
      <c r="E290" s="48">
        <v>2.14</v>
      </c>
      <c r="F290" s="48">
        <v>963.42</v>
      </c>
      <c r="G290" s="124">
        <v>545.55999999999995</v>
      </c>
      <c r="H290" s="122">
        <v>47.18</v>
      </c>
      <c r="I290" s="48">
        <v>1955.45</v>
      </c>
      <c r="J290" s="122">
        <v>489.94</v>
      </c>
      <c r="K290" s="48">
        <v>14.77</v>
      </c>
      <c r="L290" s="48">
        <v>23.94</v>
      </c>
      <c r="M290" s="48">
        <v>182.09</v>
      </c>
    </row>
    <row r="291" spans="1:22" ht="17.25" customHeight="1">
      <c r="A291" s="117" t="s">
        <v>547</v>
      </c>
      <c r="B291" s="127">
        <v>4679.1000000000004</v>
      </c>
      <c r="C291" s="48">
        <v>193.68</v>
      </c>
      <c r="D291" s="48">
        <v>91.27</v>
      </c>
      <c r="E291" s="48">
        <v>8.9600000000000009</v>
      </c>
      <c r="F291" s="48">
        <v>959.92</v>
      </c>
      <c r="G291" s="124">
        <v>567.64</v>
      </c>
      <c r="H291" s="122">
        <v>182.66</v>
      </c>
      <c r="I291" s="48">
        <v>1880.55</v>
      </c>
      <c r="J291" s="122">
        <v>516.53</v>
      </c>
      <c r="K291" s="48">
        <v>20.55</v>
      </c>
      <c r="L291" s="48">
        <v>20.5</v>
      </c>
      <c r="M291" s="48">
        <v>167.62</v>
      </c>
    </row>
    <row r="292" spans="1:22" ht="15.75" customHeight="1">
      <c r="A292" s="117" t="s">
        <v>548</v>
      </c>
      <c r="B292" s="127">
        <v>4734.1099999999997</v>
      </c>
      <c r="C292" s="48">
        <v>218.69</v>
      </c>
      <c r="D292" s="48">
        <v>79.98</v>
      </c>
      <c r="E292" s="48">
        <v>1.9</v>
      </c>
      <c r="F292" s="48">
        <v>941.44</v>
      </c>
      <c r="G292" s="124">
        <v>572.23</v>
      </c>
      <c r="H292" s="122">
        <v>257.99</v>
      </c>
      <c r="I292" s="48">
        <v>1949.37</v>
      </c>
      <c r="J292" s="122">
        <v>444.93</v>
      </c>
      <c r="K292" s="48">
        <v>23.04</v>
      </c>
      <c r="L292" s="48">
        <v>39.270000000000003</v>
      </c>
      <c r="M292" s="48">
        <v>155.12</v>
      </c>
    </row>
    <row r="293" spans="1:22">
      <c r="A293" s="117" t="s">
        <v>549</v>
      </c>
      <c r="B293" s="127">
        <v>4688.55</v>
      </c>
      <c r="C293" s="48">
        <v>263.49</v>
      </c>
      <c r="D293" s="48">
        <v>65.34</v>
      </c>
      <c r="E293" s="48">
        <v>0.52</v>
      </c>
      <c r="F293" s="48">
        <v>924.92</v>
      </c>
      <c r="G293" s="124">
        <v>530.52</v>
      </c>
      <c r="H293" s="122">
        <v>309.61</v>
      </c>
      <c r="I293" s="48">
        <v>1929.09</v>
      </c>
      <c r="J293" s="122">
        <v>399.92</v>
      </c>
      <c r="K293" s="48">
        <v>27.9</v>
      </c>
      <c r="L293" s="48">
        <v>20.22</v>
      </c>
      <c r="M293" s="48">
        <v>164.05</v>
      </c>
    </row>
    <row r="294" spans="1:22">
      <c r="A294" s="117" t="s">
        <v>553</v>
      </c>
      <c r="B294" s="127">
        <v>4973.75</v>
      </c>
      <c r="C294" s="48">
        <v>260.25</v>
      </c>
      <c r="D294" s="48">
        <v>83.03</v>
      </c>
      <c r="E294" s="48">
        <v>3.76</v>
      </c>
      <c r="F294" s="48">
        <v>947.06</v>
      </c>
      <c r="G294" s="124">
        <v>715.73</v>
      </c>
      <c r="H294" s="122">
        <v>300.77999999999997</v>
      </c>
      <c r="I294" s="48">
        <v>1970.32</v>
      </c>
      <c r="J294" s="122">
        <v>467.56</v>
      </c>
      <c r="K294" s="48">
        <v>22.57</v>
      </c>
      <c r="L294" s="48">
        <v>24.23</v>
      </c>
      <c r="M294" s="48">
        <v>110.54</v>
      </c>
    </row>
    <row r="295" spans="1:22">
      <c r="A295" s="117" t="s">
        <v>566</v>
      </c>
      <c r="B295" s="127">
        <v>4179.8599999999997</v>
      </c>
      <c r="C295" s="48">
        <v>282.27</v>
      </c>
      <c r="D295" s="48">
        <v>63.38</v>
      </c>
      <c r="E295" s="48">
        <v>6.64</v>
      </c>
      <c r="F295" s="48">
        <v>843.81</v>
      </c>
      <c r="G295" s="124">
        <v>493.11</v>
      </c>
      <c r="H295" s="122">
        <v>374.44</v>
      </c>
      <c r="I295" s="48">
        <v>1591.75</v>
      </c>
      <c r="J295" s="122">
        <v>335.4</v>
      </c>
      <c r="K295" s="48">
        <v>25.17</v>
      </c>
      <c r="L295" s="48">
        <v>19.079999999999998</v>
      </c>
      <c r="M295" s="48">
        <v>97.64</v>
      </c>
    </row>
    <row r="296" spans="1:22">
      <c r="A296" s="117" t="s">
        <v>567</v>
      </c>
      <c r="B296" s="127">
        <v>4524.3599999999997</v>
      </c>
      <c r="C296" s="48">
        <v>272.70999999999998</v>
      </c>
      <c r="D296" s="48">
        <v>56.85</v>
      </c>
      <c r="E296" s="48">
        <v>4.1100000000000003</v>
      </c>
      <c r="F296" s="48">
        <v>867.86</v>
      </c>
      <c r="G296" s="124">
        <v>492.51</v>
      </c>
      <c r="H296" s="122">
        <v>398.42</v>
      </c>
      <c r="I296" s="48">
        <v>1862.54</v>
      </c>
      <c r="J296" s="122">
        <v>370.79</v>
      </c>
      <c r="K296" s="48">
        <v>14.18</v>
      </c>
      <c r="L296" s="48">
        <v>20.57</v>
      </c>
      <c r="M296" s="48">
        <v>111</v>
      </c>
    </row>
    <row r="297" spans="1:22">
      <c r="A297" s="117" t="s">
        <v>569</v>
      </c>
      <c r="B297" s="127">
        <v>4721.28</v>
      </c>
      <c r="C297" s="48">
        <v>290.58</v>
      </c>
      <c r="D297" s="48">
        <v>74.36</v>
      </c>
      <c r="E297" s="48">
        <v>2.5499999999999998</v>
      </c>
      <c r="F297" s="48">
        <v>857.74</v>
      </c>
      <c r="G297" s="124">
        <v>635.87</v>
      </c>
      <c r="H297" s="122">
        <v>355.51</v>
      </c>
      <c r="I297" s="48">
        <v>1809.11</v>
      </c>
      <c r="J297" s="122">
        <v>412.53</v>
      </c>
      <c r="K297" s="48">
        <v>27.84</v>
      </c>
      <c r="L297" s="48">
        <v>27.62</v>
      </c>
      <c r="M297" s="48">
        <v>168.07</v>
      </c>
    </row>
    <row r="298" spans="1:22">
      <c r="A298" s="117" t="s">
        <v>570</v>
      </c>
      <c r="B298" s="127">
        <v>4691.45</v>
      </c>
      <c r="C298" s="48">
        <v>229.64</v>
      </c>
      <c r="D298" s="48">
        <v>58.21</v>
      </c>
      <c r="E298" s="48">
        <v>11.03</v>
      </c>
      <c r="F298" s="48">
        <v>871.89</v>
      </c>
      <c r="G298" s="124">
        <v>834.27</v>
      </c>
      <c r="H298" s="122">
        <v>190.61</v>
      </c>
      <c r="I298" s="48">
        <v>2014.56</v>
      </c>
      <c r="J298" s="122">
        <v>252.73</v>
      </c>
      <c r="K298" s="48">
        <v>20.100000000000001</v>
      </c>
      <c r="L298" s="48">
        <v>35.450000000000003</v>
      </c>
      <c r="M298" s="48">
        <v>121.01</v>
      </c>
    </row>
    <row r="299" spans="1:22">
      <c r="A299" s="117" t="s">
        <v>572</v>
      </c>
      <c r="B299" s="127">
        <v>4842.42</v>
      </c>
      <c r="C299" s="48">
        <v>230.83</v>
      </c>
      <c r="D299" s="48">
        <v>56.08</v>
      </c>
      <c r="E299" s="48">
        <v>1.65</v>
      </c>
      <c r="F299" s="48">
        <v>967.19</v>
      </c>
      <c r="G299" s="124">
        <v>907.73</v>
      </c>
      <c r="H299" s="122">
        <v>178.95</v>
      </c>
      <c r="I299" s="48">
        <v>2036.81</v>
      </c>
      <c r="J299" s="122">
        <v>150.91</v>
      </c>
      <c r="K299" s="48">
        <v>70.45</v>
      </c>
      <c r="L299" s="48">
        <v>25.87</v>
      </c>
      <c r="M299" s="48">
        <v>162.30000000000001</v>
      </c>
    </row>
    <row r="300" spans="1:22">
      <c r="A300" s="117" t="s">
        <v>578</v>
      </c>
      <c r="B300" s="127">
        <v>4695.54</v>
      </c>
      <c r="C300" s="48">
        <v>184.62</v>
      </c>
      <c r="D300" s="48">
        <v>78.62</v>
      </c>
      <c r="E300" s="48">
        <v>6.17</v>
      </c>
      <c r="F300" s="48">
        <v>971.75</v>
      </c>
      <c r="G300" s="124">
        <v>872.53</v>
      </c>
      <c r="H300" s="122">
        <v>156.32</v>
      </c>
      <c r="I300" s="48">
        <v>1995.22</v>
      </c>
      <c r="J300" s="122">
        <v>207.71</v>
      </c>
      <c r="K300" s="48">
        <v>18.850000000000001</v>
      </c>
      <c r="L300" s="48">
        <v>29.61</v>
      </c>
      <c r="M300" s="48">
        <v>129.72</v>
      </c>
    </row>
    <row r="301" spans="1:22">
      <c r="A301" s="117" t="s">
        <v>579</v>
      </c>
      <c r="B301" s="127">
        <v>4670.24</v>
      </c>
      <c r="C301" s="48">
        <v>225.24</v>
      </c>
      <c r="D301" s="48">
        <v>73.989999999999995</v>
      </c>
      <c r="E301" s="48">
        <v>1.7</v>
      </c>
      <c r="F301" s="48">
        <v>881.31</v>
      </c>
      <c r="G301" s="124">
        <v>1014.14</v>
      </c>
      <c r="H301" s="122">
        <v>47.8</v>
      </c>
      <c r="I301" s="48">
        <v>1991.71</v>
      </c>
      <c r="J301" s="122">
        <v>186.68</v>
      </c>
      <c r="K301" s="48">
        <v>20.99</v>
      </c>
      <c r="L301" s="48">
        <v>22.05</v>
      </c>
      <c r="M301" s="48">
        <v>132.65</v>
      </c>
      <c r="O301" s="96"/>
      <c r="P301" s="97"/>
      <c r="Q301" s="97"/>
      <c r="R301" s="96"/>
      <c r="S301" s="97"/>
      <c r="T301" s="97"/>
      <c r="U301" s="97"/>
      <c r="V301" s="97"/>
    </row>
    <row r="302" spans="1:22">
      <c r="A302" s="117" t="s">
        <v>584</v>
      </c>
      <c r="B302" s="127">
        <v>4865.68</v>
      </c>
      <c r="C302" s="48">
        <v>225.41</v>
      </c>
      <c r="D302" s="48">
        <v>67.06</v>
      </c>
      <c r="E302" s="48">
        <v>1.19</v>
      </c>
      <c r="F302" s="48">
        <v>936.75</v>
      </c>
      <c r="G302" s="124">
        <v>1007.3</v>
      </c>
      <c r="H302" s="122">
        <v>137.96</v>
      </c>
      <c r="I302" s="48">
        <v>2076.69</v>
      </c>
      <c r="J302" s="122">
        <v>153.83000000000001</v>
      </c>
      <c r="K302" s="48">
        <v>22.32</v>
      </c>
      <c r="L302" s="48">
        <v>28.76</v>
      </c>
      <c r="M302" s="48">
        <v>140.86000000000001</v>
      </c>
    </row>
    <row r="303" spans="1:22">
      <c r="A303" s="117" t="s">
        <v>588</v>
      </c>
      <c r="B303" s="127">
        <v>4622.66</v>
      </c>
      <c r="C303" s="48">
        <v>208.73</v>
      </c>
      <c r="D303" s="48">
        <v>64.489999999999995</v>
      </c>
      <c r="E303" s="48">
        <v>4.8</v>
      </c>
      <c r="F303" s="48">
        <v>929.82</v>
      </c>
      <c r="G303" s="124">
        <v>914.36</v>
      </c>
      <c r="H303" s="122">
        <v>188.78</v>
      </c>
      <c r="I303" s="48">
        <v>1868.19</v>
      </c>
      <c r="J303" s="122">
        <v>205.61</v>
      </c>
      <c r="K303" s="48">
        <v>37.75</v>
      </c>
      <c r="L303" s="48">
        <v>18.73</v>
      </c>
      <c r="M303" s="48">
        <v>143.72</v>
      </c>
    </row>
    <row r="304" spans="1:22">
      <c r="A304" s="117" t="s">
        <v>594</v>
      </c>
      <c r="B304" s="127">
        <v>5310.13</v>
      </c>
      <c r="C304" s="48">
        <v>211.87</v>
      </c>
      <c r="D304" s="48">
        <v>56.44</v>
      </c>
      <c r="E304" s="48">
        <v>5.19</v>
      </c>
      <c r="F304" s="48">
        <v>956.16</v>
      </c>
      <c r="G304" s="124">
        <v>896.14</v>
      </c>
      <c r="H304" s="122">
        <v>259.33</v>
      </c>
      <c r="I304" s="48">
        <v>2264.48</v>
      </c>
      <c r="J304" s="122">
        <v>371.17</v>
      </c>
      <c r="K304" s="48">
        <v>20.63</v>
      </c>
      <c r="L304" s="48">
        <v>18.59</v>
      </c>
      <c r="M304" s="48">
        <v>130.85</v>
      </c>
    </row>
    <row r="305" spans="1:13">
      <c r="A305" s="117" t="s">
        <v>600</v>
      </c>
      <c r="B305" s="127">
        <v>4629.22</v>
      </c>
      <c r="C305" s="48">
        <v>192.84</v>
      </c>
      <c r="D305" s="48">
        <v>68.73</v>
      </c>
      <c r="E305" s="48">
        <v>1.96</v>
      </c>
      <c r="F305" s="48">
        <v>933.82</v>
      </c>
      <c r="G305" s="124">
        <v>742.97</v>
      </c>
      <c r="H305" s="122">
        <v>255.41</v>
      </c>
      <c r="I305" s="48">
        <v>2042.51</v>
      </c>
      <c r="J305" s="122">
        <v>156.65</v>
      </c>
      <c r="K305" s="48">
        <v>22.7</v>
      </c>
      <c r="L305" s="48">
        <v>14.69</v>
      </c>
      <c r="M305" s="48">
        <v>129.19</v>
      </c>
    </row>
    <row r="306" spans="1:13">
      <c r="A306" s="117" t="s">
        <v>601</v>
      </c>
      <c r="B306" s="127">
        <v>4816.46</v>
      </c>
      <c r="C306" s="48">
        <v>222.15</v>
      </c>
      <c r="D306" s="48">
        <v>67.38</v>
      </c>
      <c r="E306" s="48">
        <v>5.09</v>
      </c>
      <c r="F306" s="48">
        <v>922.8</v>
      </c>
      <c r="G306" s="124">
        <v>774.06</v>
      </c>
      <c r="H306" s="122">
        <v>357.68</v>
      </c>
      <c r="I306" s="48">
        <v>2004.18</v>
      </c>
      <c r="J306" s="122">
        <v>155.03</v>
      </c>
      <c r="K306" s="48">
        <v>15.09</v>
      </c>
      <c r="L306" s="48">
        <v>17.47</v>
      </c>
      <c r="M306" s="48">
        <v>96.45</v>
      </c>
    </row>
    <row r="307" spans="1:13">
      <c r="A307" s="117" t="s">
        <v>602</v>
      </c>
      <c r="B307" s="127">
        <v>4554.45</v>
      </c>
      <c r="C307" s="48">
        <v>253.46</v>
      </c>
      <c r="D307" s="48">
        <v>46.83</v>
      </c>
      <c r="E307" s="48">
        <v>4.8899999999999997</v>
      </c>
      <c r="F307" s="48">
        <v>930.3</v>
      </c>
      <c r="G307" s="124">
        <v>771.77</v>
      </c>
      <c r="H307" s="122">
        <v>340.47</v>
      </c>
      <c r="I307" s="48">
        <v>1803.76</v>
      </c>
      <c r="J307" s="122">
        <v>200.9</v>
      </c>
      <c r="K307" s="48">
        <v>23.16</v>
      </c>
      <c r="L307" s="48">
        <v>30.82</v>
      </c>
      <c r="M307" s="48">
        <v>103.74</v>
      </c>
    </row>
    <row r="308" spans="1:13">
      <c r="A308" s="123">
        <v>44958</v>
      </c>
      <c r="B308" s="48">
        <v>4780.8900000000003</v>
      </c>
      <c r="C308" s="48">
        <v>229.21</v>
      </c>
      <c r="D308" s="48">
        <v>48.52</v>
      </c>
      <c r="E308" s="48">
        <v>3.2</v>
      </c>
      <c r="F308" s="48">
        <v>984.25</v>
      </c>
      <c r="G308" s="124">
        <v>739.83</v>
      </c>
      <c r="H308" s="122">
        <v>360.99</v>
      </c>
      <c r="I308" s="48">
        <v>1971.51</v>
      </c>
      <c r="J308" s="122">
        <v>233.4</v>
      </c>
      <c r="K308" s="48">
        <v>20.77</v>
      </c>
      <c r="L308" s="48">
        <v>21.2</v>
      </c>
      <c r="M308" s="48">
        <v>116.54</v>
      </c>
    </row>
    <row r="309" spans="1:13">
      <c r="A309" s="123">
        <v>44986</v>
      </c>
      <c r="B309" s="48">
        <v>4614.51</v>
      </c>
      <c r="C309" s="48">
        <v>259.83</v>
      </c>
      <c r="D309" s="48">
        <v>61.24</v>
      </c>
      <c r="E309" s="48">
        <v>4.9000000000000004</v>
      </c>
      <c r="F309" s="48">
        <v>835.26</v>
      </c>
      <c r="G309" s="124">
        <v>759.85</v>
      </c>
      <c r="H309" s="122">
        <v>365.45</v>
      </c>
      <c r="I309" s="48">
        <v>1903.78</v>
      </c>
      <c r="J309" s="122">
        <v>171.03</v>
      </c>
      <c r="K309" s="48">
        <v>29.56</v>
      </c>
      <c r="L309" s="48">
        <v>22.86</v>
      </c>
      <c r="M309" s="48">
        <v>146.63</v>
      </c>
    </row>
    <row r="310" spans="1:13">
      <c r="A310" s="123">
        <v>45017</v>
      </c>
      <c r="B310" s="48">
        <v>4632.97</v>
      </c>
      <c r="C310" s="48">
        <v>185.18</v>
      </c>
      <c r="D310" s="48">
        <v>50.9</v>
      </c>
      <c r="E310" s="48">
        <v>0.63</v>
      </c>
      <c r="F310" s="48">
        <v>976.16</v>
      </c>
      <c r="G310" s="124">
        <v>878.24</v>
      </c>
      <c r="H310" s="122">
        <v>194.93</v>
      </c>
      <c r="I310" s="48">
        <v>2058.61</v>
      </c>
      <c r="J310" s="122">
        <v>84.93</v>
      </c>
      <c r="K310" s="48">
        <v>20.61</v>
      </c>
      <c r="L310" s="48">
        <v>19.47</v>
      </c>
      <c r="M310" s="48">
        <v>118.45</v>
      </c>
    </row>
    <row r="311" spans="1:13">
      <c r="A311" s="117" t="s">
        <v>603</v>
      </c>
      <c r="B311" s="48">
        <v>4976.3599999999997</v>
      </c>
      <c r="C311" s="48">
        <v>189.54</v>
      </c>
      <c r="D311" s="48">
        <v>59.87</v>
      </c>
      <c r="E311" s="48">
        <v>11.31</v>
      </c>
      <c r="F311" s="48">
        <v>1004.66</v>
      </c>
      <c r="G311" s="124">
        <v>984.91</v>
      </c>
      <c r="H311" s="122">
        <v>191.96</v>
      </c>
      <c r="I311" s="48">
        <v>2161.2199999999998</v>
      </c>
      <c r="J311" s="122">
        <v>120.74</v>
      </c>
      <c r="K311" s="48">
        <v>22.01</v>
      </c>
      <c r="L311" s="48">
        <v>26.82</v>
      </c>
      <c r="M311" s="48">
        <v>124.61</v>
      </c>
    </row>
    <row r="312" spans="1:13">
      <c r="B312" s="118"/>
      <c r="C312" s="118"/>
      <c r="D312" s="118"/>
      <c r="E312" s="118"/>
      <c r="F312" s="118"/>
      <c r="G312" s="118"/>
      <c r="H312" s="118"/>
      <c r="I312" s="118"/>
      <c r="J312" s="118"/>
      <c r="K312" s="118"/>
      <c r="L312" s="118"/>
      <c r="M312" s="118"/>
    </row>
    <row r="313" spans="1:13">
      <c r="B313" s="118"/>
      <c r="C313" s="118"/>
      <c r="D313" s="118"/>
      <c r="E313" s="118"/>
      <c r="F313" s="118"/>
      <c r="G313" s="118"/>
      <c r="H313" s="118"/>
      <c r="I313" s="118"/>
      <c r="J313" s="118"/>
      <c r="K313" s="118"/>
      <c r="L313" s="118"/>
      <c r="M313" s="118"/>
    </row>
    <row r="314" spans="1:13">
      <c r="B314" s="119"/>
      <c r="C314" s="119"/>
      <c r="D314" s="119"/>
      <c r="E314" s="119"/>
      <c r="F314" s="119"/>
      <c r="G314" s="119"/>
      <c r="H314" s="119"/>
      <c r="I314" s="119"/>
      <c r="J314" s="119"/>
      <c r="K314" s="119"/>
      <c r="L314" s="119"/>
      <c r="M314" s="119"/>
    </row>
    <row r="315" spans="1:13">
      <c r="B315" s="119"/>
      <c r="C315" s="119"/>
      <c r="D315" s="119"/>
      <c r="E315" s="119"/>
      <c r="F315" s="119"/>
      <c r="G315" s="119"/>
      <c r="H315" s="119"/>
      <c r="I315" s="119"/>
      <c r="J315" s="119"/>
      <c r="K315" s="119"/>
      <c r="L315" s="119"/>
      <c r="M315" s="119"/>
    </row>
    <row r="316" spans="1:13">
      <c r="B316" s="118"/>
      <c r="C316" s="118"/>
      <c r="D316" s="118"/>
      <c r="E316" s="118"/>
      <c r="F316" s="118"/>
      <c r="G316" s="118"/>
      <c r="H316" s="118"/>
      <c r="I316" s="118"/>
      <c r="J316" s="118"/>
      <c r="K316" s="118"/>
      <c r="L316" s="118"/>
      <c r="M316" s="118"/>
    </row>
    <row r="317" spans="1:13">
      <c r="B317" s="118"/>
      <c r="C317" s="118"/>
      <c r="D317" s="118"/>
      <c r="E317" s="118"/>
      <c r="F317" s="118"/>
      <c r="G317" s="118"/>
      <c r="H317" s="118"/>
      <c r="I317" s="118"/>
      <c r="J317" s="118"/>
      <c r="K317" s="118"/>
      <c r="L317" s="118"/>
      <c r="M317" s="118"/>
    </row>
    <row r="318" spans="1:13">
      <c r="B318" s="118"/>
      <c r="C318" s="118"/>
      <c r="D318" s="118"/>
      <c r="E318" s="118"/>
      <c r="F318" s="118"/>
      <c r="G318" s="118"/>
      <c r="H318" s="118"/>
      <c r="I318" s="118"/>
      <c r="J318" s="118"/>
      <c r="K318" s="118"/>
      <c r="L318" s="118"/>
      <c r="M318" s="118"/>
    </row>
    <row r="319" spans="1:13">
      <c r="B319" s="118"/>
      <c r="C319" s="118"/>
      <c r="D319" s="118"/>
      <c r="E319" s="118"/>
      <c r="F319" s="118"/>
      <c r="G319" s="118"/>
      <c r="H319" s="118"/>
      <c r="I319" s="118"/>
      <c r="J319" s="118"/>
      <c r="K319" s="118"/>
      <c r="L319" s="118"/>
      <c r="M319" s="118"/>
    </row>
    <row r="320" spans="1:13">
      <c r="B320" s="118"/>
      <c r="C320" s="118"/>
      <c r="D320" s="118"/>
      <c r="E320" s="118"/>
      <c r="F320" s="118"/>
      <c r="G320" s="118"/>
      <c r="H320" s="118"/>
      <c r="I320" s="118"/>
      <c r="J320" s="118"/>
      <c r="K320" s="118"/>
      <c r="L320" s="118"/>
      <c r="M320" s="118"/>
    </row>
    <row r="321" spans="2:13">
      <c r="B321" s="118"/>
      <c r="C321" s="118"/>
      <c r="D321" s="118"/>
      <c r="E321" s="118"/>
      <c r="F321" s="118"/>
      <c r="G321" s="118"/>
      <c r="H321" s="118"/>
      <c r="I321" s="118"/>
      <c r="J321" s="118"/>
      <c r="K321" s="118"/>
      <c r="L321" s="118"/>
      <c r="M321" s="118"/>
    </row>
    <row r="322" spans="2:13">
      <c r="B322" s="118"/>
      <c r="C322" s="118"/>
      <c r="D322" s="118"/>
      <c r="E322" s="118"/>
      <c r="F322" s="118"/>
      <c r="G322" s="118"/>
      <c r="H322" s="118"/>
      <c r="I322" s="118"/>
      <c r="J322" s="118"/>
      <c r="K322" s="118"/>
      <c r="L322" s="118"/>
      <c r="M322" s="118"/>
    </row>
    <row r="323" spans="2:13">
      <c r="B323" s="118"/>
      <c r="C323" s="118"/>
      <c r="D323" s="118"/>
      <c r="E323" s="118"/>
      <c r="F323" s="118"/>
      <c r="G323" s="118"/>
      <c r="H323" s="118"/>
      <c r="I323" s="118"/>
      <c r="J323" s="118"/>
      <c r="K323" s="118"/>
      <c r="L323" s="118"/>
      <c r="M323" s="118"/>
    </row>
    <row r="325" spans="2:13">
      <c r="B325" s="118"/>
      <c r="C325" s="118"/>
      <c r="D325" s="118"/>
      <c r="E325" s="118"/>
      <c r="F325" s="118"/>
      <c r="G325" s="118"/>
      <c r="H325" s="118"/>
      <c r="I325" s="118"/>
      <c r="J325" s="118"/>
      <c r="K325" s="118"/>
      <c r="L325" s="118"/>
      <c r="M325" s="118"/>
    </row>
  </sheetData>
  <phoneticPr fontId="6" type="noConversion"/>
  <pageMargins left="0.75" right="0.75" top="0.62" bottom="0.66" header="0.31" footer="0.36"/>
  <pageSetup paperSize="9" scale="82" fitToHeight="2"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4:AF321"/>
  <sheetViews>
    <sheetView zoomScaleNormal="100" workbookViewId="0"/>
  </sheetViews>
  <sheetFormatPr defaultRowHeight="12.75"/>
  <cols>
    <col min="2" max="2" width="32.42578125" bestFit="1" customWidth="1"/>
    <col min="16" max="16" width="13.28515625" customWidth="1"/>
    <col min="17" max="17" width="28.5703125" customWidth="1"/>
    <col min="18" max="18" width="29.5703125" customWidth="1"/>
    <col min="19" max="19" width="15.28515625" customWidth="1"/>
    <col min="20" max="20" width="12.28515625" customWidth="1"/>
    <col min="21" max="21" width="15.28515625" bestFit="1" customWidth="1"/>
    <col min="22" max="22" width="15" bestFit="1" customWidth="1"/>
    <col min="23" max="24" width="14.28515625" bestFit="1" customWidth="1"/>
    <col min="25" max="25" width="13.28515625" customWidth="1"/>
    <col min="26" max="26" width="12.28515625" customWidth="1"/>
    <col min="27" max="27" width="13.28515625" customWidth="1"/>
    <col min="28" max="30" width="12.28515625" customWidth="1"/>
    <col min="31" max="31" width="11.28515625" customWidth="1"/>
    <col min="32" max="32" width="10.28515625" bestFit="1" customWidth="1"/>
  </cols>
  <sheetData>
    <row r="4" spans="2:30" ht="13.5" thickBot="1"/>
    <row r="5" spans="2:30">
      <c r="O5" s="7" t="s">
        <v>9</v>
      </c>
      <c r="P5" s="8">
        <v>2022</v>
      </c>
      <c r="R5" t="s">
        <v>50</v>
      </c>
    </row>
    <row r="6" spans="2:30" ht="13.5" thickBot="1">
      <c r="O6" s="9" t="s">
        <v>17</v>
      </c>
      <c r="P6" s="10">
        <v>11</v>
      </c>
    </row>
    <row r="8" spans="2:30">
      <c r="P8" t="s">
        <v>18</v>
      </c>
      <c r="Q8" t="s">
        <v>34</v>
      </c>
      <c r="R8" t="s">
        <v>19</v>
      </c>
      <c r="S8" t="s">
        <v>20</v>
      </c>
      <c r="T8" t="s">
        <v>21</v>
      </c>
      <c r="U8" t="s">
        <v>22</v>
      </c>
      <c r="V8" t="s">
        <v>23</v>
      </c>
      <c r="W8" t="s">
        <v>24</v>
      </c>
      <c r="X8" t="s">
        <v>25</v>
      </c>
      <c r="Y8" t="s">
        <v>26</v>
      </c>
      <c r="Z8" t="s">
        <v>27</v>
      </c>
      <c r="AA8" t="s">
        <v>28</v>
      </c>
      <c r="AB8" t="s">
        <v>29</v>
      </c>
      <c r="AC8" t="s">
        <v>30</v>
      </c>
      <c r="AD8" t="s">
        <v>31</v>
      </c>
    </row>
    <row r="9" spans="2:30">
      <c r="O9" s="98">
        <v>26</v>
      </c>
      <c r="P9" s="6" t="str">
        <f>$R$5&amp;P$8&amp;$O9</f>
        <v>Annual!A26</v>
      </c>
      <c r="Q9" s="6" t="str">
        <f t="shared" ref="Q9:U13" si="0">$R$5&amp;Q$8&amp;$O9</f>
        <v>Annual!B26</v>
      </c>
      <c r="R9" s="6" t="str">
        <f t="shared" si="0"/>
        <v>Annual!C26</v>
      </c>
      <c r="S9" s="6" t="str">
        <f t="shared" si="0"/>
        <v>Annual!D26</v>
      </c>
      <c r="T9" s="6" t="str">
        <f t="shared" si="0"/>
        <v>Annual!E26</v>
      </c>
      <c r="U9" s="6" t="str">
        <f t="shared" si="0"/>
        <v>Annual!F26</v>
      </c>
      <c r="V9" s="6" t="str">
        <f t="shared" ref="V9:AD13" si="1">$R$5&amp;V$8&amp;$O9</f>
        <v>Annual!G26</v>
      </c>
      <c r="W9" s="6" t="str">
        <f t="shared" si="1"/>
        <v>Annual!H26</v>
      </c>
      <c r="X9" s="6" t="str">
        <f t="shared" si="1"/>
        <v>Annual!I26</v>
      </c>
      <c r="Y9" s="6" t="str">
        <f t="shared" si="1"/>
        <v>Annual!J26</v>
      </c>
      <c r="Z9" s="6" t="str">
        <f t="shared" si="1"/>
        <v>Annual!K26</v>
      </c>
      <c r="AA9" s="6" t="str">
        <f t="shared" si="1"/>
        <v>Annual!L26</v>
      </c>
      <c r="AB9" s="6" t="str">
        <f t="shared" si="1"/>
        <v>Annual!M26</v>
      </c>
      <c r="AC9" s="6" t="str">
        <f t="shared" si="1"/>
        <v>Annual!N26</v>
      </c>
      <c r="AD9" s="6" t="str">
        <f t="shared" si="1"/>
        <v>Annual!O26</v>
      </c>
    </row>
    <row r="10" spans="2:30">
      <c r="O10">
        <f>O9+1</f>
        <v>27</v>
      </c>
      <c r="P10" s="6" t="str">
        <f>$R$5&amp;P$8&amp;$O10</f>
        <v>Annual!A27</v>
      </c>
      <c r="Q10" s="6" t="str">
        <f t="shared" si="0"/>
        <v>Annual!B27</v>
      </c>
      <c r="R10" s="6" t="str">
        <f t="shared" si="0"/>
        <v>Annual!C27</v>
      </c>
      <c r="S10" s="6" t="str">
        <f t="shared" si="0"/>
        <v>Annual!D27</v>
      </c>
      <c r="T10" s="6" t="str">
        <f t="shared" si="0"/>
        <v>Annual!E27</v>
      </c>
      <c r="U10" s="6" t="str">
        <f t="shared" si="0"/>
        <v>Annual!F27</v>
      </c>
      <c r="V10" s="6" t="str">
        <f t="shared" si="1"/>
        <v>Annual!G27</v>
      </c>
      <c r="W10" s="6" t="str">
        <f t="shared" si="1"/>
        <v>Annual!H27</v>
      </c>
      <c r="X10" s="6" t="str">
        <f t="shared" si="1"/>
        <v>Annual!I27</v>
      </c>
      <c r="Y10" s="6" t="str">
        <f t="shared" si="1"/>
        <v>Annual!J27</v>
      </c>
      <c r="Z10" s="6" t="str">
        <f t="shared" si="1"/>
        <v>Annual!K27</v>
      </c>
      <c r="AA10" s="6" t="str">
        <f t="shared" si="1"/>
        <v>Annual!L27</v>
      </c>
      <c r="AB10" s="6" t="str">
        <f t="shared" si="1"/>
        <v>Annual!M27</v>
      </c>
      <c r="AC10" s="6" t="str">
        <f t="shared" si="1"/>
        <v>Annual!N27</v>
      </c>
      <c r="AD10" s="6" t="str">
        <f t="shared" si="1"/>
        <v>Annual!O27</v>
      </c>
    </row>
    <row r="11" spans="2:30">
      <c r="O11">
        <f>O10+1</f>
        <v>28</v>
      </c>
      <c r="P11" s="6" t="str">
        <f>$R$5&amp;P$8&amp;$O11</f>
        <v>Annual!A28</v>
      </c>
      <c r="Q11" s="6" t="str">
        <f t="shared" si="0"/>
        <v>Annual!B28</v>
      </c>
      <c r="R11" s="6" t="str">
        <f t="shared" si="0"/>
        <v>Annual!C28</v>
      </c>
      <c r="S11" s="6" t="str">
        <f t="shared" si="0"/>
        <v>Annual!D28</v>
      </c>
      <c r="T11" s="6" t="str">
        <f t="shared" si="0"/>
        <v>Annual!E28</v>
      </c>
      <c r="U11" s="6" t="str">
        <f t="shared" si="0"/>
        <v>Annual!F28</v>
      </c>
      <c r="V11" s="6" t="str">
        <f t="shared" si="1"/>
        <v>Annual!G28</v>
      </c>
      <c r="W11" s="6" t="str">
        <f t="shared" si="1"/>
        <v>Annual!H28</v>
      </c>
      <c r="X11" s="6" t="str">
        <f t="shared" si="1"/>
        <v>Annual!I28</v>
      </c>
      <c r="Y11" s="6" t="str">
        <f t="shared" si="1"/>
        <v>Annual!J28</v>
      </c>
      <c r="Z11" s="6" t="str">
        <f t="shared" si="1"/>
        <v>Annual!K28</v>
      </c>
      <c r="AA11" s="6" t="str">
        <f t="shared" si="1"/>
        <v>Annual!L28</v>
      </c>
      <c r="AB11" s="6" t="str">
        <f t="shared" si="1"/>
        <v>Annual!M28</v>
      </c>
      <c r="AC11" s="6" t="str">
        <f t="shared" si="1"/>
        <v>Annual!N28</v>
      </c>
      <c r="AD11" s="6" t="str">
        <f t="shared" si="1"/>
        <v>Annual!O28</v>
      </c>
    </row>
    <row r="12" spans="2:30">
      <c r="O12">
        <f>O11+1</f>
        <v>29</v>
      </c>
      <c r="P12" s="6" t="str">
        <f>$R$5&amp;P$8&amp;$O12</f>
        <v>Annual!A29</v>
      </c>
      <c r="Q12" s="6" t="str">
        <f t="shared" si="0"/>
        <v>Annual!B29</v>
      </c>
      <c r="R12" s="6" t="str">
        <f t="shared" si="0"/>
        <v>Annual!C29</v>
      </c>
      <c r="S12" s="6" t="str">
        <f t="shared" si="0"/>
        <v>Annual!D29</v>
      </c>
      <c r="T12" s="6" t="str">
        <f t="shared" si="0"/>
        <v>Annual!E29</v>
      </c>
      <c r="U12" s="6" t="str">
        <f t="shared" si="0"/>
        <v>Annual!F29</v>
      </c>
      <c r="V12" s="6" t="str">
        <f t="shared" si="1"/>
        <v>Annual!G29</v>
      </c>
      <c r="W12" s="6" t="str">
        <f t="shared" si="1"/>
        <v>Annual!H29</v>
      </c>
      <c r="X12" s="6" t="str">
        <f t="shared" si="1"/>
        <v>Annual!I29</v>
      </c>
      <c r="Y12" s="6" t="str">
        <f t="shared" si="1"/>
        <v>Annual!J29</v>
      </c>
      <c r="Z12" s="6" t="str">
        <f t="shared" si="1"/>
        <v>Annual!K29</v>
      </c>
      <c r="AA12" s="6" t="str">
        <f t="shared" si="1"/>
        <v>Annual!L29</v>
      </c>
      <c r="AB12" s="6" t="str">
        <f t="shared" si="1"/>
        <v>Annual!M29</v>
      </c>
      <c r="AC12" s="6" t="str">
        <f t="shared" si="1"/>
        <v>Annual!N29</v>
      </c>
      <c r="AD12" s="6" t="str">
        <f t="shared" si="1"/>
        <v>Annual!O29</v>
      </c>
    </row>
    <row r="13" spans="2:30">
      <c r="O13">
        <f>O12+1</f>
        <v>30</v>
      </c>
      <c r="P13" s="6" t="str">
        <f>$R$5&amp;P$8&amp;$O13</f>
        <v>Annual!A30</v>
      </c>
      <c r="Q13" s="6" t="str">
        <f t="shared" si="0"/>
        <v>Annual!B30</v>
      </c>
      <c r="R13" s="6" t="str">
        <f t="shared" si="0"/>
        <v>Annual!C30</v>
      </c>
      <c r="S13" s="6" t="str">
        <f t="shared" si="0"/>
        <v>Annual!D30</v>
      </c>
      <c r="T13" s="6" t="str">
        <f t="shared" si="0"/>
        <v>Annual!E30</v>
      </c>
      <c r="U13" s="6" t="str">
        <f t="shared" si="0"/>
        <v>Annual!F30</v>
      </c>
      <c r="V13" s="6" t="str">
        <f t="shared" si="1"/>
        <v>Annual!G30</v>
      </c>
      <c r="W13" s="6" t="str">
        <f t="shared" si="1"/>
        <v>Annual!H30</v>
      </c>
      <c r="X13" s="6" t="str">
        <f t="shared" si="1"/>
        <v>Annual!I30</v>
      </c>
      <c r="Y13" s="6" t="str">
        <f t="shared" si="1"/>
        <v>Annual!J30</v>
      </c>
      <c r="Z13" s="6" t="str">
        <f t="shared" si="1"/>
        <v>Annual!K30</v>
      </c>
      <c r="AA13" s="6" t="str">
        <f t="shared" si="1"/>
        <v>Annual!L30</v>
      </c>
      <c r="AB13" s="6" t="str">
        <f t="shared" si="1"/>
        <v>Annual!M30</v>
      </c>
      <c r="AC13" s="6" t="str">
        <f t="shared" si="1"/>
        <v>Annual!N30</v>
      </c>
      <c r="AD13" s="6" t="str">
        <f t="shared" si="1"/>
        <v>Annual!O30</v>
      </c>
    </row>
    <row r="16" spans="2:30">
      <c r="B16" s="12"/>
      <c r="C16" s="12"/>
      <c r="D16" s="12"/>
      <c r="R16" t="s">
        <v>49</v>
      </c>
    </row>
    <row r="17" spans="1:32">
      <c r="C17" s="4" t="s">
        <v>33</v>
      </c>
    </row>
    <row r="18" spans="1:32">
      <c r="C18" s="1"/>
      <c r="D18" s="2"/>
      <c r="E18" s="2"/>
      <c r="F18" s="16"/>
      <c r="G18" s="16"/>
      <c r="H18" s="128" t="s">
        <v>0</v>
      </c>
      <c r="I18" s="128"/>
      <c r="J18" s="16"/>
      <c r="K18" s="1"/>
      <c r="L18" s="1"/>
    </row>
    <row r="19" spans="1:32">
      <c r="C19" s="1"/>
      <c r="D19" s="2" t="s">
        <v>2</v>
      </c>
      <c r="E19" s="2"/>
      <c r="F19" s="1"/>
      <c r="G19" s="2"/>
      <c r="H19" s="2" t="s">
        <v>3</v>
      </c>
      <c r="I19" s="16"/>
      <c r="J19" s="128" t="s">
        <v>69</v>
      </c>
      <c r="K19" s="129"/>
      <c r="L19" s="1"/>
      <c r="M19" s="1"/>
      <c r="Q19" t="s">
        <v>18</v>
      </c>
      <c r="R19" t="s">
        <v>34</v>
      </c>
      <c r="S19" t="s">
        <v>19</v>
      </c>
      <c r="T19" t="s">
        <v>20</v>
      </c>
      <c r="U19" t="s">
        <v>21</v>
      </c>
      <c r="V19" t="s">
        <v>22</v>
      </c>
      <c r="W19" t="s">
        <v>23</v>
      </c>
      <c r="X19" t="s">
        <v>24</v>
      </c>
      <c r="Y19" t="s">
        <v>25</v>
      </c>
      <c r="Z19" t="s">
        <v>26</v>
      </c>
      <c r="AA19" t="s">
        <v>27</v>
      </c>
      <c r="AB19" t="s">
        <v>28</v>
      </c>
      <c r="AC19" t="s">
        <v>29</v>
      </c>
      <c r="AD19" t="s">
        <v>30</v>
      </c>
      <c r="AE19" t="s">
        <v>31</v>
      </c>
      <c r="AF19" t="s">
        <v>32</v>
      </c>
    </row>
    <row r="20" spans="1:32">
      <c r="C20" s="2"/>
      <c r="D20" s="2" t="s">
        <v>5</v>
      </c>
      <c r="E20" s="2" t="s">
        <v>13</v>
      </c>
      <c r="F20" s="14" t="s">
        <v>70</v>
      </c>
      <c r="G20" s="2" t="s">
        <v>64</v>
      </c>
      <c r="H20" s="2" t="s">
        <v>6</v>
      </c>
      <c r="I20" s="2" t="s">
        <v>67</v>
      </c>
      <c r="J20" s="2" t="s">
        <v>7</v>
      </c>
      <c r="L20" s="2"/>
      <c r="M20" s="2" t="s">
        <v>8</v>
      </c>
      <c r="N20" s="2"/>
      <c r="P20" s="98">
        <v>290</v>
      </c>
      <c r="Q20" s="6" t="str">
        <f t="shared" ref="Q20:AF35" si="2">$R$16&amp;Q$19&amp;$P20</f>
        <v>Month!A290</v>
      </c>
      <c r="R20" s="6" t="str">
        <f>$R$16&amp;R$19&amp;$P20</f>
        <v>Month!B290</v>
      </c>
      <c r="S20" s="6" t="str">
        <f t="shared" si="2"/>
        <v>Month!C290</v>
      </c>
      <c r="T20" s="6" t="str">
        <f t="shared" si="2"/>
        <v>Month!D290</v>
      </c>
      <c r="U20" s="6" t="str">
        <f t="shared" si="2"/>
        <v>Month!E290</v>
      </c>
      <c r="V20" s="6" t="str">
        <f t="shared" si="2"/>
        <v>Month!F290</v>
      </c>
      <c r="W20" s="6" t="str">
        <f t="shared" si="2"/>
        <v>Month!G290</v>
      </c>
      <c r="X20" s="6" t="str">
        <f t="shared" si="2"/>
        <v>Month!H290</v>
      </c>
      <c r="Y20" s="6" t="str">
        <f t="shared" si="2"/>
        <v>Month!I290</v>
      </c>
      <c r="Z20" s="6" t="str">
        <f t="shared" si="2"/>
        <v>Month!J290</v>
      </c>
      <c r="AA20" s="6" t="str">
        <f t="shared" si="2"/>
        <v>Month!K290</v>
      </c>
      <c r="AB20" s="6" t="str">
        <f t="shared" si="2"/>
        <v>Month!L290</v>
      </c>
      <c r="AC20" s="6" t="str">
        <f t="shared" si="2"/>
        <v>Month!M290</v>
      </c>
      <c r="AD20" s="6" t="str">
        <f t="shared" si="2"/>
        <v>Month!N290</v>
      </c>
      <c r="AE20" s="6" t="str">
        <f t="shared" si="2"/>
        <v>Month!O290</v>
      </c>
      <c r="AF20" s="6" t="str">
        <f t="shared" si="2"/>
        <v>Month!P290</v>
      </c>
    </row>
    <row r="21" spans="1:32">
      <c r="A21" s="5" t="s">
        <v>1</v>
      </c>
      <c r="B21" s="5" t="s">
        <v>35</v>
      </c>
      <c r="C21" s="3" t="s">
        <v>10</v>
      </c>
      <c r="D21" s="3" t="s">
        <v>11</v>
      </c>
      <c r="E21" s="3" t="s">
        <v>65</v>
      </c>
      <c r="F21" s="3" t="s">
        <v>66</v>
      </c>
      <c r="G21" s="3" t="s">
        <v>71</v>
      </c>
      <c r="H21" s="3" t="s">
        <v>12</v>
      </c>
      <c r="I21" s="3" t="s">
        <v>68</v>
      </c>
      <c r="J21" s="3" t="s">
        <v>12</v>
      </c>
      <c r="K21" s="3" t="s">
        <v>13</v>
      </c>
      <c r="L21" s="3" t="s">
        <v>14</v>
      </c>
      <c r="M21" s="3" t="s">
        <v>16</v>
      </c>
      <c r="N21" s="3" t="s">
        <v>15</v>
      </c>
      <c r="P21">
        <f>P20+1</f>
        <v>291</v>
      </c>
      <c r="Q21" s="6" t="str">
        <f t="shared" si="2"/>
        <v>Month!A291</v>
      </c>
      <c r="R21" s="6" t="str">
        <f t="shared" si="2"/>
        <v>Month!B291</v>
      </c>
      <c r="S21" s="6" t="str">
        <f t="shared" si="2"/>
        <v>Month!C291</v>
      </c>
      <c r="T21" s="6" t="str">
        <f t="shared" si="2"/>
        <v>Month!D291</v>
      </c>
      <c r="U21" s="6" t="str">
        <f t="shared" si="2"/>
        <v>Month!E291</v>
      </c>
      <c r="V21" s="6" t="str">
        <f t="shared" si="2"/>
        <v>Month!F291</v>
      </c>
      <c r="W21" s="6" t="str">
        <f t="shared" si="2"/>
        <v>Month!G291</v>
      </c>
      <c r="X21" s="6" t="str">
        <f t="shared" si="2"/>
        <v>Month!H291</v>
      </c>
      <c r="Y21" s="6" t="str">
        <f t="shared" si="2"/>
        <v>Month!I291</v>
      </c>
      <c r="Z21" s="6" t="str">
        <f t="shared" si="2"/>
        <v>Month!J291</v>
      </c>
      <c r="AA21" s="6" t="str">
        <f t="shared" si="2"/>
        <v>Month!K291</v>
      </c>
      <c r="AB21" s="6" t="str">
        <f t="shared" si="2"/>
        <v>Month!L291</v>
      </c>
      <c r="AC21" s="6" t="str">
        <f t="shared" si="2"/>
        <v>Month!M291</v>
      </c>
      <c r="AD21" s="6" t="str">
        <f t="shared" si="2"/>
        <v>Month!N291</v>
      </c>
      <c r="AE21" s="6" t="str">
        <f t="shared" si="2"/>
        <v>Month!O291</v>
      </c>
      <c r="AF21" s="6" t="str">
        <f t="shared" si="2"/>
        <v>Month!P291</v>
      </c>
    </row>
    <row r="22" spans="1:32">
      <c r="A22">
        <v>1998</v>
      </c>
      <c r="B22" t="s">
        <v>37</v>
      </c>
      <c r="C22" s="13">
        <f>Month!B7</f>
        <v>6097.28</v>
      </c>
      <c r="D22" s="13">
        <f>Month!C7</f>
        <v>220.74</v>
      </c>
      <c r="E22" s="13">
        <f>Month!D7</f>
        <v>149.75</v>
      </c>
      <c r="F22" s="13">
        <f>Month!E7</f>
        <v>308.02</v>
      </c>
      <c r="G22" s="13">
        <f>Month!F7</f>
        <v>1760.13</v>
      </c>
      <c r="H22" s="13">
        <f>Month!G7</f>
        <v>664.28</v>
      </c>
      <c r="I22" s="13">
        <f>Month!H7</f>
        <v>366.43</v>
      </c>
      <c r="J22" s="13">
        <f>Month!I7</f>
        <v>1211.43</v>
      </c>
      <c r="K22" s="13">
        <f>Month!J7</f>
        <v>711.79</v>
      </c>
      <c r="L22" s="13">
        <f>Month!K7</f>
        <v>358.18</v>
      </c>
      <c r="M22" s="13">
        <f>Month!L7</f>
        <v>71.86</v>
      </c>
      <c r="N22" s="13">
        <f>Month!M7</f>
        <v>123.68</v>
      </c>
      <c r="P22">
        <f t="shared" ref="P22:P36" si="3">P21+1</f>
        <v>292</v>
      </c>
      <c r="Q22" s="6" t="str">
        <f t="shared" si="2"/>
        <v>Month!A292</v>
      </c>
      <c r="R22" s="6" t="str">
        <f t="shared" si="2"/>
        <v>Month!B292</v>
      </c>
      <c r="S22" s="6" t="str">
        <f t="shared" si="2"/>
        <v>Month!C292</v>
      </c>
      <c r="T22" s="6" t="str">
        <f>$R$16&amp;T$19&amp;$P22</f>
        <v>Month!D292</v>
      </c>
      <c r="U22" s="6" t="str">
        <f t="shared" si="2"/>
        <v>Month!E292</v>
      </c>
      <c r="V22" s="6" t="str">
        <f t="shared" si="2"/>
        <v>Month!F292</v>
      </c>
      <c r="W22" s="6" t="str">
        <f t="shared" si="2"/>
        <v>Month!G292</v>
      </c>
      <c r="X22" s="6" t="str">
        <f t="shared" si="2"/>
        <v>Month!H292</v>
      </c>
      <c r="Y22" s="6" t="str">
        <f t="shared" si="2"/>
        <v>Month!I292</v>
      </c>
      <c r="Z22" s="6" t="str">
        <f t="shared" si="2"/>
        <v>Month!J292</v>
      </c>
      <c r="AA22" s="6" t="str">
        <f t="shared" si="2"/>
        <v>Month!K292</v>
      </c>
      <c r="AB22" s="6" t="str">
        <f t="shared" si="2"/>
        <v>Month!L292</v>
      </c>
      <c r="AC22" s="6" t="str">
        <f t="shared" si="2"/>
        <v>Month!M292</v>
      </c>
      <c r="AD22" s="6" t="str">
        <f t="shared" si="2"/>
        <v>Month!N292</v>
      </c>
      <c r="AE22" s="6" t="str">
        <f t="shared" si="2"/>
        <v>Month!O292</v>
      </c>
      <c r="AF22" s="6" t="str">
        <f t="shared" si="2"/>
        <v>Month!P292</v>
      </c>
    </row>
    <row r="23" spans="1:32">
      <c r="A23">
        <v>1998</v>
      </c>
      <c r="B23" t="s">
        <v>38</v>
      </c>
      <c r="C23" s="13">
        <f>C22+Month!B8</f>
        <v>11863.630000000001</v>
      </c>
      <c r="D23" s="13">
        <f>D22+Month!C8</f>
        <v>429.48</v>
      </c>
      <c r="E23" s="13">
        <f>E22+Month!D8</f>
        <v>302</v>
      </c>
      <c r="F23" s="13">
        <f>F22+Month!E8</f>
        <v>498.51</v>
      </c>
      <c r="G23" s="13">
        <f>G22+Month!F8</f>
        <v>3460.23</v>
      </c>
      <c r="H23" s="13">
        <f>H22+Month!G8</f>
        <v>1299.55</v>
      </c>
      <c r="I23" s="13">
        <f>I22+Month!H8</f>
        <v>716.15000000000009</v>
      </c>
      <c r="J23" s="13">
        <f>J22+Month!I8</f>
        <v>2415.87</v>
      </c>
      <c r="K23" s="13">
        <f>K22+Month!J8</f>
        <v>1372.77</v>
      </c>
      <c r="L23" s="13">
        <f>L22+Month!K8</f>
        <v>694.5</v>
      </c>
      <c r="M23" s="13">
        <f>M22+Month!L8</f>
        <v>142.29000000000002</v>
      </c>
      <c r="N23" s="13">
        <f>N22+Month!M8</f>
        <v>279.94</v>
      </c>
      <c r="P23">
        <f t="shared" si="3"/>
        <v>293</v>
      </c>
      <c r="Q23" s="6" t="str">
        <f t="shared" si="2"/>
        <v>Month!A293</v>
      </c>
      <c r="R23" s="6" t="str">
        <f t="shared" si="2"/>
        <v>Month!B293</v>
      </c>
      <c r="S23" s="6" t="str">
        <f t="shared" si="2"/>
        <v>Month!C293</v>
      </c>
      <c r="T23" s="6" t="str">
        <f t="shared" si="2"/>
        <v>Month!D293</v>
      </c>
      <c r="U23" s="6" t="str">
        <f t="shared" si="2"/>
        <v>Month!E293</v>
      </c>
      <c r="V23" s="6" t="str">
        <f t="shared" si="2"/>
        <v>Month!F293</v>
      </c>
      <c r="W23" s="6" t="str">
        <f t="shared" si="2"/>
        <v>Month!G293</v>
      </c>
      <c r="X23" s="6" t="str">
        <f t="shared" si="2"/>
        <v>Month!H293</v>
      </c>
      <c r="Y23" s="6" t="str">
        <f t="shared" si="2"/>
        <v>Month!I293</v>
      </c>
      <c r="Z23" s="6" t="str">
        <f t="shared" si="2"/>
        <v>Month!J293</v>
      </c>
      <c r="AA23" s="6" t="str">
        <f t="shared" si="2"/>
        <v>Month!K293</v>
      </c>
      <c r="AB23" s="6" t="str">
        <f t="shared" si="2"/>
        <v>Month!L293</v>
      </c>
      <c r="AC23" s="6" t="str">
        <f t="shared" si="2"/>
        <v>Month!M293</v>
      </c>
      <c r="AD23" s="6" t="str">
        <f t="shared" si="2"/>
        <v>Month!N293</v>
      </c>
      <c r="AE23" s="6" t="str">
        <f t="shared" si="2"/>
        <v>Month!O293</v>
      </c>
      <c r="AF23" s="6" t="str">
        <f t="shared" si="2"/>
        <v>Month!P293</v>
      </c>
    </row>
    <row r="24" spans="1:32">
      <c r="A24">
        <v>1998</v>
      </c>
      <c r="B24" t="s">
        <v>39</v>
      </c>
      <c r="C24" s="13">
        <f>C23+Month!B9</f>
        <v>18271.95</v>
      </c>
      <c r="D24" s="13">
        <f>D23+Month!C9</f>
        <v>647.25</v>
      </c>
      <c r="E24" s="13">
        <f>E23+Month!D9</f>
        <v>464.88</v>
      </c>
      <c r="F24" s="13">
        <f>F23+Month!E9</f>
        <v>764.18000000000006</v>
      </c>
      <c r="G24" s="13">
        <f>G23+Month!F9</f>
        <v>5401.67</v>
      </c>
      <c r="H24" s="13">
        <f>H23+Month!G9</f>
        <v>1976.9</v>
      </c>
      <c r="I24" s="13">
        <f>I23+Month!H9</f>
        <v>1091.25</v>
      </c>
      <c r="J24" s="13">
        <f>J23+Month!I9</f>
        <v>3844.37</v>
      </c>
      <c r="K24" s="13">
        <f>K23+Month!J9</f>
        <v>2115.4899999999998</v>
      </c>
      <c r="L24" s="13">
        <f>L23+Month!K9</f>
        <v>944.14</v>
      </c>
      <c r="M24" s="13">
        <f>M23+Month!L9</f>
        <v>214.41000000000003</v>
      </c>
      <c r="N24" s="13">
        <f>N23+Month!M9</f>
        <v>475.53999999999996</v>
      </c>
      <c r="P24">
        <f t="shared" si="3"/>
        <v>294</v>
      </c>
      <c r="Q24" s="6" t="str">
        <f t="shared" si="2"/>
        <v>Month!A294</v>
      </c>
      <c r="R24" s="6" t="str">
        <f t="shared" si="2"/>
        <v>Month!B294</v>
      </c>
      <c r="S24" s="6" t="str">
        <f t="shared" si="2"/>
        <v>Month!C294</v>
      </c>
      <c r="T24" s="6" t="str">
        <f t="shared" si="2"/>
        <v>Month!D294</v>
      </c>
      <c r="U24" s="6" t="str">
        <f t="shared" si="2"/>
        <v>Month!E294</v>
      </c>
      <c r="V24" s="6" t="str">
        <f t="shared" si="2"/>
        <v>Month!F294</v>
      </c>
      <c r="W24" s="6" t="str">
        <f t="shared" si="2"/>
        <v>Month!G294</v>
      </c>
      <c r="X24" s="6" t="str">
        <f t="shared" si="2"/>
        <v>Month!H294</v>
      </c>
      <c r="Y24" s="6" t="str">
        <f t="shared" si="2"/>
        <v>Month!I294</v>
      </c>
      <c r="Z24" s="6" t="str">
        <f t="shared" si="2"/>
        <v>Month!J294</v>
      </c>
      <c r="AA24" s="6" t="str">
        <f t="shared" si="2"/>
        <v>Month!K294</v>
      </c>
      <c r="AB24" s="6" t="str">
        <f t="shared" si="2"/>
        <v>Month!L294</v>
      </c>
      <c r="AC24" s="6" t="str">
        <f t="shared" si="2"/>
        <v>Month!M294</v>
      </c>
      <c r="AD24" s="6" t="str">
        <f t="shared" si="2"/>
        <v>Month!N294</v>
      </c>
      <c r="AE24" s="6" t="str">
        <f t="shared" si="2"/>
        <v>Month!O294</v>
      </c>
      <c r="AF24" s="6" t="str">
        <f t="shared" si="2"/>
        <v>Month!P294</v>
      </c>
    </row>
    <row r="25" spans="1:32">
      <c r="A25">
        <v>1998</v>
      </c>
      <c r="B25" t="s">
        <v>40</v>
      </c>
      <c r="C25" s="13">
        <f>C24+Month!B10</f>
        <v>23909.06</v>
      </c>
      <c r="D25" s="13">
        <f>D24+Month!C10</f>
        <v>836.03</v>
      </c>
      <c r="E25" s="13">
        <f>E24+Month!D10</f>
        <v>614.54999999999995</v>
      </c>
      <c r="F25" s="13">
        <f>F24+Month!E10</f>
        <v>979.11000000000013</v>
      </c>
      <c r="G25" s="13">
        <f>G24+Month!F10</f>
        <v>7079.92</v>
      </c>
      <c r="H25" s="13">
        <f>H24+Month!G10</f>
        <v>2664.67</v>
      </c>
      <c r="I25" s="13">
        <f>I24+Month!H10</f>
        <v>1427.8899999999999</v>
      </c>
      <c r="J25" s="13">
        <f>J24+Month!I10</f>
        <v>4973.2</v>
      </c>
      <c r="K25" s="13">
        <f>K24+Month!J10</f>
        <v>2766.06</v>
      </c>
      <c r="L25" s="13">
        <f>L24+Month!K10</f>
        <v>1187.3699999999999</v>
      </c>
      <c r="M25" s="13">
        <f>M24+Month!L10</f>
        <v>286.84000000000003</v>
      </c>
      <c r="N25" s="13">
        <f>N24+Month!M10</f>
        <v>627.29</v>
      </c>
      <c r="P25">
        <f t="shared" si="3"/>
        <v>295</v>
      </c>
      <c r="Q25" s="6" t="str">
        <f t="shared" si="2"/>
        <v>Month!A295</v>
      </c>
      <c r="R25" s="6" t="str">
        <f t="shared" si="2"/>
        <v>Month!B295</v>
      </c>
      <c r="S25" s="6" t="str">
        <f t="shared" si="2"/>
        <v>Month!C295</v>
      </c>
      <c r="T25" s="6" t="str">
        <f t="shared" si="2"/>
        <v>Month!D295</v>
      </c>
      <c r="U25" s="6" t="str">
        <f t="shared" si="2"/>
        <v>Month!E295</v>
      </c>
      <c r="V25" s="6" t="str">
        <f t="shared" si="2"/>
        <v>Month!F295</v>
      </c>
      <c r="W25" s="6" t="str">
        <f t="shared" si="2"/>
        <v>Month!G295</v>
      </c>
      <c r="X25" s="6" t="str">
        <f t="shared" si="2"/>
        <v>Month!H295</v>
      </c>
      <c r="Y25" s="6" t="str">
        <f t="shared" si="2"/>
        <v>Month!I295</v>
      </c>
      <c r="Z25" s="6" t="str">
        <f t="shared" si="2"/>
        <v>Month!J295</v>
      </c>
      <c r="AA25" s="6" t="str">
        <f t="shared" si="2"/>
        <v>Month!K295</v>
      </c>
      <c r="AB25" s="6" t="str">
        <f t="shared" si="2"/>
        <v>Month!L295</v>
      </c>
      <c r="AC25" s="6" t="str">
        <f t="shared" si="2"/>
        <v>Month!M295</v>
      </c>
      <c r="AD25" s="6" t="str">
        <f t="shared" si="2"/>
        <v>Month!N295</v>
      </c>
      <c r="AE25" s="6" t="str">
        <f t="shared" si="2"/>
        <v>Month!O295</v>
      </c>
      <c r="AF25" s="6" t="str">
        <f t="shared" si="2"/>
        <v>Month!P295</v>
      </c>
    </row>
    <row r="26" spans="1:32">
      <c r="A26">
        <v>1998</v>
      </c>
      <c r="B26" t="s">
        <v>36</v>
      </c>
      <c r="C26" s="13">
        <f>C25+Month!B11</f>
        <v>29621.49</v>
      </c>
      <c r="D26" s="13">
        <f>D25+Month!C11</f>
        <v>1031.03</v>
      </c>
      <c r="E26" s="13">
        <f>E25+Month!D11</f>
        <v>763.26</v>
      </c>
      <c r="F26" s="13">
        <f>F25+Month!E11</f>
        <v>1219.1100000000001</v>
      </c>
      <c r="G26" s="13">
        <f>G25+Month!F11</f>
        <v>8912.92</v>
      </c>
      <c r="H26" s="13">
        <f>H25+Month!G11</f>
        <v>3439.62</v>
      </c>
      <c r="I26" s="13">
        <f>I25+Month!H11</f>
        <v>1615.6399999999999</v>
      </c>
      <c r="J26" s="13">
        <f>J25+Month!I11</f>
        <v>6158.5499999999993</v>
      </c>
      <c r="K26" s="13">
        <f>K25+Month!J11</f>
        <v>3317.51</v>
      </c>
      <c r="L26" s="13">
        <f>L25+Month!K11</f>
        <v>1392.37</v>
      </c>
      <c r="M26" s="13">
        <f>M25+Month!L11</f>
        <v>351.46000000000004</v>
      </c>
      <c r="N26" s="13">
        <f>N25+Month!M11</f>
        <v>791.34999999999991</v>
      </c>
      <c r="P26">
        <f t="shared" si="3"/>
        <v>296</v>
      </c>
      <c r="Q26" s="6" t="str">
        <f t="shared" si="2"/>
        <v>Month!A296</v>
      </c>
      <c r="R26" s="6" t="str">
        <f t="shared" si="2"/>
        <v>Month!B296</v>
      </c>
      <c r="S26" s="6" t="str">
        <f t="shared" si="2"/>
        <v>Month!C296</v>
      </c>
      <c r="T26" s="6" t="str">
        <f t="shared" si="2"/>
        <v>Month!D296</v>
      </c>
      <c r="U26" s="6" t="str">
        <f t="shared" si="2"/>
        <v>Month!E296</v>
      </c>
      <c r="V26" s="6" t="str">
        <f t="shared" si="2"/>
        <v>Month!F296</v>
      </c>
      <c r="W26" s="6" t="str">
        <f t="shared" si="2"/>
        <v>Month!G296</v>
      </c>
      <c r="X26" s="6" t="str">
        <f t="shared" si="2"/>
        <v>Month!H296</v>
      </c>
      <c r="Y26" s="6" t="str">
        <f t="shared" si="2"/>
        <v>Month!I296</v>
      </c>
      <c r="Z26" s="6" t="str">
        <f t="shared" si="2"/>
        <v>Month!J296</v>
      </c>
      <c r="AA26" s="6" t="str">
        <f t="shared" si="2"/>
        <v>Month!K296</v>
      </c>
      <c r="AB26" s="6" t="str">
        <f t="shared" si="2"/>
        <v>Month!L296</v>
      </c>
      <c r="AC26" s="6" t="str">
        <f t="shared" si="2"/>
        <v>Month!M296</v>
      </c>
      <c r="AD26" s="6" t="str">
        <f t="shared" si="2"/>
        <v>Month!N296</v>
      </c>
      <c r="AE26" s="6" t="str">
        <f t="shared" si="2"/>
        <v>Month!O296</v>
      </c>
      <c r="AF26" s="6" t="str">
        <f t="shared" si="2"/>
        <v>Month!P296</v>
      </c>
    </row>
    <row r="27" spans="1:32">
      <c r="A27">
        <v>1998</v>
      </c>
      <c r="B27" t="s">
        <v>41</v>
      </c>
      <c r="C27" s="13">
        <f>C26+Month!B12</f>
        <v>35559.89</v>
      </c>
      <c r="D27" s="13">
        <f>D26+Month!C12</f>
        <v>1210.26</v>
      </c>
      <c r="E27" s="13">
        <f>E26+Month!D12</f>
        <v>891.02</v>
      </c>
      <c r="F27" s="13">
        <f>F26+Month!E12</f>
        <v>1457.9700000000003</v>
      </c>
      <c r="G27" s="13">
        <f>G26+Month!F12</f>
        <v>10767.45</v>
      </c>
      <c r="H27" s="13">
        <f>H26+Month!G12</f>
        <v>4251.13</v>
      </c>
      <c r="I27" s="13">
        <f>I26+Month!H12</f>
        <v>1816.77</v>
      </c>
      <c r="J27" s="13">
        <f>J26+Month!I12</f>
        <v>7472.24</v>
      </c>
      <c r="K27" s="13">
        <f>K26+Month!J12</f>
        <v>3911.8100000000004</v>
      </c>
      <c r="L27" s="13">
        <f>L26+Month!K12</f>
        <v>1625.79</v>
      </c>
      <c r="M27" s="13">
        <f>M26+Month!L12</f>
        <v>422.05000000000007</v>
      </c>
      <c r="N27" s="13">
        <f>N26+Month!M12</f>
        <v>970.83999999999992</v>
      </c>
      <c r="P27">
        <f t="shared" si="3"/>
        <v>297</v>
      </c>
      <c r="Q27" s="6" t="str">
        <f t="shared" si="2"/>
        <v>Month!A297</v>
      </c>
      <c r="R27" s="6" t="str">
        <f t="shared" si="2"/>
        <v>Month!B297</v>
      </c>
      <c r="S27" s="6" t="str">
        <f t="shared" si="2"/>
        <v>Month!C297</v>
      </c>
      <c r="T27" s="6" t="str">
        <f t="shared" si="2"/>
        <v>Month!D297</v>
      </c>
      <c r="U27" s="6" t="str">
        <f t="shared" si="2"/>
        <v>Month!E297</v>
      </c>
      <c r="V27" s="6" t="str">
        <f t="shared" si="2"/>
        <v>Month!F297</v>
      </c>
      <c r="W27" s="6" t="str">
        <f t="shared" si="2"/>
        <v>Month!G297</v>
      </c>
      <c r="X27" s="6" t="str">
        <f t="shared" si="2"/>
        <v>Month!H297</v>
      </c>
      <c r="Y27" s="6" t="str">
        <f t="shared" si="2"/>
        <v>Month!I297</v>
      </c>
      <c r="Z27" s="6" t="str">
        <f t="shared" si="2"/>
        <v>Month!J297</v>
      </c>
      <c r="AA27" s="6" t="str">
        <f t="shared" si="2"/>
        <v>Month!K297</v>
      </c>
      <c r="AB27" s="6" t="str">
        <f t="shared" si="2"/>
        <v>Month!L297</v>
      </c>
      <c r="AC27" s="6" t="str">
        <f t="shared" si="2"/>
        <v>Month!M297</v>
      </c>
      <c r="AD27" s="6" t="str">
        <f t="shared" si="2"/>
        <v>Month!N297</v>
      </c>
      <c r="AE27" s="6" t="str">
        <f t="shared" si="2"/>
        <v>Month!O297</v>
      </c>
      <c r="AF27" s="6" t="str">
        <f t="shared" si="2"/>
        <v>Month!P297</v>
      </c>
    </row>
    <row r="28" spans="1:32">
      <c r="A28">
        <v>1998</v>
      </c>
      <c r="B28" t="s">
        <v>42</v>
      </c>
      <c r="C28" s="13">
        <f>C27+Month!B13</f>
        <v>41657.24</v>
      </c>
      <c r="D28" s="13">
        <f>D27+Month!C13</f>
        <v>1401.84</v>
      </c>
      <c r="E28" s="13">
        <f>E27+Month!D13</f>
        <v>1038.3499999999999</v>
      </c>
      <c r="F28" s="13">
        <f>F27+Month!E13</f>
        <v>1732.9900000000002</v>
      </c>
      <c r="G28" s="13">
        <f>G27+Month!F13</f>
        <v>12658.400000000001</v>
      </c>
      <c r="H28" s="13">
        <f>H27+Month!G13</f>
        <v>5134.78</v>
      </c>
      <c r="I28" s="13">
        <f>I27+Month!H13</f>
        <v>2012.5</v>
      </c>
      <c r="J28" s="13">
        <f>J27+Month!I13</f>
        <v>8796.4699999999993</v>
      </c>
      <c r="K28" s="13">
        <f>K27+Month!J13</f>
        <v>4540.2300000000005</v>
      </c>
      <c r="L28" s="13">
        <f>L27+Month!K13</f>
        <v>1849.74</v>
      </c>
      <c r="M28" s="13">
        <f>M27+Month!L13</f>
        <v>493.8900000000001</v>
      </c>
      <c r="N28" s="13">
        <f>N27+Month!M13</f>
        <v>1163.82</v>
      </c>
      <c r="P28">
        <f t="shared" si="3"/>
        <v>298</v>
      </c>
      <c r="Q28" s="6" t="str">
        <f t="shared" si="2"/>
        <v>Month!A298</v>
      </c>
      <c r="R28" s="6" t="str">
        <f t="shared" si="2"/>
        <v>Month!B298</v>
      </c>
      <c r="S28" s="6" t="str">
        <f t="shared" si="2"/>
        <v>Month!C298</v>
      </c>
      <c r="T28" s="6" t="str">
        <f t="shared" si="2"/>
        <v>Month!D298</v>
      </c>
      <c r="U28" s="6" t="str">
        <f t="shared" si="2"/>
        <v>Month!E298</v>
      </c>
      <c r="V28" s="6" t="str">
        <f t="shared" si="2"/>
        <v>Month!F298</v>
      </c>
      <c r="W28" s="6" t="str">
        <f t="shared" si="2"/>
        <v>Month!G298</v>
      </c>
      <c r="X28" s="6" t="str">
        <f t="shared" si="2"/>
        <v>Month!H298</v>
      </c>
      <c r="Y28" s="6" t="str">
        <f t="shared" si="2"/>
        <v>Month!I298</v>
      </c>
      <c r="Z28" s="6" t="str">
        <f t="shared" si="2"/>
        <v>Month!J298</v>
      </c>
      <c r="AA28" s="6" t="str">
        <f t="shared" si="2"/>
        <v>Month!K298</v>
      </c>
      <c r="AB28" s="6" t="str">
        <f t="shared" si="2"/>
        <v>Month!L298</v>
      </c>
      <c r="AC28" s="6" t="str">
        <f t="shared" si="2"/>
        <v>Month!M298</v>
      </c>
      <c r="AD28" s="6" t="str">
        <f t="shared" si="2"/>
        <v>Month!N298</v>
      </c>
      <c r="AE28" s="6" t="str">
        <f t="shared" si="2"/>
        <v>Month!O298</v>
      </c>
      <c r="AF28" s="6" t="str">
        <f t="shared" si="2"/>
        <v>Month!P298</v>
      </c>
    </row>
    <row r="29" spans="1:32">
      <c r="A29">
        <v>1998</v>
      </c>
      <c r="B29" t="s">
        <v>43</v>
      </c>
      <c r="C29" s="13">
        <f>C28+Month!B14</f>
        <v>47678</v>
      </c>
      <c r="D29" s="13">
        <f>D28+Month!C14</f>
        <v>1628.4699999999998</v>
      </c>
      <c r="E29" s="13">
        <f>E28+Month!D14</f>
        <v>1182.3999999999999</v>
      </c>
      <c r="F29" s="13">
        <f>F28+Month!E14</f>
        <v>1949.0000000000002</v>
      </c>
      <c r="G29" s="13">
        <f>G28+Month!F14</f>
        <v>14491.750000000002</v>
      </c>
      <c r="H29" s="13">
        <f>H28+Month!G14</f>
        <v>6051.9299999999994</v>
      </c>
      <c r="I29" s="13">
        <f>I28+Month!H14</f>
        <v>2223.48</v>
      </c>
      <c r="J29" s="13">
        <f>J28+Month!I14</f>
        <v>10011.369999999999</v>
      </c>
      <c r="K29" s="13">
        <f>K28+Month!J14</f>
        <v>5154.5800000000008</v>
      </c>
      <c r="L29" s="13">
        <f>L28+Month!K14</f>
        <v>2109.66</v>
      </c>
      <c r="M29" s="13">
        <f>M28+Month!L14</f>
        <v>555.43000000000006</v>
      </c>
      <c r="N29" s="13">
        <f>N28+Month!M14</f>
        <v>1337.59</v>
      </c>
      <c r="P29">
        <f t="shared" si="3"/>
        <v>299</v>
      </c>
      <c r="Q29" s="6" t="str">
        <f t="shared" si="2"/>
        <v>Month!A299</v>
      </c>
      <c r="R29" s="6" t="str">
        <f t="shared" si="2"/>
        <v>Month!B299</v>
      </c>
      <c r="S29" s="6" t="str">
        <f t="shared" si="2"/>
        <v>Month!C299</v>
      </c>
      <c r="T29" s="6" t="str">
        <f t="shared" si="2"/>
        <v>Month!D299</v>
      </c>
      <c r="U29" s="6" t="str">
        <f t="shared" si="2"/>
        <v>Month!E299</v>
      </c>
      <c r="V29" s="6" t="str">
        <f t="shared" si="2"/>
        <v>Month!F299</v>
      </c>
      <c r="W29" s="6" t="str">
        <f t="shared" si="2"/>
        <v>Month!G299</v>
      </c>
      <c r="X29" s="6" t="str">
        <f t="shared" si="2"/>
        <v>Month!H299</v>
      </c>
      <c r="Y29" s="6" t="str">
        <f t="shared" si="2"/>
        <v>Month!I299</v>
      </c>
      <c r="Z29" s="6" t="str">
        <f t="shared" si="2"/>
        <v>Month!J299</v>
      </c>
      <c r="AA29" s="6" t="str">
        <f t="shared" si="2"/>
        <v>Month!K299</v>
      </c>
      <c r="AB29" s="6" t="str">
        <f t="shared" si="2"/>
        <v>Month!L299</v>
      </c>
      <c r="AC29" s="6" t="str">
        <f t="shared" si="2"/>
        <v>Month!M299</v>
      </c>
      <c r="AD29" s="6" t="str">
        <f t="shared" si="2"/>
        <v>Month!N299</v>
      </c>
      <c r="AE29" s="6" t="str">
        <f t="shared" si="2"/>
        <v>Month!O299</v>
      </c>
      <c r="AF29" s="6" t="str">
        <f t="shared" si="2"/>
        <v>Month!P299</v>
      </c>
    </row>
    <row r="30" spans="1:32">
      <c r="A30">
        <v>1998</v>
      </c>
      <c r="B30" t="s">
        <v>44</v>
      </c>
      <c r="C30" s="13">
        <f>C29+Month!B15</f>
        <v>53642.729999999996</v>
      </c>
      <c r="D30" s="13">
        <f>D29+Month!C15</f>
        <v>1855.2999999999997</v>
      </c>
      <c r="E30" s="13">
        <f>E29+Month!D15</f>
        <v>1329.35</v>
      </c>
      <c r="F30" s="13">
        <f>F29+Month!E15</f>
        <v>2114.92</v>
      </c>
      <c r="G30" s="13">
        <f>G29+Month!F15</f>
        <v>16294.600000000002</v>
      </c>
      <c r="H30" s="13">
        <f>H29+Month!G15</f>
        <v>6904.8499999999995</v>
      </c>
      <c r="I30" s="13">
        <f>I29+Month!H15</f>
        <v>2483.2800000000002</v>
      </c>
      <c r="J30" s="13">
        <f>J29+Month!I15</f>
        <v>11255.07</v>
      </c>
      <c r="K30" s="13">
        <f>K29+Month!J15</f>
        <v>5838.5900000000011</v>
      </c>
      <c r="L30" s="13">
        <f>L29+Month!K15</f>
        <v>2292.3399999999997</v>
      </c>
      <c r="M30" s="13">
        <f>M29+Month!L15</f>
        <v>620.86000000000013</v>
      </c>
      <c r="N30" s="13">
        <f>N29+Month!M15</f>
        <v>1522.4499999999998</v>
      </c>
      <c r="P30">
        <f t="shared" si="3"/>
        <v>300</v>
      </c>
      <c r="Q30" s="6" t="str">
        <f t="shared" si="2"/>
        <v>Month!A300</v>
      </c>
      <c r="R30" s="6" t="str">
        <f t="shared" si="2"/>
        <v>Month!B300</v>
      </c>
      <c r="S30" s="6" t="str">
        <f t="shared" si="2"/>
        <v>Month!C300</v>
      </c>
      <c r="T30" s="6" t="str">
        <f t="shared" si="2"/>
        <v>Month!D300</v>
      </c>
      <c r="U30" s="6" t="str">
        <f t="shared" si="2"/>
        <v>Month!E300</v>
      </c>
      <c r="V30" s="6" t="str">
        <f t="shared" si="2"/>
        <v>Month!F300</v>
      </c>
      <c r="W30" s="6" t="str">
        <f t="shared" si="2"/>
        <v>Month!G300</v>
      </c>
      <c r="X30" s="6" t="str">
        <f t="shared" si="2"/>
        <v>Month!H300</v>
      </c>
      <c r="Y30" s="6" t="str">
        <f t="shared" si="2"/>
        <v>Month!I300</v>
      </c>
      <c r="Z30" s="6" t="str">
        <f t="shared" si="2"/>
        <v>Month!J300</v>
      </c>
      <c r="AA30" s="6" t="str">
        <f t="shared" si="2"/>
        <v>Month!K300</v>
      </c>
      <c r="AB30" s="6" t="str">
        <f t="shared" si="2"/>
        <v>Month!L300</v>
      </c>
      <c r="AC30" s="6" t="str">
        <f t="shared" si="2"/>
        <v>Month!M300</v>
      </c>
      <c r="AD30" s="6" t="str">
        <f t="shared" si="2"/>
        <v>Month!N300</v>
      </c>
      <c r="AE30" s="6" t="str">
        <f t="shared" si="2"/>
        <v>Month!O300</v>
      </c>
      <c r="AF30" s="6" t="str">
        <f t="shared" si="2"/>
        <v>Month!P300</v>
      </c>
    </row>
    <row r="31" spans="1:32">
      <c r="A31">
        <v>1998</v>
      </c>
      <c r="B31" t="s">
        <v>45</v>
      </c>
      <c r="C31" s="13">
        <f>C30+Month!B16</f>
        <v>59849.89</v>
      </c>
      <c r="D31" s="13">
        <f>D30+Month!C16</f>
        <v>2003.1699999999996</v>
      </c>
      <c r="E31" s="13">
        <f>E30+Month!D16</f>
        <v>1470.8899999999999</v>
      </c>
      <c r="F31" s="13">
        <f>F30+Month!E16</f>
        <v>2340.77</v>
      </c>
      <c r="G31" s="13">
        <f>G30+Month!F16</f>
        <v>18197.97</v>
      </c>
      <c r="H31" s="13">
        <f>H30+Month!G16</f>
        <v>7780.7599999999993</v>
      </c>
      <c r="I31" s="13">
        <f>I30+Month!H16</f>
        <v>2762.65</v>
      </c>
      <c r="J31" s="13">
        <f>J30+Month!I16</f>
        <v>12584.93</v>
      </c>
      <c r="K31" s="13">
        <f>K30+Month!J16</f>
        <v>6520.0800000000008</v>
      </c>
      <c r="L31" s="13">
        <f>L30+Month!K16</f>
        <v>2515.87</v>
      </c>
      <c r="M31" s="13">
        <f>M30+Month!L16</f>
        <v>690.1400000000001</v>
      </c>
      <c r="N31" s="13">
        <f>N30+Month!M16</f>
        <v>1690.5099999999998</v>
      </c>
      <c r="P31">
        <f t="shared" si="3"/>
        <v>301</v>
      </c>
      <c r="Q31" s="6" t="str">
        <f t="shared" si="2"/>
        <v>Month!A301</v>
      </c>
      <c r="R31" s="6" t="str">
        <f t="shared" si="2"/>
        <v>Month!B301</v>
      </c>
      <c r="S31" s="6" t="str">
        <f t="shared" si="2"/>
        <v>Month!C301</v>
      </c>
      <c r="T31" s="6" t="str">
        <f t="shared" si="2"/>
        <v>Month!D301</v>
      </c>
      <c r="U31" s="6" t="str">
        <f t="shared" si="2"/>
        <v>Month!E301</v>
      </c>
      <c r="V31" s="6" t="str">
        <f t="shared" si="2"/>
        <v>Month!F301</v>
      </c>
      <c r="W31" s="6" t="str">
        <f t="shared" si="2"/>
        <v>Month!G301</v>
      </c>
      <c r="X31" s="6" t="str">
        <f t="shared" si="2"/>
        <v>Month!H301</v>
      </c>
      <c r="Y31" s="6" t="str">
        <f t="shared" si="2"/>
        <v>Month!I301</v>
      </c>
      <c r="Z31" s="6" t="str">
        <f t="shared" si="2"/>
        <v>Month!J301</v>
      </c>
      <c r="AA31" s="6" t="str">
        <f t="shared" si="2"/>
        <v>Month!K301</v>
      </c>
      <c r="AB31" s="6" t="str">
        <f t="shared" si="2"/>
        <v>Month!L301</v>
      </c>
      <c r="AC31" s="6" t="str">
        <f t="shared" si="2"/>
        <v>Month!M301</v>
      </c>
      <c r="AD31" s="6" t="str">
        <f t="shared" si="2"/>
        <v>Month!N301</v>
      </c>
      <c r="AE31" s="6" t="str">
        <f t="shared" si="2"/>
        <v>Month!O301</v>
      </c>
      <c r="AF31" s="6" t="str">
        <f t="shared" si="2"/>
        <v>Month!P301</v>
      </c>
    </row>
    <row r="32" spans="1:32">
      <c r="A32">
        <v>1998</v>
      </c>
      <c r="B32" t="s">
        <v>46</v>
      </c>
      <c r="C32" s="13">
        <f>C31+Month!B17</f>
        <v>66028.42</v>
      </c>
      <c r="D32" s="13">
        <f>D31+Month!C17</f>
        <v>2175.0199999999995</v>
      </c>
      <c r="E32" s="13">
        <f>E31+Month!D17</f>
        <v>1609.34</v>
      </c>
      <c r="F32" s="13">
        <f>F31+Month!E17</f>
        <v>2604.44</v>
      </c>
      <c r="G32" s="13">
        <f>G31+Month!F17</f>
        <v>19972.98</v>
      </c>
      <c r="H32" s="13">
        <f>H31+Month!G17</f>
        <v>8522.3499999999985</v>
      </c>
      <c r="I32" s="13">
        <f>I31+Month!H17</f>
        <v>3117.92</v>
      </c>
      <c r="J32" s="13">
        <f>J31+Month!I17</f>
        <v>13898.03</v>
      </c>
      <c r="K32" s="13">
        <f>K31+Month!J17</f>
        <v>7226.7000000000007</v>
      </c>
      <c r="L32" s="13">
        <f>L31+Month!K17</f>
        <v>2803.7999999999997</v>
      </c>
      <c r="M32" s="13">
        <f>M31+Month!L17</f>
        <v>755.30000000000007</v>
      </c>
      <c r="N32" s="13">
        <f>N31+Month!M17</f>
        <v>1853.1799999999998</v>
      </c>
      <c r="P32">
        <f t="shared" si="3"/>
        <v>302</v>
      </c>
      <c r="Q32" s="6" t="str">
        <f t="shared" si="2"/>
        <v>Month!A302</v>
      </c>
      <c r="R32" s="6" t="str">
        <f t="shared" si="2"/>
        <v>Month!B302</v>
      </c>
      <c r="S32" s="6" t="str">
        <f t="shared" si="2"/>
        <v>Month!C302</v>
      </c>
      <c r="T32" s="6" t="str">
        <f t="shared" si="2"/>
        <v>Month!D302</v>
      </c>
      <c r="U32" s="6" t="str">
        <f t="shared" si="2"/>
        <v>Month!E302</v>
      </c>
      <c r="V32" s="6" t="str">
        <f t="shared" si="2"/>
        <v>Month!F302</v>
      </c>
      <c r="W32" s="6" t="str">
        <f t="shared" si="2"/>
        <v>Month!G302</v>
      </c>
      <c r="X32" s="6" t="str">
        <f t="shared" si="2"/>
        <v>Month!H302</v>
      </c>
      <c r="Y32" s="6" t="str">
        <f t="shared" si="2"/>
        <v>Month!I302</v>
      </c>
      <c r="Z32" s="6" t="str">
        <f t="shared" si="2"/>
        <v>Month!J302</v>
      </c>
      <c r="AA32" s="6" t="str">
        <f t="shared" si="2"/>
        <v>Month!K302</v>
      </c>
      <c r="AB32" s="6" t="str">
        <f t="shared" si="2"/>
        <v>Month!L302</v>
      </c>
      <c r="AC32" s="6" t="str">
        <f t="shared" si="2"/>
        <v>Month!M302</v>
      </c>
      <c r="AD32" s="6" t="str">
        <f t="shared" si="2"/>
        <v>Month!N302</v>
      </c>
      <c r="AE32" s="6" t="str">
        <f t="shared" si="2"/>
        <v>Month!O302</v>
      </c>
      <c r="AF32" s="6" t="str">
        <f t="shared" si="2"/>
        <v>Month!P302</v>
      </c>
    </row>
    <row r="33" spans="1:32">
      <c r="A33">
        <v>1998</v>
      </c>
      <c r="B33" t="s">
        <v>47</v>
      </c>
      <c r="C33" s="13">
        <f>C32+Month!B18</f>
        <v>72260.59</v>
      </c>
      <c r="D33" s="13">
        <f>D32+Month!C18</f>
        <v>2369.3799999999997</v>
      </c>
      <c r="E33" s="13">
        <f>E32+Month!D18</f>
        <v>1751.99</v>
      </c>
      <c r="F33" s="13">
        <f>F32+Month!E18</f>
        <v>2881.7200000000003</v>
      </c>
      <c r="G33" s="13">
        <f>G32+Month!F18</f>
        <v>21848.36</v>
      </c>
      <c r="H33" s="13">
        <f>H32+Month!G18</f>
        <v>9240.89</v>
      </c>
      <c r="I33" s="13">
        <f>I32+Month!H18</f>
        <v>3574</v>
      </c>
      <c r="J33" s="13">
        <f>J32+Month!I18</f>
        <v>15143.060000000001</v>
      </c>
      <c r="K33" s="13">
        <f>K32+Month!J18</f>
        <v>7908.9100000000008</v>
      </c>
      <c r="L33" s="13">
        <f>L32+Month!K18</f>
        <v>3104.85</v>
      </c>
      <c r="M33" s="13">
        <f>M32+Month!L18</f>
        <v>812.72</v>
      </c>
      <c r="N33" s="13">
        <f>N32+Month!M18</f>
        <v>1967.06</v>
      </c>
      <c r="P33">
        <f t="shared" si="3"/>
        <v>303</v>
      </c>
      <c r="Q33" s="6" t="str">
        <f t="shared" si="2"/>
        <v>Month!A303</v>
      </c>
      <c r="R33" s="6" t="str">
        <f t="shared" si="2"/>
        <v>Month!B303</v>
      </c>
      <c r="S33" s="6" t="str">
        <f t="shared" si="2"/>
        <v>Month!C303</v>
      </c>
      <c r="T33" s="6" t="str">
        <f t="shared" si="2"/>
        <v>Month!D303</v>
      </c>
      <c r="U33" s="6" t="str">
        <f t="shared" si="2"/>
        <v>Month!E303</v>
      </c>
      <c r="V33" s="6" t="str">
        <f t="shared" si="2"/>
        <v>Month!F303</v>
      </c>
      <c r="W33" s="6" t="str">
        <f t="shared" si="2"/>
        <v>Month!G303</v>
      </c>
      <c r="X33" s="6" t="str">
        <f t="shared" si="2"/>
        <v>Month!H303</v>
      </c>
      <c r="Y33" s="6" t="str">
        <f t="shared" si="2"/>
        <v>Month!I303</v>
      </c>
      <c r="Z33" s="6" t="str">
        <f t="shared" si="2"/>
        <v>Month!J303</v>
      </c>
      <c r="AA33" s="6" t="str">
        <f t="shared" si="2"/>
        <v>Month!K303</v>
      </c>
      <c r="AB33" s="6" t="str">
        <f t="shared" si="2"/>
        <v>Month!L303</v>
      </c>
      <c r="AC33" s="6" t="str">
        <f t="shared" si="2"/>
        <v>Month!M303</v>
      </c>
      <c r="AD33" s="6" t="str">
        <f t="shared" si="2"/>
        <v>Month!N303</v>
      </c>
      <c r="AE33" s="6" t="str">
        <f t="shared" si="2"/>
        <v>Month!O303</v>
      </c>
      <c r="AF33" s="6" t="str">
        <f t="shared" si="2"/>
        <v>Month!P303</v>
      </c>
    </row>
    <row r="34" spans="1:32">
      <c r="A34">
        <v>1999</v>
      </c>
      <c r="B34" t="s">
        <v>37</v>
      </c>
      <c r="C34" s="13">
        <f>+Month!B19</f>
        <v>5763.35</v>
      </c>
      <c r="D34" s="13">
        <f>+Month!C19</f>
        <v>187.09</v>
      </c>
      <c r="E34" s="13">
        <f>+Month!D19</f>
        <v>174.45</v>
      </c>
      <c r="F34" s="13">
        <f>+Month!E19</f>
        <v>266.77999999999997</v>
      </c>
      <c r="G34" s="13">
        <f>+Month!F19</f>
        <v>1634.45</v>
      </c>
      <c r="H34" s="13">
        <f>+Month!G19</f>
        <v>746.46</v>
      </c>
      <c r="I34" s="13">
        <f>+Month!H19</f>
        <v>452.27</v>
      </c>
      <c r="J34" s="13">
        <f>+Month!I19</f>
        <v>1185.72</v>
      </c>
      <c r="K34" s="13">
        <f>+Month!J19</f>
        <v>647.87</v>
      </c>
      <c r="L34" s="13">
        <f>+Month!K19</f>
        <v>270.8</v>
      </c>
      <c r="M34" s="13">
        <f>+Month!L19</f>
        <v>57.8</v>
      </c>
      <c r="N34" s="13">
        <f>+Month!M19</f>
        <v>109.57</v>
      </c>
      <c r="P34">
        <f t="shared" si="3"/>
        <v>304</v>
      </c>
      <c r="Q34" s="6" t="str">
        <f t="shared" ref="Q34:Q35" si="4">$R$16&amp;Q$19&amp;$P34</f>
        <v>Month!A304</v>
      </c>
      <c r="R34" s="6" t="str">
        <f t="shared" si="2"/>
        <v>Month!B304</v>
      </c>
      <c r="S34" s="6" t="str">
        <f t="shared" si="2"/>
        <v>Month!C304</v>
      </c>
      <c r="T34" s="6" t="str">
        <f t="shared" si="2"/>
        <v>Month!D304</v>
      </c>
      <c r="U34" s="6" t="str">
        <f t="shared" si="2"/>
        <v>Month!E304</v>
      </c>
      <c r="V34" s="6" t="str">
        <f t="shared" si="2"/>
        <v>Month!F304</v>
      </c>
      <c r="W34" s="6" t="str">
        <f t="shared" si="2"/>
        <v>Month!G304</v>
      </c>
      <c r="X34" s="6" t="str">
        <f t="shared" si="2"/>
        <v>Month!H304</v>
      </c>
      <c r="Y34" s="6" t="str">
        <f t="shared" si="2"/>
        <v>Month!I304</v>
      </c>
      <c r="Z34" s="6" t="str">
        <f t="shared" si="2"/>
        <v>Month!J304</v>
      </c>
      <c r="AA34" s="6" t="str">
        <f t="shared" si="2"/>
        <v>Month!K304</v>
      </c>
      <c r="AB34" s="6" t="str">
        <f t="shared" si="2"/>
        <v>Month!L304</v>
      </c>
      <c r="AC34" s="6" t="str">
        <f t="shared" si="2"/>
        <v>Month!M304</v>
      </c>
      <c r="AD34" s="6" t="str">
        <f t="shared" si="2"/>
        <v>Month!N304</v>
      </c>
      <c r="AE34" s="6" t="str">
        <f t="shared" si="2"/>
        <v>Month!O304</v>
      </c>
      <c r="AF34" s="6" t="str">
        <f t="shared" si="2"/>
        <v>Month!P304</v>
      </c>
    </row>
    <row r="35" spans="1:32">
      <c r="A35">
        <v>1999</v>
      </c>
      <c r="B35" t="s">
        <v>38</v>
      </c>
      <c r="C35" s="13">
        <f>+Month!B20+C34</f>
        <v>11773.93</v>
      </c>
      <c r="D35" s="13">
        <f>+Month!C20+D34</f>
        <v>355.53999999999996</v>
      </c>
      <c r="E35" s="13">
        <f>+Month!D20+E34</f>
        <v>351.81</v>
      </c>
      <c r="F35" s="13">
        <f>+Month!E20+F34</f>
        <v>567.13</v>
      </c>
      <c r="G35" s="13">
        <f>+Month!F20+G34</f>
        <v>3368.08</v>
      </c>
      <c r="H35" s="13">
        <f>+Month!G20+H34</f>
        <v>1407.63</v>
      </c>
      <c r="I35" s="13">
        <f>+Month!H20+I34</f>
        <v>924.64</v>
      </c>
      <c r="J35" s="13">
        <f>+Month!I20+J34</f>
        <v>2450.56</v>
      </c>
      <c r="K35" s="13">
        <f>+Month!J20+K34</f>
        <v>1340.73</v>
      </c>
      <c r="L35" s="13">
        <f>+Month!K20+L34</f>
        <v>585.26</v>
      </c>
      <c r="M35" s="13">
        <f>+Month!L20+M34</f>
        <v>118.72</v>
      </c>
      <c r="N35" s="13">
        <f>+Month!M20+N34</f>
        <v>251.66</v>
      </c>
      <c r="P35">
        <f t="shared" si="3"/>
        <v>305</v>
      </c>
      <c r="Q35" s="6" t="str">
        <f t="shared" si="4"/>
        <v>Month!A305</v>
      </c>
      <c r="R35" s="6" t="str">
        <f t="shared" si="2"/>
        <v>Month!B305</v>
      </c>
      <c r="S35" s="6" t="str">
        <f t="shared" si="2"/>
        <v>Month!C305</v>
      </c>
      <c r="T35" s="6" t="str">
        <f t="shared" si="2"/>
        <v>Month!D305</v>
      </c>
      <c r="U35" s="6" t="str">
        <f t="shared" si="2"/>
        <v>Month!E305</v>
      </c>
      <c r="V35" s="6" t="str">
        <f t="shared" si="2"/>
        <v>Month!F305</v>
      </c>
      <c r="W35" s="6" t="str">
        <f t="shared" si="2"/>
        <v>Month!G305</v>
      </c>
      <c r="X35" s="6" t="str">
        <f t="shared" si="2"/>
        <v>Month!H305</v>
      </c>
      <c r="Y35" s="6" t="str">
        <f t="shared" si="2"/>
        <v>Month!I305</v>
      </c>
      <c r="Z35" s="6" t="str">
        <f t="shared" si="2"/>
        <v>Month!J305</v>
      </c>
      <c r="AA35" s="6" t="str">
        <f t="shared" si="2"/>
        <v>Month!K305</v>
      </c>
      <c r="AB35" s="6" t="str">
        <f t="shared" si="2"/>
        <v>Month!L305</v>
      </c>
      <c r="AC35" s="6" t="str">
        <f t="shared" si="2"/>
        <v>Month!M305</v>
      </c>
      <c r="AD35" s="6" t="str">
        <f t="shared" si="2"/>
        <v>Month!N305</v>
      </c>
      <c r="AE35" s="6" t="str">
        <f t="shared" si="2"/>
        <v>Month!O305</v>
      </c>
      <c r="AF35" s="6" t="str">
        <f t="shared" ref="Q35:AF36" si="5">$R$16&amp;AF$19&amp;$P35</f>
        <v>Month!P305</v>
      </c>
    </row>
    <row r="36" spans="1:32">
      <c r="A36">
        <v>1999</v>
      </c>
      <c r="B36" t="s">
        <v>39</v>
      </c>
      <c r="C36" s="13">
        <f>+Month!B21+C35</f>
        <v>18460.21</v>
      </c>
      <c r="D36" s="13">
        <f>+Month!C21+D35</f>
        <v>558.12</v>
      </c>
      <c r="E36" s="13">
        <f>+Month!D21+E35</f>
        <v>541.55999999999995</v>
      </c>
      <c r="F36" s="13">
        <f>+Month!E21+F35</f>
        <v>874.62</v>
      </c>
      <c r="G36" s="13">
        <f>+Month!F21+G35</f>
        <v>5344.83</v>
      </c>
      <c r="H36" s="13">
        <f>+Month!G21+H35</f>
        <v>2119.5700000000002</v>
      </c>
      <c r="I36" s="13">
        <f>+Month!H21+I35</f>
        <v>1333.8600000000001</v>
      </c>
      <c r="J36" s="13">
        <f>+Month!I21+J35</f>
        <v>3896.88</v>
      </c>
      <c r="K36" s="13">
        <f>+Month!J21+K35</f>
        <v>2077.39</v>
      </c>
      <c r="L36" s="13">
        <f>+Month!K21+L35</f>
        <v>904.84999999999991</v>
      </c>
      <c r="M36" s="13">
        <f>+Month!L21+M35</f>
        <v>187.85</v>
      </c>
      <c r="N36" s="13">
        <f>+Month!M21+N35</f>
        <v>430.97</v>
      </c>
      <c r="P36">
        <f t="shared" si="3"/>
        <v>306</v>
      </c>
      <c r="Q36" s="6" t="str">
        <f t="shared" si="5"/>
        <v>Month!A306</v>
      </c>
      <c r="R36" s="6" t="str">
        <f t="shared" si="5"/>
        <v>Month!B306</v>
      </c>
      <c r="S36" s="6" t="str">
        <f t="shared" si="5"/>
        <v>Month!C306</v>
      </c>
      <c r="T36" s="6" t="str">
        <f>$R$16&amp;T$19&amp;$P36</f>
        <v>Month!D306</v>
      </c>
      <c r="U36" s="6" t="str">
        <f t="shared" si="5"/>
        <v>Month!E306</v>
      </c>
      <c r="V36" s="6" t="str">
        <f t="shared" si="5"/>
        <v>Month!F306</v>
      </c>
      <c r="W36" s="6" t="str">
        <f t="shared" si="5"/>
        <v>Month!G306</v>
      </c>
      <c r="X36" s="6" t="str">
        <f t="shared" si="5"/>
        <v>Month!H306</v>
      </c>
      <c r="Y36" s="6" t="str">
        <f t="shared" si="5"/>
        <v>Month!I306</v>
      </c>
      <c r="Z36" s="6" t="str">
        <f t="shared" si="5"/>
        <v>Month!J306</v>
      </c>
      <c r="AA36" s="6" t="str">
        <f t="shared" si="5"/>
        <v>Month!K306</v>
      </c>
      <c r="AB36" s="6" t="str">
        <f t="shared" si="5"/>
        <v>Month!L306</v>
      </c>
      <c r="AC36" s="6" t="str">
        <f t="shared" si="5"/>
        <v>Month!M306</v>
      </c>
      <c r="AD36" s="6" t="str">
        <f t="shared" si="5"/>
        <v>Month!N306</v>
      </c>
      <c r="AE36" s="6" t="str">
        <f t="shared" si="5"/>
        <v>Month!O306</v>
      </c>
      <c r="AF36" s="6" t="str">
        <f t="shared" si="5"/>
        <v>Month!P306</v>
      </c>
    </row>
    <row r="37" spans="1:32">
      <c r="A37">
        <v>1999</v>
      </c>
      <c r="B37" t="s">
        <v>40</v>
      </c>
      <c r="C37" s="13">
        <f>+Month!B22+C36</f>
        <v>24201.78</v>
      </c>
      <c r="D37" s="13">
        <f>+Month!C22+D36</f>
        <v>739.21</v>
      </c>
      <c r="E37" s="13">
        <f>+Month!D22+E36</f>
        <v>715.92</v>
      </c>
      <c r="F37" s="13">
        <f>+Month!E22+F36</f>
        <v>1117.18</v>
      </c>
      <c r="G37" s="13">
        <f>+Month!F22+G36</f>
        <v>7084.76</v>
      </c>
      <c r="H37" s="13">
        <f>+Month!G22+H36</f>
        <v>2884.55</v>
      </c>
      <c r="I37" s="13">
        <f>+Month!H22+I36</f>
        <v>1595.63</v>
      </c>
      <c r="J37" s="13">
        <f>+Month!I22+J36</f>
        <v>5067.1100000000006</v>
      </c>
      <c r="K37" s="13">
        <f>+Month!J22+K36</f>
        <v>2733.5499999999997</v>
      </c>
      <c r="L37" s="13">
        <f>+Month!K22+L36</f>
        <v>1139.8899999999999</v>
      </c>
      <c r="M37" s="13">
        <f>+Month!L22+M36</f>
        <v>255.17</v>
      </c>
      <c r="N37" s="13">
        <f>+Month!M22+N36</f>
        <v>553.61</v>
      </c>
    </row>
    <row r="38" spans="1:32">
      <c r="A38">
        <v>1999</v>
      </c>
      <c r="B38" t="s">
        <v>36</v>
      </c>
      <c r="C38" s="13">
        <f>+Month!B23+C37</f>
        <v>29909.16</v>
      </c>
      <c r="D38" s="13">
        <f>+Month!C23+D37</f>
        <v>903.79000000000008</v>
      </c>
      <c r="E38" s="13">
        <f>+Month!D23+E37</f>
        <v>889.16</v>
      </c>
      <c r="F38" s="13">
        <f>+Month!E23+F37</f>
        <v>1353.0500000000002</v>
      </c>
      <c r="G38" s="13">
        <f>+Month!F23+G37</f>
        <v>8868.5</v>
      </c>
      <c r="H38" s="13">
        <f>+Month!G23+H37</f>
        <v>3723.73</v>
      </c>
      <c r="I38" s="13">
        <f>+Month!H23+I37</f>
        <v>1740.92</v>
      </c>
      <c r="J38" s="13">
        <f>+Month!I23+J37</f>
        <v>6313.8200000000006</v>
      </c>
      <c r="K38" s="13">
        <f>+Month!J23+K37</f>
        <v>3285.9599999999996</v>
      </c>
      <c r="L38" s="13">
        <f>+Month!K23+L37</f>
        <v>1354.8</v>
      </c>
      <c r="M38" s="13">
        <f>+Month!L23+M37</f>
        <v>319.54999999999995</v>
      </c>
      <c r="N38" s="13">
        <f>+Month!M23+N37</f>
        <v>723.76</v>
      </c>
      <c r="R38" t="s">
        <v>513</v>
      </c>
    </row>
    <row r="39" spans="1:32">
      <c r="A39">
        <v>1999</v>
      </c>
      <c r="B39" t="s">
        <v>41</v>
      </c>
      <c r="C39" s="13">
        <f>+Month!B24+C38</f>
        <v>35796.19</v>
      </c>
      <c r="D39" s="13">
        <f>+Month!C24+D38</f>
        <v>1058.42</v>
      </c>
      <c r="E39" s="13">
        <f>+Month!D24+E38</f>
        <v>1038</v>
      </c>
      <c r="F39" s="13">
        <f>+Month!E24+F38</f>
        <v>1600.5500000000002</v>
      </c>
      <c r="G39" s="13">
        <f>+Month!F24+G38</f>
        <v>10706.68</v>
      </c>
      <c r="H39" s="13">
        <f>+Month!G24+H38</f>
        <v>4609.0200000000004</v>
      </c>
      <c r="I39" s="13">
        <f>+Month!H24+I38</f>
        <v>1932.0300000000002</v>
      </c>
      <c r="J39" s="13">
        <f>+Month!I24+J38</f>
        <v>7629.9400000000005</v>
      </c>
      <c r="K39" s="13">
        <f>+Month!J24+K38</f>
        <v>3852.1699999999996</v>
      </c>
      <c r="L39" s="13">
        <f>+Month!K24+L38</f>
        <v>1522.8999999999999</v>
      </c>
      <c r="M39" s="13">
        <f>+Month!L24+M38</f>
        <v>389.74999999999994</v>
      </c>
      <c r="N39" s="13">
        <f>+Month!M24+N38</f>
        <v>899.65</v>
      </c>
      <c r="Q39" t="s">
        <v>527</v>
      </c>
      <c r="R39" t="s">
        <v>51</v>
      </c>
      <c r="S39" t="s">
        <v>52</v>
      </c>
      <c r="T39" t="s">
        <v>53</v>
      </c>
      <c r="U39" t="s">
        <v>54</v>
      </c>
      <c r="V39" t="s">
        <v>55</v>
      </c>
      <c r="W39" t="s">
        <v>56</v>
      </c>
      <c r="X39" t="s">
        <v>25</v>
      </c>
      <c r="Y39" t="s">
        <v>57</v>
      </c>
      <c r="Z39" t="s">
        <v>58</v>
      </c>
      <c r="AA39" t="s">
        <v>59</v>
      </c>
      <c r="AB39" t="s">
        <v>60</v>
      </c>
      <c r="AC39" t="s">
        <v>61</v>
      </c>
    </row>
    <row r="40" spans="1:32">
      <c r="A40">
        <v>1999</v>
      </c>
      <c r="B40" t="s">
        <v>42</v>
      </c>
      <c r="C40" s="13">
        <f>+Month!B25+C39</f>
        <v>41853.53</v>
      </c>
      <c r="D40" s="13">
        <f>+Month!C25+D39</f>
        <v>1216.8500000000001</v>
      </c>
      <c r="E40" s="13">
        <f>+Month!D25+E39</f>
        <v>1209.6399999999999</v>
      </c>
      <c r="F40" s="13">
        <f>+Month!E25+F39</f>
        <v>1852.6600000000003</v>
      </c>
      <c r="G40" s="13">
        <f>+Month!F25+G39</f>
        <v>12644.17</v>
      </c>
      <c r="H40" s="13">
        <f>+Month!G25+H39</f>
        <v>5602.4000000000005</v>
      </c>
      <c r="I40" s="13">
        <f>+Month!H25+I39</f>
        <v>2037.2400000000002</v>
      </c>
      <c r="J40" s="13">
        <f>+Month!I25+J39</f>
        <v>8926.7200000000012</v>
      </c>
      <c r="K40" s="13">
        <f>+Month!J25+K39</f>
        <v>4406.7599999999993</v>
      </c>
      <c r="L40" s="13">
        <f>+Month!K25+L39</f>
        <v>1737.0299999999997</v>
      </c>
      <c r="M40" s="13">
        <f>+Month!L25+M39</f>
        <v>457.54999999999995</v>
      </c>
      <c r="N40" s="13">
        <f>+Month!M25+N39</f>
        <v>1087.45</v>
      </c>
      <c r="P40">
        <f>P36+2</f>
        <v>308</v>
      </c>
      <c r="Q40" s="6" t="str">
        <f>$R$38&amp;Q$39&amp;$P40</f>
        <v>calculation_hide!b308</v>
      </c>
      <c r="R40" s="6" t="str">
        <f>$R$38&amp;R$39&amp;$P40</f>
        <v>calculation_hide!c308</v>
      </c>
      <c r="S40" s="6" t="str">
        <f>$R$38&amp;S$39&amp;$P40</f>
        <v>calculation_hide!d308</v>
      </c>
      <c r="T40" s="6" t="str">
        <f t="shared" ref="S40:AC41" si="6">$R$38&amp;T$39&amp;$P40</f>
        <v>calculation_hide!e308</v>
      </c>
      <c r="U40" s="6" t="str">
        <f t="shared" si="6"/>
        <v>calculation_hide!f308</v>
      </c>
      <c r="V40" s="6" t="str">
        <f t="shared" si="6"/>
        <v>calculation_hide!g308</v>
      </c>
      <c r="W40" s="6" t="str">
        <f t="shared" si="6"/>
        <v>calculation_hide!h308</v>
      </c>
      <c r="X40" s="6" t="str">
        <f t="shared" si="6"/>
        <v>calculation_hide!I308</v>
      </c>
      <c r="Y40" s="6" t="str">
        <f t="shared" si="6"/>
        <v>calculation_hide!j308</v>
      </c>
      <c r="Z40" s="6" t="str">
        <f t="shared" si="6"/>
        <v>calculation_hide!k308</v>
      </c>
      <c r="AA40" s="6" t="str">
        <f t="shared" si="6"/>
        <v>calculation_hide!l308</v>
      </c>
      <c r="AB40" s="6" t="str">
        <f t="shared" si="6"/>
        <v>calculation_hide!m308</v>
      </c>
      <c r="AC40" s="6" t="str">
        <f t="shared" si="6"/>
        <v>calculation_hide!n308</v>
      </c>
      <c r="AD40" s="6"/>
      <c r="AE40" s="6"/>
      <c r="AF40" s="6"/>
    </row>
    <row r="41" spans="1:32">
      <c r="A41">
        <v>1999</v>
      </c>
      <c r="B41" t="s">
        <v>43</v>
      </c>
      <c r="C41" s="13">
        <f>+Month!B26+C40</f>
        <v>47930.6</v>
      </c>
      <c r="D41" s="13">
        <f>+Month!C26+D40</f>
        <v>1435.5000000000002</v>
      </c>
      <c r="E41" s="13">
        <f>+Month!D26+E40</f>
        <v>1377.4599999999998</v>
      </c>
      <c r="F41" s="13">
        <f>+Month!E26+F40</f>
        <v>2187.38</v>
      </c>
      <c r="G41" s="13">
        <f>+Month!F26+G40</f>
        <v>14449.37</v>
      </c>
      <c r="H41" s="13">
        <f>+Month!G26+H40</f>
        <v>6548.0300000000007</v>
      </c>
      <c r="I41" s="13">
        <f>+Month!H26+I40</f>
        <v>2201.1600000000003</v>
      </c>
      <c r="J41" s="13">
        <f>+Month!I26+J40</f>
        <v>10168.990000000002</v>
      </c>
      <c r="K41" s="13">
        <f>+Month!J26+K40</f>
        <v>4998.619999999999</v>
      </c>
      <c r="L41" s="13">
        <f>+Month!K26+L40</f>
        <v>1932.7799999999997</v>
      </c>
      <c r="M41" s="13">
        <f>+Month!L26+M40</f>
        <v>517.46999999999991</v>
      </c>
      <c r="N41" s="13">
        <f>+Month!M26+N40</f>
        <v>1245.19</v>
      </c>
      <c r="P41">
        <f>P40+12</f>
        <v>320</v>
      </c>
      <c r="Q41" s="6" t="str">
        <f>$R$38&amp;Q$39&amp;$P41</f>
        <v>calculation_hide!b320</v>
      </c>
      <c r="R41" s="6" t="str">
        <f>$R$38&amp;R$39&amp;$P41</f>
        <v>calculation_hide!c320</v>
      </c>
      <c r="S41" s="6" t="str">
        <f t="shared" si="6"/>
        <v>calculation_hide!d320</v>
      </c>
      <c r="T41" s="6" t="str">
        <f t="shared" si="6"/>
        <v>calculation_hide!e320</v>
      </c>
      <c r="U41" s="6" t="str">
        <f t="shared" si="6"/>
        <v>calculation_hide!f320</v>
      </c>
      <c r="V41" s="6" t="str">
        <f t="shared" si="6"/>
        <v>calculation_hide!g320</v>
      </c>
      <c r="W41" s="6" t="str">
        <f t="shared" si="6"/>
        <v>calculation_hide!h320</v>
      </c>
      <c r="X41" s="6" t="str">
        <f t="shared" si="6"/>
        <v>calculation_hide!I320</v>
      </c>
      <c r="Y41" s="6" t="str">
        <f t="shared" si="6"/>
        <v>calculation_hide!j320</v>
      </c>
      <c r="Z41" s="6" t="str">
        <f t="shared" si="6"/>
        <v>calculation_hide!k320</v>
      </c>
      <c r="AA41" s="6" t="str">
        <f t="shared" si="6"/>
        <v>calculation_hide!l320</v>
      </c>
      <c r="AB41" s="6" t="str">
        <f t="shared" si="6"/>
        <v>calculation_hide!m320</v>
      </c>
      <c r="AC41" s="6" t="str">
        <f t="shared" si="6"/>
        <v>calculation_hide!n320</v>
      </c>
      <c r="AD41" s="6"/>
      <c r="AE41" s="6"/>
      <c r="AF41" s="6"/>
    </row>
    <row r="42" spans="1:32">
      <c r="A42">
        <v>1999</v>
      </c>
      <c r="B42" t="s">
        <v>44</v>
      </c>
      <c r="C42" s="13">
        <f>+Month!B27+C41</f>
        <v>53883.63</v>
      </c>
      <c r="D42" s="13">
        <f>+Month!C27+D41</f>
        <v>1585.6100000000001</v>
      </c>
      <c r="E42" s="13">
        <f>+Month!D27+E41</f>
        <v>1548.6499999999999</v>
      </c>
      <c r="F42" s="13">
        <f>+Month!E27+F41</f>
        <v>2485.4</v>
      </c>
      <c r="G42" s="13">
        <f>+Month!F27+G41</f>
        <v>16246.1</v>
      </c>
      <c r="H42" s="13">
        <f>+Month!G27+H41</f>
        <v>7443.6600000000008</v>
      </c>
      <c r="I42" s="13">
        <f>+Month!H27+I41</f>
        <v>2540.1400000000003</v>
      </c>
      <c r="J42" s="13">
        <f>+Month!I27+J41</f>
        <v>11455.010000000002</v>
      </c>
      <c r="K42" s="13">
        <f>+Month!J27+K41</f>
        <v>5584.1499999999987</v>
      </c>
      <c r="L42" s="13">
        <f>+Month!K27+L41</f>
        <v>2085.35</v>
      </c>
      <c r="M42" s="13">
        <f>+Month!L27+M41</f>
        <v>587.78</v>
      </c>
      <c r="N42" s="13">
        <f>+Month!M27+N41</f>
        <v>1410.0700000000002</v>
      </c>
    </row>
    <row r="43" spans="1:32">
      <c r="A43">
        <v>1999</v>
      </c>
      <c r="B43" t="s">
        <v>45</v>
      </c>
      <c r="C43" s="13">
        <f>+Month!B28+C42</f>
        <v>59914.97</v>
      </c>
      <c r="D43" s="13">
        <f>+Month!C28+D42</f>
        <v>1782.19</v>
      </c>
      <c r="E43" s="13">
        <f>+Month!D28+E42</f>
        <v>1713.54</v>
      </c>
      <c r="F43" s="13">
        <f>+Month!E28+F42</f>
        <v>2717.57</v>
      </c>
      <c r="G43" s="13">
        <f>+Month!F28+G42</f>
        <v>18012.27</v>
      </c>
      <c r="H43" s="13">
        <f>+Month!G28+H42</f>
        <v>8320.7900000000009</v>
      </c>
      <c r="I43" s="13">
        <f>+Month!H28+I42</f>
        <v>2822.3900000000003</v>
      </c>
      <c r="J43" s="13">
        <f>+Month!I28+J42</f>
        <v>12801.570000000002</v>
      </c>
      <c r="K43" s="13">
        <f>+Month!J28+K42</f>
        <v>6157.8399999999983</v>
      </c>
      <c r="L43" s="13">
        <f>+Month!K28+L42</f>
        <v>2294.9699999999998</v>
      </c>
      <c r="M43" s="13">
        <f>+Month!L28+M42</f>
        <v>657.93</v>
      </c>
      <c r="N43" s="13">
        <f>+Month!M28+N42</f>
        <v>1601.21</v>
      </c>
    </row>
    <row r="44" spans="1:32">
      <c r="A44">
        <v>1999</v>
      </c>
      <c r="B44" t="s">
        <v>46</v>
      </c>
      <c r="C44" s="13">
        <f>+Month!B29+C43</f>
        <v>66232.680000000008</v>
      </c>
      <c r="D44" s="13">
        <f>+Month!C29+D43</f>
        <v>2001.51</v>
      </c>
      <c r="E44" s="13">
        <f>+Month!D29+E43</f>
        <v>1874.82</v>
      </c>
      <c r="F44" s="13">
        <f>+Month!E29+F43</f>
        <v>2910.55</v>
      </c>
      <c r="G44" s="13">
        <f>+Month!F29+G43</f>
        <v>19913.13</v>
      </c>
      <c r="H44" s="13">
        <f>+Month!G29+H43</f>
        <v>9128.5700000000015</v>
      </c>
      <c r="I44" s="13">
        <f>+Month!H29+I43</f>
        <v>3185.51</v>
      </c>
      <c r="J44" s="13">
        <f>+Month!I29+J43</f>
        <v>14199.160000000002</v>
      </c>
      <c r="K44" s="13">
        <f>+Month!J29+K43</f>
        <v>6788.0999999999985</v>
      </c>
      <c r="L44" s="13">
        <f>+Month!K29+L43</f>
        <v>2494.77</v>
      </c>
      <c r="M44" s="13">
        <f>+Month!L29+M43</f>
        <v>727.03</v>
      </c>
      <c r="N44" s="13">
        <f>+Month!M29+N43</f>
        <v>1786.45</v>
      </c>
    </row>
    <row r="45" spans="1:32">
      <c r="A45">
        <v>1999</v>
      </c>
      <c r="B45" t="s">
        <v>47</v>
      </c>
      <c r="C45" s="13">
        <f>+Month!B30+C44</f>
        <v>72435.94</v>
      </c>
      <c r="D45" s="13">
        <f>+Month!C30+D44</f>
        <v>2248.79</v>
      </c>
      <c r="E45" s="13">
        <f>+Month!D30+E44</f>
        <v>2041</v>
      </c>
      <c r="F45" s="13">
        <f>+Month!E30+F44</f>
        <v>3099.6600000000003</v>
      </c>
      <c r="G45" s="13">
        <f>+Month!F30+G44</f>
        <v>21787.48</v>
      </c>
      <c r="H45" s="13">
        <f>+Month!G30+H44</f>
        <v>9939.3500000000022</v>
      </c>
      <c r="I45" s="13">
        <f>+Month!H30+I44</f>
        <v>3633.01</v>
      </c>
      <c r="J45" s="13">
        <f>+Month!I30+J44</f>
        <v>15507.800000000001</v>
      </c>
      <c r="K45" s="13">
        <f>+Month!J30+K44</f>
        <v>7454.9799999999987</v>
      </c>
      <c r="L45" s="13">
        <f>+Month!K30+L44</f>
        <v>2701.23</v>
      </c>
      <c r="M45" s="13">
        <f>+Month!L30+M44</f>
        <v>789.77</v>
      </c>
      <c r="N45" s="13">
        <f>+Month!M30+N44</f>
        <v>1928.27</v>
      </c>
    </row>
    <row r="46" spans="1:32">
      <c r="A46">
        <v>2000</v>
      </c>
      <c r="B46" t="s">
        <v>37</v>
      </c>
      <c r="C46" s="11">
        <f>+Month!B31</f>
        <v>5962.95</v>
      </c>
      <c r="D46" s="11">
        <f>+Month!C31</f>
        <v>213.46</v>
      </c>
      <c r="E46" s="11">
        <f>+Month!D31</f>
        <v>161.22</v>
      </c>
      <c r="F46" s="11">
        <f>+Month!E31</f>
        <v>225.24</v>
      </c>
      <c r="G46" s="11">
        <f>+Month!F31</f>
        <v>1721.64</v>
      </c>
      <c r="H46" s="11">
        <f>+Month!G31</f>
        <v>794.64</v>
      </c>
      <c r="I46" s="11">
        <f>+Month!H31</f>
        <v>406.21</v>
      </c>
      <c r="J46" s="11">
        <f>+Month!I31</f>
        <v>1187.29</v>
      </c>
      <c r="K46" s="11">
        <f>+Month!J31</f>
        <v>720.61</v>
      </c>
      <c r="L46" s="11">
        <f>+Month!K31</f>
        <v>211.12</v>
      </c>
      <c r="M46" s="11">
        <f>+Month!L31</f>
        <v>61.82</v>
      </c>
      <c r="N46" s="11">
        <f>+Month!M31</f>
        <v>132.49</v>
      </c>
    </row>
    <row r="47" spans="1:32">
      <c r="A47">
        <v>2000</v>
      </c>
      <c r="B47" t="s">
        <v>38</v>
      </c>
      <c r="C47" s="11">
        <f>+Month!B32+C46</f>
        <v>11855.91</v>
      </c>
      <c r="D47" s="11">
        <f>+Month!C32+D46</f>
        <v>399.36</v>
      </c>
      <c r="E47" s="11">
        <f>+Month!D32+E46</f>
        <v>325.14</v>
      </c>
      <c r="F47" s="11">
        <f>+Month!E32+F46</f>
        <v>456.90999999999997</v>
      </c>
      <c r="G47" s="11">
        <f>+Month!F32+G46</f>
        <v>3376.29</v>
      </c>
      <c r="H47" s="11">
        <f>+Month!G32+H46</f>
        <v>1484.55</v>
      </c>
      <c r="I47" s="11">
        <f>+Month!H32+I46</f>
        <v>770.26</v>
      </c>
      <c r="J47" s="11">
        <f>+Month!I32+J46</f>
        <v>2450.5699999999997</v>
      </c>
      <c r="K47" s="11">
        <f>+Month!J32+K46</f>
        <v>1439.0900000000001</v>
      </c>
      <c r="L47" s="11">
        <f>+Month!K32+L46</f>
        <v>402.51</v>
      </c>
      <c r="M47" s="11">
        <f>+Month!L32+M46</f>
        <v>128.80000000000001</v>
      </c>
      <c r="N47" s="11">
        <f>+Month!M32+N46</f>
        <v>304.57000000000005</v>
      </c>
    </row>
    <row r="48" spans="1:32">
      <c r="A48">
        <v>2000</v>
      </c>
      <c r="B48" t="s">
        <v>39</v>
      </c>
      <c r="C48" s="11">
        <f>+Month!B33+C47</f>
        <v>18537.86</v>
      </c>
      <c r="D48" s="11">
        <f>+Month!C33+D47</f>
        <v>590.5</v>
      </c>
      <c r="E48" s="11">
        <f>+Month!D33+E47</f>
        <v>500.51</v>
      </c>
      <c r="F48" s="11">
        <f>+Month!E33+F47</f>
        <v>658.25</v>
      </c>
      <c r="G48" s="11">
        <f>+Month!F33+G47</f>
        <v>5311.25</v>
      </c>
      <c r="H48" s="11">
        <f>+Month!G33+H47</f>
        <v>2353.04</v>
      </c>
      <c r="I48" s="11">
        <f>+Month!H33+I47</f>
        <v>1195.2</v>
      </c>
      <c r="J48" s="11">
        <f>+Month!I33+J47</f>
        <v>3941.7799999999997</v>
      </c>
      <c r="K48" s="11">
        <f>+Month!J33+K47</f>
        <v>2155.2200000000003</v>
      </c>
      <c r="L48" s="11">
        <f>+Month!K33+L47</f>
        <v>583.9</v>
      </c>
      <c r="M48" s="11">
        <f>+Month!L33+M47</f>
        <v>198.36</v>
      </c>
      <c r="N48" s="11">
        <f>+Month!M33+N47</f>
        <v>526.15000000000009</v>
      </c>
    </row>
    <row r="49" spans="1:14">
      <c r="A49">
        <v>2000</v>
      </c>
      <c r="B49" t="s">
        <v>40</v>
      </c>
      <c r="C49" s="11">
        <f>+Month!B34+C48</f>
        <v>23983.82</v>
      </c>
      <c r="D49" s="11">
        <f>+Month!C34+D48</f>
        <v>758.42</v>
      </c>
      <c r="E49" s="11">
        <f>+Month!D34+E48</f>
        <v>661.65</v>
      </c>
      <c r="F49" s="11">
        <f>+Month!E34+F48</f>
        <v>859.67</v>
      </c>
      <c r="G49" s="11">
        <f>+Month!F34+G48</f>
        <v>6941.41</v>
      </c>
      <c r="H49" s="11">
        <f>+Month!G34+H48</f>
        <v>3112.06</v>
      </c>
      <c r="I49" s="11">
        <f>+Month!H34+I48</f>
        <v>1564.1</v>
      </c>
      <c r="J49" s="11">
        <f>+Month!I34+J48</f>
        <v>5100.58</v>
      </c>
      <c r="K49" s="11">
        <f>+Month!J34+K48</f>
        <v>2741.0400000000004</v>
      </c>
      <c r="L49" s="11">
        <f>+Month!K34+L48</f>
        <v>744.91</v>
      </c>
      <c r="M49" s="11">
        <f>+Month!L34+M48</f>
        <v>261.53000000000003</v>
      </c>
      <c r="N49" s="11">
        <f>+Month!M34+N48</f>
        <v>664.69</v>
      </c>
    </row>
    <row r="50" spans="1:14">
      <c r="A50">
        <v>2000</v>
      </c>
      <c r="B50" t="s">
        <v>36</v>
      </c>
      <c r="C50" s="11">
        <f>+Month!B35+C49</f>
        <v>29871.78</v>
      </c>
      <c r="D50" s="11">
        <f>+Month!C35+D49</f>
        <v>964.53</v>
      </c>
      <c r="E50" s="11">
        <f>+Month!D35+E49</f>
        <v>821.76</v>
      </c>
      <c r="F50" s="11">
        <f>+Month!E35+F49</f>
        <v>994.4</v>
      </c>
      <c r="G50" s="11">
        <f>+Month!F35+G49</f>
        <v>8760.119999999999</v>
      </c>
      <c r="H50" s="11">
        <f>+Month!G35+H49</f>
        <v>3992.81</v>
      </c>
      <c r="I50" s="11">
        <f>+Month!H35+I49</f>
        <v>1801.75</v>
      </c>
      <c r="J50" s="11">
        <f>+Month!I35+J49</f>
        <v>6428.82</v>
      </c>
      <c r="K50" s="11">
        <f>+Month!J35+K49</f>
        <v>3345.7900000000004</v>
      </c>
      <c r="L50" s="11">
        <f>+Month!K35+L49</f>
        <v>920.42</v>
      </c>
      <c r="M50" s="11">
        <f>+Month!L35+M49</f>
        <v>327.32000000000005</v>
      </c>
      <c r="N50" s="11">
        <f>+Month!M35+N49</f>
        <v>842.15000000000009</v>
      </c>
    </row>
    <row r="51" spans="1:14">
      <c r="A51">
        <v>2000</v>
      </c>
      <c r="B51" t="s">
        <v>41</v>
      </c>
      <c r="C51" s="11">
        <f>+Month!B36+C50</f>
        <v>35706.74</v>
      </c>
      <c r="D51" s="11">
        <f>+Month!C36+D50</f>
        <v>1122.46</v>
      </c>
      <c r="E51" s="11">
        <f>+Month!D36+E50</f>
        <v>959.31</v>
      </c>
      <c r="F51" s="11">
        <f>+Month!E36+F50</f>
        <v>1148.51</v>
      </c>
      <c r="G51" s="11">
        <f>+Month!F36+G50</f>
        <v>10507.73</v>
      </c>
      <c r="H51" s="11">
        <f>+Month!G36+H50</f>
        <v>5014.47</v>
      </c>
      <c r="I51" s="11">
        <f>+Month!H36+I50</f>
        <v>1992.79</v>
      </c>
      <c r="J51" s="11">
        <f>+Month!I36+J50</f>
        <v>7786.6299999999992</v>
      </c>
      <c r="K51" s="11">
        <f>+Month!J36+K50</f>
        <v>3925.8300000000004</v>
      </c>
      <c r="L51" s="11">
        <f>+Month!K36+L50</f>
        <v>1045.1199999999999</v>
      </c>
      <c r="M51" s="11">
        <f>+Month!L36+M50</f>
        <v>397.47</v>
      </c>
      <c r="N51" s="11">
        <f>+Month!M36+N50</f>
        <v>1000.45</v>
      </c>
    </row>
    <row r="52" spans="1:14">
      <c r="A52">
        <v>2000</v>
      </c>
      <c r="B52" t="s">
        <v>42</v>
      </c>
      <c r="C52" s="11">
        <f>+Month!B37+C51</f>
        <v>41403.699999999997</v>
      </c>
      <c r="D52" s="11">
        <f>+Month!C37+D51</f>
        <v>1239.69</v>
      </c>
      <c r="E52" s="11">
        <f>+Month!D37+E51</f>
        <v>1117.94</v>
      </c>
      <c r="F52" s="11">
        <f>+Month!E37+F51</f>
        <v>1297.58</v>
      </c>
      <c r="G52" s="11">
        <f>+Month!F37+G51</f>
        <v>12329.82</v>
      </c>
      <c r="H52" s="11">
        <f>+Month!G37+H51</f>
        <v>6003.39</v>
      </c>
      <c r="I52" s="11">
        <f>+Month!H37+I51</f>
        <v>2163.9299999999998</v>
      </c>
      <c r="J52" s="11">
        <f>+Month!I37+J51</f>
        <v>9061.4199999999983</v>
      </c>
      <c r="K52" s="11">
        <f>+Month!J37+K51</f>
        <v>4481.7300000000005</v>
      </c>
      <c r="L52" s="11">
        <f>+Month!K37+L51</f>
        <v>1217.6799999999998</v>
      </c>
      <c r="M52" s="11">
        <f>+Month!L37+M51</f>
        <v>468.67</v>
      </c>
      <c r="N52" s="11">
        <f>+Month!M37+N51</f>
        <v>1168.8</v>
      </c>
    </row>
    <row r="53" spans="1:14">
      <c r="A53" s="13">
        <v>2000</v>
      </c>
      <c r="B53" s="13" t="s">
        <v>43</v>
      </c>
      <c r="C53" s="11">
        <f>+Month!B38+C52</f>
        <v>47561.649999999994</v>
      </c>
      <c r="D53" s="11">
        <f>+Month!C38+D52</f>
        <v>1433.1200000000001</v>
      </c>
      <c r="E53" s="11">
        <f>+Month!D38+E52</f>
        <v>1273.03</v>
      </c>
      <c r="F53" s="11">
        <f>+Month!E38+F52</f>
        <v>1458.5</v>
      </c>
      <c r="G53" s="11">
        <f>+Month!F38+G52</f>
        <v>14158.81</v>
      </c>
      <c r="H53" s="11">
        <f>+Month!G38+H52</f>
        <v>7080.13</v>
      </c>
      <c r="I53" s="11">
        <f>+Month!H38+I52</f>
        <v>2386.27</v>
      </c>
      <c r="J53" s="11">
        <f>+Month!I38+J52</f>
        <v>10382.979999999998</v>
      </c>
      <c r="K53" s="11">
        <f>+Month!J38+K52</f>
        <v>5106.17</v>
      </c>
      <c r="L53" s="11">
        <f>+Month!K38+L52</f>
        <v>1391.8799999999999</v>
      </c>
      <c r="M53" s="11">
        <f>+Month!L38+M52</f>
        <v>533.68000000000006</v>
      </c>
      <c r="N53" s="11">
        <f>+Month!M38+N52</f>
        <v>1332.6599999999999</v>
      </c>
    </row>
    <row r="54" spans="1:14">
      <c r="A54">
        <v>2000</v>
      </c>
      <c r="B54" t="s">
        <v>44</v>
      </c>
      <c r="C54" s="11">
        <f>+Month!B39+C53</f>
        <v>53570.599999999991</v>
      </c>
      <c r="D54" s="11">
        <f>+Month!C39+D53</f>
        <v>1597.16</v>
      </c>
      <c r="E54" s="11">
        <f>+Month!D39+E53</f>
        <v>1431.25</v>
      </c>
      <c r="F54" s="11">
        <f>+Month!E39+F53</f>
        <v>1638.3899999999999</v>
      </c>
      <c r="G54" s="11">
        <f>+Month!F39+G53</f>
        <v>15866.359999999999</v>
      </c>
      <c r="H54" s="11">
        <f>+Month!G39+H53</f>
        <v>8141.96</v>
      </c>
      <c r="I54" s="11">
        <f>+Month!H39+I53</f>
        <v>2680.01</v>
      </c>
      <c r="J54" s="11">
        <f>+Month!I39+J53</f>
        <v>11716.109999999997</v>
      </c>
      <c r="K54" s="11">
        <f>+Month!J39+K53</f>
        <v>5742.29</v>
      </c>
      <c r="L54" s="11">
        <f>+Month!K39+L53</f>
        <v>1565.27</v>
      </c>
      <c r="M54" s="11">
        <f>+Month!L39+M53</f>
        <v>603.99</v>
      </c>
      <c r="N54" s="11">
        <f>+Month!M39+N53</f>
        <v>1493.0099999999998</v>
      </c>
    </row>
    <row r="55" spans="1:14">
      <c r="A55">
        <v>2000</v>
      </c>
      <c r="B55" t="s">
        <v>45</v>
      </c>
      <c r="C55" s="11">
        <f>+Month!B40+C54</f>
        <v>59888.549999999988</v>
      </c>
      <c r="D55" s="11">
        <f>+Month!C40+D54</f>
        <v>1743.8100000000002</v>
      </c>
      <c r="E55" s="11">
        <f>+Month!D40+E54</f>
        <v>1583.6399999999999</v>
      </c>
      <c r="F55" s="11">
        <f>+Month!E40+F54</f>
        <v>1893.8</v>
      </c>
      <c r="G55" s="11">
        <f>+Month!F40+G54</f>
        <v>17666.809999999998</v>
      </c>
      <c r="H55" s="11">
        <f>+Month!G40+H54</f>
        <v>9134.35</v>
      </c>
      <c r="I55" s="11">
        <f>+Month!H40+I54</f>
        <v>3041.5800000000004</v>
      </c>
      <c r="J55" s="11">
        <f>+Month!I40+J54</f>
        <v>13081.659999999996</v>
      </c>
      <c r="K55" s="11">
        <f>+Month!J40+K54</f>
        <v>6435.14</v>
      </c>
      <c r="L55" s="11">
        <f>+Month!K40+L54</f>
        <v>1727.79</v>
      </c>
      <c r="M55" s="11">
        <f>+Month!L40+M54</f>
        <v>675.36</v>
      </c>
      <c r="N55" s="11">
        <f>+Month!M40+N54</f>
        <v>1672.8499999999997</v>
      </c>
    </row>
    <row r="56" spans="1:14">
      <c r="A56">
        <v>2000</v>
      </c>
      <c r="B56" t="s">
        <v>46</v>
      </c>
      <c r="C56" s="11">
        <f>+Month!B41+C55</f>
        <v>66259.499999999985</v>
      </c>
      <c r="D56" s="11">
        <f>+Month!C41+D55</f>
        <v>1898.5000000000002</v>
      </c>
      <c r="E56" s="11">
        <f>+Month!D41+E55</f>
        <v>1732.6999999999998</v>
      </c>
      <c r="F56" s="11">
        <f>+Month!E41+F55</f>
        <v>2118.1799999999998</v>
      </c>
      <c r="G56" s="11">
        <f>+Month!F41+G55</f>
        <v>19566.419999999998</v>
      </c>
      <c r="H56" s="11">
        <f>+Month!G41+H55</f>
        <v>10003.15</v>
      </c>
      <c r="I56" s="11">
        <f>+Month!H41+I55</f>
        <v>3453.51</v>
      </c>
      <c r="J56" s="11">
        <f>+Month!I41+J55</f>
        <v>14429.199999999997</v>
      </c>
      <c r="K56" s="11">
        <f>+Month!J41+K55</f>
        <v>7083.88</v>
      </c>
      <c r="L56" s="11">
        <f>+Month!K41+L55</f>
        <v>1966.15</v>
      </c>
      <c r="M56" s="11">
        <f>+Month!L41+M55</f>
        <v>741.17000000000007</v>
      </c>
      <c r="N56" s="11">
        <f>+Month!M41+N55</f>
        <v>1851.9299999999996</v>
      </c>
    </row>
    <row r="57" spans="1:14">
      <c r="A57">
        <v>2000</v>
      </c>
      <c r="B57" t="s">
        <v>47</v>
      </c>
      <c r="C57" s="11">
        <f>+Month!B42+C56</f>
        <v>71944.459999999992</v>
      </c>
      <c r="D57" s="11">
        <f>+Month!C42+D56</f>
        <v>2069.63</v>
      </c>
      <c r="E57" s="11">
        <f>+Month!D42+E56</f>
        <v>1886.2799999999997</v>
      </c>
      <c r="F57" s="11">
        <f>+Month!E42+F56</f>
        <v>2344.48</v>
      </c>
      <c r="G57" s="11">
        <f>+Month!F42+G56</f>
        <v>21402.929999999997</v>
      </c>
      <c r="H57" s="11">
        <f>+Month!G42+H56</f>
        <v>10806.1</v>
      </c>
      <c r="I57" s="11">
        <f>+Month!H42+I56</f>
        <v>3839.01</v>
      </c>
      <c r="J57" s="11">
        <f>+Month!I42+J56</f>
        <v>15631.659999999996</v>
      </c>
      <c r="K57" s="11">
        <f>+Month!J42+K56</f>
        <v>7575.53</v>
      </c>
      <c r="L57" s="11">
        <f>+Month!K42+L56</f>
        <v>2118.63</v>
      </c>
      <c r="M57" s="11">
        <f>+Month!L42+M56</f>
        <v>801.16000000000008</v>
      </c>
      <c r="N57" s="11">
        <f>+Month!M42+N56</f>
        <v>1975.2299999999996</v>
      </c>
    </row>
    <row r="58" spans="1:14">
      <c r="A58">
        <v>2001</v>
      </c>
      <c r="B58" t="s">
        <v>37</v>
      </c>
      <c r="C58" s="15">
        <f>+Month!B43</f>
        <v>6128.54</v>
      </c>
      <c r="D58" s="15">
        <f>+Month!C43</f>
        <v>137.68</v>
      </c>
      <c r="E58" s="15">
        <f>+Month!D43</f>
        <v>177.52</v>
      </c>
      <c r="F58" s="15">
        <f>+Month!E43</f>
        <v>224.57</v>
      </c>
      <c r="G58" s="15">
        <f>+Month!F43</f>
        <v>1739.38</v>
      </c>
      <c r="H58" s="15">
        <f>+Month!G43</f>
        <v>839.27</v>
      </c>
      <c r="I58" s="15">
        <f>+Month!H43</f>
        <v>487.6</v>
      </c>
      <c r="J58" s="15">
        <f>+Month!I43</f>
        <v>1272.02</v>
      </c>
      <c r="K58" s="15">
        <f>+Month!J43</f>
        <v>625.25</v>
      </c>
      <c r="L58" s="15">
        <f>+Month!K43</f>
        <v>262.42</v>
      </c>
      <c r="M58" s="15">
        <f>+Month!L43</f>
        <v>66.989999999999995</v>
      </c>
      <c r="N58" s="15">
        <f>+Month!M43</f>
        <v>111.51</v>
      </c>
    </row>
    <row r="59" spans="1:14">
      <c r="A59">
        <v>2001</v>
      </c>
      <c r="B59" t="s">
        <v>38</v>
      </c>
      <c r="C59" s="15">
        <f>+Month!B44+C58</f>
        <v>11623.55</v>
      </c>
      <c r="D59" s="15">
        <f>+Month!C44+D58</f>
        <v>287.57</v>
      </c>
      <c r="E59" s="15">
        <f>+Month!D44+E58</f>
        <v>358.01</v>
      </c>
      <c r="F59" s="15">
        <f>+Month!E44+F58</f>
        <v>346.68</v>
      </c>
      <c r="G59" s="15">
        <f>+Month!F44+G58</f>
        <v>3301.16</v>
      </c>
      <c r="H59" s="15">
        <f>+Month!G44+H58</f>
        <v>1667.03</v>
      </c>
      <c r="I59" s="15">
        <f>+Month!H44+I58</f>
        <v>969.08</v>
      </c>
      <c r="J59" s="15">
        <f>+Month!I44+J58</f>
        <v>2449.9300000000003</v>
      </c>
      <c r="K59" s="15">
        <f>+Month!J44+K58</f>
        <v>1181.8800000000001</v>
      </c>
      <c r="L59" s="15">
        <f>+Month!K44+L58</f>
        <v>555.43000000000006</v>
      </c>
      <c r="M59" s="15">
        <f>+Month!L44+M58</f>
        <v>146.6</v>
      </c>
      <c r="N59" s="15">
        <f>+Month!M44+N58</f>
        <v>249.29000000000002</v>
      </c>
    </row>
    <row r="60" spans="1:14">
      <c r="A60">
        <v>2001</v>
      </c>
      <c r="B60" t="s">
        <v>39</v>
      </c>
      <c r="C60" s="15">
        <f>+Month!B45+C59</f>
        <v>18224.699999999997</v>
      </c>
      <c r="D60" s="15">
        <f>+Month!C45+D59</f>
        <v>485.84000000000003</v>
      </c>
      <c r="E60" s="15">
        <f>+Month!D45+E59</f>
        <v>551.1</v>
      </c>
      <c r="F60" s="15">
        <f>+Month!E45+F59</f>
        <v>483.31</v>
      </c>
      <c r="G60" s="15">
        <f>+Month!F45+G59</f>
        <v>5115.3099999999995</v>
      </c>
      <c r="H60" s="15">
        <f>+Month!G45+H59</f>
        <v>2684.79</v>
      </c>
      <c r="I60" s="15">
        <f>+Month!H45+I59</f>
        <v>1507.68</v>
      </c>
      <c r="J60" s="15">
        <f>+Month!I45+J59</f>
        <v>3885.3</v>
      </c>
      <c r="K60" s="15">
        <f>+Month!J45+K59</f>
        <v>1833.2800000000002</v>
      </c>
      <c r="L60" s="15">
        <f>+Month!K45+L59</f>
        <v>815.32</v>
      </c>
      <c r="M60" s="15">
        <f>+Month!L45+M59</f>
        <v>218.82</v>
      </c>
      <c r="N60" s="15">
        <f>+Month!M45+N59</f>
        <v>444.18</v>
      </c>
    </row>
    <row r="61" spans="1:14">
      <c r="A61">
        <v>2001</v>
      </c>
      <c r="B61" t="s">
        <v>40</v>
      </c>
      <c r="C61" s="15">
        <f>+Month!B46+C60</f>
        <v>24170.159999999996</v>
      </c>
      <c r="D61" s="15">
        <f>+Month!C46+D60</f>
        <v>732.33</v>
      </c>
      <c r="E61" s="15">
        <f>+Month!D46+E60</f>
        <v>728.53</v>
      </c>
      <c r="F61" s="15">
        <f>+Month!E46+F60</f>
        <v>661.2</v>
      </c>
      <c r="G61" s="15">
        <f>+Month!F46+G60</f>
        <v>6854.5199999999995</v>
      </c>
      <c r="H61" s="15">
        <f>+Month!G46+H60</f>
        <v>3456.13</v>
      </c>
      <c r="I61" s="15">
        <f>+Month!H46+I60</f>
        <v>1830.02</v>
      </c>
      <c r="J61" s="15">
        <f>+Month!I46+J60</f>
        <v>5177.0200000000004</v>
      </c>
      <c r="K61" s="15">
        <f>+Month!J46+K60</f>
        <v>2390.59</v>
      </c>
      <c r="L61" s="15">
        <f>+Month!K46+L60</f>
        <v>1050.6500000000001</v>
      </c>
      <c r="M61" s="15">
        <f>+Month!L46+M60</f>
        <v>293.15999999999997</v>
      </c>
      <c r="N61" s="15">
        <f>+Month!M46+N60</f>
        <v>582.78</v>
      </c>
    </row>
    <row r="62" spans="1:14">
      <c r="A62">
        <v>2001</v>
      </c>
      <c r="B62" t="s">
        <v>36</v>
      </c>
      <c r="C62" s="15">
        <f>+Month!B47+C61</f>
        <v>30195.769999999997</v>
      </c>
      <c r="D62" s="15">
        <f>+Month!C47+D61</f>
        <v>926.37</v>
      </c>
      <c r="E62" s="15">
        <f>+Month!D47+E61</f>
        <v>904.81999999999994</v>
      </c>
      <c r="F62" s="15">
        <f>+Month!E47+F61</f>
        <v>782.12</v>
      </c>
      <c r="G62" s="15">
        <f>+Month!F47+G61</f>
        <v>8677.73</v>
      </c>
      <c r="H62" s="15">
        <f>+Month!G47+H61</f>
        <v>4380.05</v>
      </c>
      <c r="I62" s="15">
        <f>+Month!H47+I61</f>
        <v>2087.08</v>
      </c>
      <c r="J62" s="15">
        <f>+Month!I47+J61</f>
        <v>6499.7400000000007</v>
      </c>
      <c r="K62" s="15">
        <f>+Month!J47+K61</f>
        <v>2983.44</v>
      </c>
      <c r="L62" s="15">
        <f>+Month!K47+L61</f>
        <v>1318.3600000000001</v>
      </c>
      <c r="M62" s="15">
        <f>+Month!L47+M61</f>
        <v>358.53999999999996</v>
      </c>
      <c r="N62" s="15">
        <f>+Month!M47+N61</f>
        <v>749.02</v>
      </c>
    </row>
    <row r="63" spans="1:14">
      <c r="A63">
        <v>2001</v>
      </c>
      <c r="B63" t="s">
        <v>41</v>
      </c>
      <c r="C63" s="15">
        <f>+Month!B48+C62</f>
        <v>35979.429999999993</v>
      </c>
      <c r="D63" s="15">
        <f>+Month!C48+D62</f>
        <v>1123.55</v>
      </c>
      <c r="E63" s="15">
        <f>+Month!D48+E62</f>
        <v>1056.28</v>
      </c>
      <c r="F63" s="15">
        <f>+Month!E48+F62</f>
        <v>872.09</v>
      </c>
      <c r="G63" s="15">
        <f>+Month!F48+G62</f>
        <v>10470.18</v>
      </c>
      <c r="H63" s="15">
        <f>+Month!G48+H62</f>
        <v>5342.76</v>
      </c>
      <c r="I63" s="15">
        <f>+Month!H48+I62</f>
        <v>2301.2999999999997</v>
      </c>
      <c r="J63" s="15">
        <f>+Month!I48+J62</f>
        <v>7814.4900000000007</v>
      </c>
      <c r="K63" s="15">
        <f>+Month!J48+K62</f>
        <v>3511.3</v>
      </c>
      <c r="L63" s="15">
        <f>+Month!K48+L62</f>
        <v>1479.8400000000001</v>
      </c>
      <c r="M63" s="15">
        <f>+Month!L48+M62</f>
        <v>423.65999999999997</v>
      </c>
      <c r="N63" s="15">
        <f>+Month!M48+N62</f>
        <v>937.4</v>
      </c>
    </row>
    <row r="64" spans="1:14">
      <c r="A64">
        <v>2001</v>
      </c>
      <c r="B64" t="s">
        <v>42</v>
      </c>
      <c r="C64" s="15">
        <f>+Month!B49+C63</f>
        <v>41772.55999999999</v>
      </c>
      <c r="D64" s="15">
        <f>+Month!C49+D63</f>
        <v>1316.8</v>
      </c>
      <c r="E64" s="15">
        <f>+Month!D49+E63</f>
        <v>1230.94</v>
      </c>
      <c r="F64" s="15">
        <f>+Month!E49+F63</f>
        <v>1034.8600000000001</v>
      </c>
      <c r="G64" s="15">
        <f>+Month!F49+G63</f>
        <v>12133.87</v>
      </c>
      <c r="H64" s="15">
        <f>+Month!G49+H63</f>
        <v>6431.62</v>
      </c>
      <c r="I64" s="15">
        <f>+Month!H49+I63</f>
        <v>2440.0299999999997</v>
      </c>
      <c r="J64" s="15">
        <f>+Month!I49+J63</f>
        <v>9143.75</v>
      </c>
      <c r="K64" s="15">
        <f>+Month!J49+K63</f>
        <v>4022.15</v>
      </c>
      <c r="L64" s="15">
        <f>+Month!K49+L63</f>
        <v>1596.3600000000001</v>
      </c>
      <c r="M64" s="15">
        <f>+Month!L49+M63</f>
        <v>498.51</v>
      </c>
      <c r="N64" s="15">
        <f>+Month!M49+N63</f>
        <v>1111.73</v>
      </c>
    </row>
    <row r="65" spans="1:14">
      <c r="A65">
        <v>2001</v>
      </c>
      <c r="B65" t="s">
        <v>43</v>
      </c>
      <c r="C65" s="15">
        <f>+Month!B50+C64</f>
        <v>47597.719999999987</v>
      </c>
      <c r="D65" s="15">
        <f>+Month!C50+D64</f>
        <v>1436.72</v>
      </c>
      <c r="E65" s="15">
        <f>+Month!D50+E64</f>
        <v>1401.71</v>
      </c>
      <c r="F65" s="15">
        <f>+Month!E50+F64</f>
        <v>1216.45</v>
      </c>
      <c r="G65" s="15">
        <f>+Month!F50+G64</f>
        <v>13872.710000000001</v>
      </c>
      <c r="H65" s="15">
        <f>+Month!G50+H64</f>
        <v>7411.58</v>
      </c>
      <c r="I65" s="15">
        <f>+Month!H50+I64</f>
        <v>2627.72</v>
      </c>
      <c r="J65" s="15">
        <f>+Month!I50+J64</f>
        <v>10481.27</v>
      </c>
      <c r="K65" s="15">
        <f>+Month!J50+K64</f>
        <v>4576.55</v>
      </c>
      <c r="L65" s="15">
        <f>+Month!K50+L64</f>
        <v>1740.38</v>
      </c>
      <c r="M65" s="15">
        <f>+Month!L50+M64</f>
        <v>561.85</v>
      </c>
      <c r="N65" s="15">
        <f>+Month!M50+N64</f>
        <v>1302.51</v>
      </c>
    </row>
    <row r="66" spans="1:14" ht="13.5" customHeight="1">
      <c r="A66">
        <v>2001</v>
      </c>
      <c r="B66" t="s">
        <v>44</v>
      </c>
      <c r="C66" s="15">
        <f>+Month!B51+C65</f>
        <v>53557.139999999985</v>
      </c>
      <c r="D66" s="15">
        <f>+Month!C51+D65</f>
        <v>1613.9</v>
      </c>
      <c r="E66" s="15">
        <f>+Month!D51+E65</f>
        <v>1575.92</v>
      </c>
      <c r="F66" s="15">
        <f>+Month!E51+F65</f>
        <v>1280.45</v>
      </c>
      <c r="G66" s="15">
        <f>+Month!F51+G65</f>
        <v>15652.25</v>
      </c>
      <c r="H66" s="15">
        <f>+Month!G51+H65</f>
        <v>8381.1299999999992</v>
      </c>
      <c r="I66" s="15">
        <f>+Month!H51+I65</f>
        <v>2956.1899999999996</v>
      </c>
      <c r="J66" s="15">
        <f>+Month!I51+J65</f>
        <v>11836.52</v>
      </c>
      <c r="K66" s="15">
        <f>+Month!J51+K65</f>
        <v>5178.55</v>
      </c>
      <c r="L66" s="15">
        <f>+Month!K51+L65</f>
        <v>1874.19</v>
      </c>
      <c r="M66" s="15">
        <f>+Month!L51+M65</f>
        <v>625.44000000000005</v>
      </c>
      <c r="N66" s="15">
        <f>+Month!M51+N65</f>
        <v>1471.6</v>
      </c>
    </row>
    <row r="67" spans="1:14">
      <c r="A67">
        <v>2001</v>
      </c>
      <c r="B67" t="s">
        <v>62</v>
      </c>
      <c r="C67" s="15">
        <f>+Month!B52+C66</f>
        <v>59434.829999999987</v>
      </c>
      <c r="D67" s="15">
        <f>+Month!C52+D66</f>
        <v>1789.5600000000002</v>
      </c>
      <c r="E67" s="15">
        <f>+Month!D52+E66</f>
        <v>1743.72</v>
      </c>
      <c r="F67" s="15">
        <f>+Month!E52+F66</f>
        <v>1370.02</v>
      </c>
      <c r="G67" s="15">
        <f>+Month!F52+G66</f>
        <v>17466.39</v>
      </c>
      <c r="H67" s="15">
        <f>+Month!G52+H66</f>
        <v>9129.8799999999992</v>
      </c>
      <c r="I67" s="15">
        <f>+Month!H52+I66</f>
        <v>3256.0899999999997</v>
      </c>
      <c r="J67" s="15">
        <f>+Month!I52+J66</f>
        <v>13213.560000000001</v>
      </c>
      <c r="K67" s="15">
        <f>+Month!J52+K66</f>
        <v>5764.29</v>
      </c>
      <c r="L67" s="15">
        <f>+Month!K52+L66</f>
        <v>2109.86</v>
      </c>
      <c r="M67" s="15">
        <f>+Month!L52+M66</f>
        <v>697.01</v>
      </c>
      <c r="N67" s="15">
        <f>+Month!M52+N66</f>
        <v>1654.4099999999999</v>
      </c>
    </row>
    <row r="68" spans="1:14">
      <c r="A68">
        <v>2001</v>
      </c>
      <c r="B68" t="s">
        <v>46</v>
      </c>
      <c r="C68" s="15">
        <f>+Month!B53+C67</f>
        <v>65501.249999999985</v>
      </c>
      <c r="D68" s="15">
        <f>+Month!C53+D67</f>
        <v>1937.7800000000002</v>
      </c>
      <c r="E68" s="15">
        <f>+Month!D53+E67</f>
        <v>1907.8400000000001</v>
      </c>
      <c r="F68" s="15">
        <f>+Month!E53+F67</f>
        <v>1449.79</v>
      </c>
      <c r="G68" s="15">
        <f>+Month!F53+G67</f>
        <v>19190.84</v>
      </c>
      <c r="H68" s="15">
        <f>+Month!G53+H67</f>
        <v>9896.9599999999991</v>
      </c>
      <c r="I68" s="15">
        <f>+Month!H53+I67</f>
        <v>3660.7099999999996</v>
      </c>
      <c r="J68" s="15">
        <f>+Month!I53+J67</f>
        <v>14716.840000000002</v>
      </c>
      <c r="K68" s="15">
        <f>+Month!J53+K67</f>
        <v>6376.45</v>
      </c>
      <c r="L68" s="15">
        <f>+Month!K53+L67</f>
        <v>2353.0500000000002</v>
      </c>
      <c r="M68" s="15">
        <f>+Month!L53+M67</f>
        <v>770.39</v>
      </c>
      <c r="N68" s="15">
        <f>+Month!M53+N67</f>
        <v>1829.6399999999999</v>
      </c>
    </row>
    <row r="69" spans="1:14" ht="12" customHeight="1">
      <c r="A69">
        <v>2001</v>
      </c>
      <c r="B69" t="s">
        <v>63</v>
      </c>
      <c r="C69" s="15">
        <f>+Month!B54+C68</f>
        <v>71354.339999999982</v>
      </c>
      <c r="D69" s="15">
        <f>+Month!C54+D68</f>
        <v>2096.6400000000003</v>
      </c>
      <c r="E69" s="15">
        <f>+Month!D54+E68</f>
        <v>2076.9500000000003</v>
      </c>
      <c r="F69" s="15">
        <f>+Month!E54+F68</f>
        <v>1592.37</v>
      </c>
      <c r="G69" s="15">
        <f>+Month!F54+G68</f>
        <v>20939.740000000002</v>
      </c>
      <c r="H69" s="15">
        <f>+Month!G54+H68</f>
        <v>10614.099999999999</v>
      </c>
      <c r="I69" s="15">
        <f>+Month!H54+I68</f>
        <v>4236.03</v>
      </c>
      <c r="J69" s="15">
        <f>+Month!I54+J68</f>
        <v>16059.070000000002</v>
      </c>
      <c r="K69" s="15">
        <f>+Month!J54+K68</f>
        <v>6958.7</v>
      </c>
      <c r="L69" s="15">
        <f>+Month!K54+L68</f>
        <v>2578.75</v>
      </c>
      <c r="M69" s="15">
        <f>+Month!L54+M68</f>
        <v>845.88</v>
      </c>
      <c r="N69" s="15">
        <f>+Month!M54+N68</f>
        <v>1934.8999999999999</v>
      </c>
    </row>
    <row r="70" spans="1:14">
      <c r="A70">
        <v>2002</v>
      </c>
      <c r="B70" t="s">
        <v>37</v>
      </c>
      <c r="C70" s="15">
        <f>+Month!B55</f>
        <v>5946.5</v>
      </c>
      <c r="D70" s="15">
        <f>+Month!C55</f>
        <v>199.13</v>
      </c>
      <c r="E70" s="15">
        <f>+Month!D55</f>
        <v>186.43</v>
      </c>
      <c r="F70" s="15">
        <f>+Month!E55</f>
        <v>70.599999999999994</v>
      </c>
      <c r="G70" s="15">
        <f>+Month!F55</f>
        <v>1715.54</v>
      </c>
      <c r="H70" s="15">
        <f>+Month!G55</f>
        <v>836.69</v>
      </c>
      <c r="I70" s="15">
        <f>+Month!H55</f>
        <v>396.76</v>
      </c>
      <c r="J70" s="15">
        <f>+Month!I55</f>
        <v>1457.9</v>
      </c>
      <c r="K70" s="15">
        <f>+Month!J55</f>
        <v>472.84</v>
      </c>
      <c r="L70" s="15">
        <f>+Month!K55</f>
        <v>212.27</v>
      </c>
      <c r="M70" s="15">
        <f>+Month!L55</f>
        <v>64.08</v>
      </c>
      <c r="N70" s="15">
        <f>+Month!M55</f>
        <v>119.84</v>
      </c>
    </row>
    <row r="71" spans="1:14">
      <c r="A71">
        <v>2002</v>
      </c>
      <c r="B71" t="s">
        <v>38</v>
      </c>
      <c r="C71" s="15">
        <f>+Month!B56+C70</f>
        <v>11618.65</v>
      </c>
      <c r="D71" s="15">
        <f>+Month!C56+D70</f>
        <v>441.53999999999996</v>
      </c>
      <c r="E71" s="15">
        <f>+Month!D56+E70</f>
        <v>375.97</v>
      </c>
      <c r="F71" s="15">
        <f>+Month!E56+F70</f>
        <v>206.53</v>
      </c>
      <c r="G71" s="15">
        <f>+Month!F56+G70</f>
        <v>3284.89</v>
      </c>
      <c r="H71" s="15">
        <f>+Month!G56+H70</f>
        <v>1529.72</v>
      </c>
      <c r="I71" s="15">
        <f>+Month!H56+I70</f>
        <v>844.71</v>
      </c>
      <c r="J71" s="15">
        <f>+Month!I56+J70</f>
        <v>2868.25</v>
      </c>
      <c r="K71" s="15">
        <f>+Month!J56+K70</f>
        <v>1019.9100000000001</v>
      </c>
      <c r="L71" s="15">
        <f>+Month!K56+L70</f>
        <v>368.5</v>
      </c>
      <c r="M71" s="15">
        <f>+Month!L56+M70</f>
        <v>129.69</v>
      </c>
      <c r="N71" s="15">
        <f>+Month!M56+N70</f>
        <v>268.33000000000004</v>
      </c>
    </row>
    <row r="72" spans="1:14">
      <c r="A72">
        <v>2002</v>
      </c>
      <c r="B72" t="s">
        <v>39</v>
      </c>
      <c r="C72" s="15">
        <f>+Month!B57+C71</f>
        <v>18015.7</v>
      </c>
      <c r="D72" s="15">
        <f>+Month!C57+D71</f>
        <v>735.71</v>
      </c>
      <c r="E72" s="15">
        <f>+Month!D57+E71</f>
        <v>578.75</v>
      </c>
      <c r="F72" s="15">
        <f>+Month!E57+F71</f>
        <v>288.63</v>
      </c>
      <c r="G72" s="15">
        <f>+Month!F57+G71</f>
        <v>5152.88</v>
      </c>
      <c r="H72" s="15">
        <f>+Month!G57+H71</f>
        <v>2393.2399999999998</v>
      </c>
      <c r="I72" s="15">
        <f>+Month!H57+I71</f>
        <v>1224.4000000000001</v>
      </c>
      <c r="J72" s="15">
        <f>+Month!I57+J71</f>
        <v>4315.5200000000004</v>
      </c>
      <c r="K72" s="15">
        <f>+Month!J57+K71</f>
        <v>1575.5900000000001</v>
      </c>
      <c r="L72" s="15">
        <f>+Month!K57+L71</f>
        <v>561.31999999999994</v>
      </c>
      <c r="M72" s="15">
        <f>+Month!L57+M71</f>
        <v>194.34</v>
      </c>
      <c r="N72" s="15">
        <f>+Month!M57+N71</f>
        <v>460.03000000000003</v>
      </c>
    </row>
    <row r="73" spans="1:14">
      <c r="A73">
        <v>2002</v>
      </c>
      <c r="B73" t="s">
        <v>40</v>
      </c>
      <c r="C73" s="15">
        <f>+Month!B58+C72</f>
        <v>23375.620000000003</v>
      </c>
      <c r="D73" s="15">
        <f>+Month!C58+D72</f>
        <v>928.53</v>
      </c>
      <c r="E73" s="15">
        <f>+Month!D58+E72</f>
        <v>765.08</v>
      </c>
      <c r="F73" s="15">
        <f>+Month!E58+F72</f>
        <v>356.78999999999996</v>
      </c>
      <c r="G73" s="15">
        <f>+Month!F58+G72</f>
        <v>6888.0300000000007</v>
      </c>
      <c r="H73" s="15">
        <f>+Month!G58+H72</f>
        <v>3158.22</v>
      </c>
      <c r="I73" s="15">
        <f>+Month!H58+I72</f>
        <v>1534.41</v>
      </c>
      <c r="J73" s="15">
        <f>+Month!I58+J72</f>
        <v>5718.3600000000006</v>
      </c>
      <c r="K73" s="15">
        <f>+Month!J58+K72</f>
        <v>2041.18</v>
      </c>
      <c r="L73" s="15">
        <f>+Month!K58+L72</f>
        <v>697.93</v>
      </c>
      <c r="M73" s="15">
        <f>+Month!L58+M72</f>
        <v>257.98</v>
      </c>
      <c r="N73" s="15">
        <f>+Month!M58+N72</f>
        <v>628</v>
      </c>
    </row>
    <row r="74" spans="1:14">
      <c r="A74">
        <v>2002</v>
      </c>
      <c r="B74" t="s">
        <v>36</v>
      </c>
      <c r="C74" s="15">
        <f>+Month!B59+C73</f>
        <v>29220.590000000004</v>
      </c>
      <c r="D74" s="15">
        <f>+Month!C59+D73</f>
        <v>1099.73</v>
      </c>
      <c r="E74" s="15">
        <f>+Month!D59+E73</f>
        <v>950.22</v>
      </c>
      <c r="F74" s="15">
        <f>+Month!E59+F73</f>
        <v>425.83</v>
      </c>
      <c r="G74" s="15">
        <f>+Month!F59+G73</f>
        <v>8784.4000000000015</v>
      </c>
      <c r="H74" s="15">
        <f>+Month!G59+H73</f>
        <v>4037.49</v>
      </c>
      <c r="I74" s="15">
        <f>+Month!H59+I73</f>
        <v>1783.27</v>
      </c>
      <c r="J74" s="15">
        <f>+Month!I59+J73</f>
        <v>7177.9800000000005</v>
      </c>
      <c r="K74" s="15">
        <f>+Month!J59+K73</f>
        <v>2609.15</v>
      </c>
      <c r="L74" s="15">
        <f>+Month!K59+L73</f>
        <v>828.6099999999999</v>
      </c>
      <c r="M74" s="15">
        <f>+Month!L59+M73</f>
        <v>322.41000000000003</v>
      </c>
      <c r="N74" s="15">
        <f>+Month!M59+N73</f>
        <v>812.88</v>
      </c>
    </row>
    <row r="75" spans="1:14">
      <c r="A75">
        <v>2002</v>
      </c>
      <c r="B75" t="s">
        <v>41</v>
      </c>
      <c r="C75" s="15">
        <f>+Month!B60+C74</f>
        <v>34537.47</v>
      </c>
      <c r="D75" s="15">
        <f>+Month!C60+D74</f>
        <v>1278</v>
      </c>
      <c r="E75" s="15">
        <f>+Month!D60+E74</f>
        <v>1109.28</v>
      </c>
      <c r="F75" s="15">
        <f>+Month!E60+F74</f>
        <v>510.32</v>
      </c>
      <c r="G75" s="15">
        <f>+Month!F60+G74</f>
        <v>10390.080000000002</v>
      </c>
      <c r="H75" s="15">
        <f>+Month!G60+H74</f>
        <v>4944.0499999999993</v>
      </c>
      <c r="I75" s="15">
        <f>+Month!H60+I74</f>
        <v>1926.9</v>
      </c>
      <c r="J75" s="15">
        <f>+Month!I60+J74</f>
        <v>8483.57</v>
      </c>
      <c r="K75" s="15">
        <f>+Month!J60+K74</f>
        <v>3165.17</v>
      </c>
      <c r="L75" s="15">
        <f>+Month!K60+L74</f>
        <v>940.25999999999988</v>
      </c>
      <c r="M75" s="15">
        <f>+Month!L60+M74</f>
        <v>374.14000000000004</v>
      </c>
      <c r="N75" s="15">
        <f>+Month!M60+N74</f>
        <v>972.05</v>
      </c>
    </row>
    <row r="76" spans="1:14">
      <c r="A76">
        <v>2002</v>
      </c>
      <c r="B76" t="s">
        <v>42</v>
      </c>
      <c r="C76" s="15">
        <f>+Month!B61+C75</f>
        <v>39615.08</v>
      </c>
      <c r="D76" s="15">
        <f>+Month!C61+D75</f>
        <v>1547.98</v>
      </c>
      <c r="E76" s="15">
        <f>+Month!D61+E75</f>
        <v>1292.7</v>
      </c>
      <c r="F76" s="15">
        <f>+Month!E61+F75</f>
        <v>585.27</v>
      </c>
      <c r="G76" s="15">
        <f>+Month!F61+G75</f>
        <v>12192.04</v>
      </c>
      <c r="H76" s="15">
        <f>+Month!G61+H75</f>
        <v>6036.1299999999992</v>
      </c>
      <c r="I76" s="15">
        <f>+Month!H61+I75</f>
        <v>2096.13</v>
      </c>
      <c r="J76" s="15">
        <f>+Month!I61+J75</f>
        <v>9936.7199999999993</v>
      </c>
      <c r="K76" s="15">
        <f>+Month!J61+K75</f>
        <v>3583.32</v>
      </c>
      <c r="L76" s="15">
        <f>+Month!K61+L75</f>
        <v>1049.1799999999998</v>
      </c>
      <c r="M76" s="15">
        <f>+Month!L61+M75</f>
        <v>442.31000000000006</v>
      </c>
      <c r="N76" s="15">
        <f>+Month!M61+N75</f>
        <v>1166.8399999999999</v>
      </c>
    </row>
    <row r="77" spans="1:14">
      <c r="A77">
        <v>2002</v>
      </c>
      <c r="B77" t="s">
        <v>43</v>
      </c>
      <c r="C77" s="15">
        <f>+Month!B62+C76</f>
        <v>45994.73</v>
      </c>
      <c r="D77" s="15">
        <f>+Month!C62+D76</f>
        <v>1773.85</v>
      </c>
      <c r="E77" s="15">
        <f>+Month!D62+E76</f>
        <v>1472.04</v>
      </c>
      <c r="F77" s="15">
        <f>+Month!E62+F76</f>
        <v>783.87</v>
      </c>
      <c r="G77" s="15">
        <f>+Month!F62+G76</f>
        <v>13909.7</v>
      </c>
      <c r="H77" s="15">
        <f>+Month!G62+H76</f>
        <v>6946.1899999999987</v>
      </c>
      <c r="I77" s="15">
        <f>+Month!H62+I76</f>
        <v>2283.84</v>
      </c>
      <c r="J77" s="15">
        <f>+Month!I62+J76</f>
        <v>11297.63</v>
      </c>
      <c r="K77" s="15">
        <f>+Month!J62+K76</f>
        <v>4145.88</v>
      </c>
      <c r="L77" s="15">
        <f>+Month!K62+L76</f>
        <v>1160.5499999999997</v>
      </c>
      <c r="M77" s="15">
        <f>+Month!L62+M76</f>
        <v>510.15000000000009</v>
      </c>
      <c r="N77" s="15">
        <f>+Month!M62+N76</f>
        <v>1358.58</v>
      </c>
    </row>
    <row r="78" spans="1:14">
      <c r="A78">
        <v>2002</v>
      </c>
      <c r="B78" t="s">
        <v>44</v>
      </c>
      <c r="C78" s="15">
        <f>+Month!B63+C77</f>
        <v>52419.490000000005</v>
      </c>
      <c r="D78" s="15">
        <f>+Month!C63+D77</f>
        <v>1952.8</v>
      </c>
      <c r="E78" s="15">
        <f>+Month!D63+E77</f>
        <v>1654.99</v>
      </c>
      <c r="F78" s="15">
        <f>+Month!E63+F77</f>
        <v>970.27</v>
      </c>
      <c r="G78" s="15">
        <f>+Month!F63+G77</f>
        <v>15620.85</v>
      </c>
      <c r="H78" s="15">
        <f>+Month!G63+H77</f>
        <v>7928.2799999999988</v>
      </c>
      <c r="I78" s="15">
        <f>+Month!H63+I77</f>
        <v>2527.0100000000002</v>
      </c>
      <c r="J78" s="15">
        <f>+Month!I63+J77</f>
        <v>12724.41</v>
      </c>
      <c r="K78" s="15">
        <f>+Month!J63+K77</f>
        <v>4671.34</v>
      </c>
      <c r="L78" s="15">
        <f>+Month!K63+L77</f>
        <v>1266.0099999999998</v>
      </c>
      <c r="M78" s="15">
        <f>+Month!L63+M77</f>
        <v>594.05000000000007</v>
      </c>
      <c r="N78" s="15">
        <f>+Month!M63+N77</f>
        <v>1545.8799999999999</v>
      </c>
    </row>
    <row r="79" spans="1:14">
      <c r="A79">
        <v>2002</v>
      </c>
      <c r="B79" t="s">
        <v>62</v>
      </c>
      <c r="C79" s="15">
        <f>+Month!B64+C78</f>
        <v>58943.310000000005</v>
      </c>
      <c r="D79" s="15">
        <f>+Month!C64+D78</f>
        <v>2154.02</v>
      </c>
      <c r="E79" s="15">
        <f>+Month!D64+E78</f>
        <v>1831.2</v>
      </c>
      <c r="F79" s="15">
        <f>+Month!E64+F78</f>
        <v>1141.1399999999999</v>
      </c>
      <c r="G79" s="15">
        <f>+Month!F64+G78</f>
        <v>17362.55</v>
      </c>
      <c r="H79" s="15">
        <f>+Month!G64+H78</f>
        <v>8937.869999999999</v>
      </c>
      <c r="I79" s="15">
        <f>+Month!H64+I78</f>
        <v>2778.7200000000003</v>
      </c>
      <c r="J79" s="15">
        <f>+Month!I64+J78</f>
        <v>14151.91</v>
      </c>
      <c r="K79" s="15">
        <f>+Month!J64+K78</f>
        <v>5139.78</v>
      </c>
      <c r="L79" s="15">
        <f>+Month!K64+L78</f>
        <v>1418.3099999999997</v>
      </c>
      <c r="M79" s="15">
        <f>+Month!L64+M78</f>
        <v>681.37000000000012</v>
      </c>
      <c r="N79" s="15">
        <f>+Month!M64+N78</f>
        <v>1726.86</v>
      </c>
    </row>
    <row r="80" spans="1:14">
      <c r="A80">
        <v>2002</v>
      </c>
      <c r="B80" t="s">
        <v>46</v>
      </c>
      <c r="C80" s="15">
        <f>+Month!B65+C79</f>
        <v>64366.890000000007</v>
      </c>
      <c r="D80" s="15">
        <f>+Month!C65+D79</f>
        <v>2346.7799999999997</v>
      </c>
      <c r="E80" s="15">
        <f>+Month!D65+E79</f>
        <v>2003.56</v>
      </c>
      <c r="F80" s="15">
        <f>+Month!E65+F79</f>
        <v>1364.2399999999998</v>
      </c>
      <c r="G80" s="15">
        <f>+Month!F65+G79</f>
        <v>19113.419999999998</v>
      </c>
      <c r="H80" s="15">
        <f>+Month!G65+H79</f>
        <v>9716.7699999999986</v>
      </c>
      <c r="I80" s="15">
        <f>+Month!H65+I79</f>
        <v>3139.9300000000003</v>
      </c>
      <c r="J80" s="15">
        <f>+Month!I65+J79</f>
        <v>15641.07</v>
      </c>
      <c r="K80" s="15">
        <f>+Month!J65+K79</f>
        <v>5578.76</v>
      </c>
      <c r="L80" s="15">
        <f>+Month!K65+L79</f>
        <v>1575.6299999999997</v>
      </c>
      <c r="M80" s="15">
        <f>+Month!L65+M79</f>
        <v>751.58000000000015</v>
      </c>
      <c r="N80" s="15">
        <f>+Month!M65+N79</f>
        <v>1886.62</v>
      </c>
    </row>
    <row r="81" spans="1:14">
      <c r="A81">
        <v>2002</v>
      </c>
      <c r="B81" s="17" t="s">
        <v>47</v>
      </c>
      <c r="C81" s="15">
        <f>+Month!B66+C80</f>
        <v>70556.62000000001</v>
      </c>
      <c r="D81" s="15">
        <f>+Month!C66+D80</f>
        <v>2553.2699999999995</v>
      </c>
      <c r="E81" s="15">
        <f>+Month!D66+E80</f>
        <v>2181.15</v>
      </c>
      <c r="F81" s="15">
        <f>+Month!E66+F80</f>
        <v>1592.2799999999997</v>
      </c>
      <c r="G81" s="15">
        <f>+Month!F66+G80</f>
        <v>20808.419999999998</v>
      </c>
      <c r="H81" s="15">
        <f>+Month!G66+H80</f>
        <v>10518.909999999998</v>
      </c>
      <c r="I81" s="15">
        <f>+Month!H66+I80</f>
        <v>3577.9300000000003</v>
      </c>
      <c r="J81" s="15">
        <f>+Month!I66+J80</f>
        <v>16926.310000000001</v>
      </c>
      <c r="K81" s="15">
        <f>+Month!J66+K80</f>
        <v>6098.82</v>
      </c>
      <c r="L81" s="15">
        <f>+Month!K66+L80</f>
        <v>1722.6999999999996</v>
      </c>
      <c r="M81" s="15">
        <f>+Month!L66+M80</f>
        <v>828.83000000000015</v>
      </c>
      <c r="N81" s="15">
        <f>+Month!M66+N80</f>
        <v>2002.36</v>
      </c>
    </row>
    <row r="82" spans="1:14">
      <c r="A82">
        <v>2003</v>
      </c>
      <c r="B82" t="s">
        <v>37</v>
      </c>
      <c r="C82" s="11">
        <f>+Month!B67</f>
        <v>5943.13</v>
      </c>
      <c r="D82" s="11">
        <f>+Month!C67</f>
        <v>261.75</v>
      </c>
      <c r="E82" s="11">
        <f>+Month!D67</f>
        <v>180.68</v>
      </c>
      <c r="F82" s="15">
        <f>+Month!E46+F81</f>
        <v>1770.1699999999996</v>
      </c>
      <c r="G82" s="11">
        <f>+Month!F67</f>
        <v>1566.2</v>
      </c>
      <c r="H82" s="11">
        <f>+Month!G67</f>
        <v>873.23</v>
      </c>
      <c r="I82" s="11">
        <f>+Month!H67</f>
        <v>507.27</v>
      </c>
      <c r="J82" s="11">
        <f>+Month!H67</f>
        <v>507.27</v>
      </c>
      <c r="K82" s="11">
        <f>+Month!I67</f>
        <v>1363.26</v>
      </c>
      <c r="L82" s="11">
        <f>+Month!J67</f>
        <v>408.45</v>
      </c>
      <c r="M82" s="11">
        <f>+Month!K67</f>
        <v>137.9</v>
      </c>
      <c r="N82" s="11">
        <f>+Month!L67</f>
        <v>71.989999999999995</v>
      </c>
    </row>
    <row r="83" spans="1:14">
      <c r="A83">
        <v>2003</v>
      </c>
      <c r="B83" t="s">
        <v>38</v>
      </c>
      <c r="C83" s="11">
        <f>C82+Month!B68</f>
        <v>11908.95</v>
      </c>
      <c r="D83" s="11">
        <f>D82+Month!C68</f>
        <v>514.02</v>
      </c>
      <c r="E83" s="11">
        <f>E82+Month!D68</f>
        <v>364.38</v>
      </c>
      <c r="F83" s="15">
        <f>+Month!E47+F82</f>
        <v>1891.0899999999997</v>
      </c>
      <c r="G83" s="11">
        <f>G82+Month!F68</f>
        <v>3105.0699999999997</v>
      </c>
      <c r="H83" s="11">
        <f>H82+Month!G68</f>
        <v>1645.56</v>
      </c>
      <c r="I83" s="11">
        <f>I82+Month!H68</f>
        <v>951.97</v>
      </c>
      <c r="J83" s="11">
        <f>J82+Month!H68</f>
        <v>951.97</v>
      </c>
      <c r="K83" s="11">
        <f>K82+Month!I68</f>
        <v>2692.31</v>
      </c>
      <c r="L83" s="11">
        <f>L82+Month!J68</f>
        <v>1078.72</v>
      </c>
      <c r="M83" s="11">
        <f>M82+Month!K68</f>
        <v>249.43</v>
      </c>
      <c r="N83" s="11">
        <f>N82+Month!L68</f>
        <v>139.81</v>
      </c>
    </row>
    <row r="84" spans="1:14">
      <c r="A84">
        <v>2003</v>
      </c>
      <c r="B84" t="s">
        <v>39</v>
      </c>
      <c r="C84" s="11">
        <f>C83+Month!B69</f>
        <v>18269.5</v>
      </c>
      <c r="D84" s="11">
        <f>D83+Month!C69</f>
        <v>815.43000000000006</v>
      </c>
      <c r="E84" s="11">
        <f>E83+Month!D69</f>
        <v>560.91</v>
      </c>
      <c r="F84" s="15">
        <f>+Month!E48+F83</f>
        <v>1981.0599999999997</v>
      </c>
      <c r="G84" s="11">
        <f>G83+Month!F69</f>
        <v>4872.7699999999995</v>
      </c>
      <c r="H84" s="11">
        <f>H83+Month!G69</f>
        <v>2451.3000000000002</v>
      </c>
      <c r="I84" s="11">
        <f>I83+Month!H69</f>
        <v>1311.93</v>
      </c>
      <c r="J84" s="11">
        <f>J83+Month!H69</f>
        <v>1311.93</v>
      </c>
      <c r="K84" s="11">
        <f>K83+Month!I69</f>
        <v>4165.0599999999995</v>
      </c>
      <c r="L84" s="11">
        <f>L83+Month!J69</f>
        <v>1616.53</v>
      </c>
      <c r="M84" s="11">
        <f>M83+Month!K69</f>
        <v>378.42</v>
      </c>
      <c r="N84" s="11">
        <f>N83+Month!L69</f>
        <v>220.54000000000002</v>
      </c>
    </row>
    <row r="85" spans="1:14">
      <c r="A85">
        <v>2003</v>
      </c>
      <c r="B85" t="s">
        <v>40</v>
      </c>
      <c r="C85" s="11">
        <f>C84+Month!B70</f>
        <v>23752.19</v>
      </c>
      <c r="D85" s="11">
        <f>D84+Month!C70</f>
        <v>1050.2</v>
      </c>
      <c r="E85" s="11">
        <f>E84+Month!D70</f>
        <v>741.5</v>
      </c>
      <c r="F85" s="15">
        <f>+Month!E49+F84</f>
        <v>2143.83</v>
      </c>
      <c r="G85" s="11">
        <f>G84+Month!F70</f>
        <v>6613.7</v>
      </c>
      <c r="H85" s="11">
        <f>H84+Month!G70</f>
        <v>3302.53</v>
      </c>
      <c r="I85" s="11">
        <f>I84+Month!H70</f>
        <v>1482.6200000000001</v>
      </c>
      <c r="J85" s="11">
        <f>J84+Month!H70</f>
        <v>1482.6200000000001</v>
      </c>
      <c r="K85" s="11">
        <f>K84+Month!I70</f>
        <v>5562.48</v>
      </c>
      <c r="L85" s="11">
        <f>L84+Month!J70</f>
        <v>2042.55</v>
      </c>
      <c r="M85" s="11">
        <f>M84+Month!K70</f>
        <v>490.07000000000005</v>
      </c>
      <c r="N85" s="11">
        <f>N84+Month!L70</f>
        <v>283.64000000000004</v>
      </c>
    </row>
    <row r="86" spans="1:14">
      <c r="A86">
        <v>2003</v>
      </c>
      <c r="B86" t="s">
        <v>36</v>
      </c>
      <c r="C86" s="11">
        <f>C85+Month!B71</f>
        <v>29456.25</v>
      </c>
      <c r="D86" s="11">
        <f>D85+Month!C71</f>
        <v>1252.92</v>
      </c>
      <c r="E86" s="11">
        <f>E85+Month!D71</f>
        <v>920.93000000000006</v>
      </c>
      <c r="F86" s="15">
        <f>+Month!E71+F85</f>
        <v>2301.71</v>
      </c>
      <c r="G86" s="11">
        <f>G85+Month!F71</f>
        <v>8342.93</v>
      </c>
      <c r="H86" s="11">
        <f>H85+Month!G71</f>
        <v>4193</v>
      </c>
      <c r="I86" s="11">
        <f>I85+Month!H71</f>
        <v>1602.4</v>
      </c>
      <c r="J86" s="11">
        <f>J85+Month!H71</f>
        <v>1602.4</v>
      </c>
      <c r="K86" s="11">
        <f>K85+Month!I71</f>
        <v>7041.92</v>
      </c>
      <c r="L86" s="11">
        <f>L85+Month!J71</f>
        <v>2539.42</v>
      </c>
      <c r="M86" s="11">
        <f>M85+Month!K71</f>
        <v>614.78000000000009</v>
      </c>
      <c r="N86" s="11">
        <f>N85+Month!L71</f>
        <v>358.73</v>
      </c>
    </row>
    <row r="87" spans="1:14">
      <c r="A87">
        <v>2003</v>
      </c>
      <c r="B87" t="s">
        <v>41</v>
      </c>
      <c r="C87" s="11">
        <f>C86+Month!B72</f>
        <v>35120.559999999998</v>
      </c>
      <c r="D87" s="11">
        <f>D86+Month!C72</f>
        <v>1463.2800000000002</v>
      </c>
      <c r="E87" s="11">
        <f>E86+Month!D72</f>
        <v>1075.0800000000002</v>
      </c>
      <c r="F87" s="15">
        <f>+Month!E72+F86</f>
        <v>2380.66</v>
      </c>
      <c r="G87" s="11">
        <f>G86+Month!F72</f>
        <v>10009.6</v>
      </c>
      <c r="H87" s="11">
        <f>H86+Month!G72</f>
        <v>5104.1099999999997</v>
      </c>
      <c r="I87" s="11">
        <f>I86+Month!H72</f>
        <v>1698.3700000000001</v>
      </c>
      <c r="J87" s="11">
        <f>J86+Month!H72</f>
        <v>1698.3700000000001</v>
      </c>
      <c r="K87" s="11">
        <f>K86+Month!I72</f>
        <v>8573.16</v>
      </c>
      <c r="L87" s="11">
        <f>L86+Month!J72</f>
        <v>3082.76</v>
      </c>
      <c r="M87" s="11">
        <f>M86+Month!K72</f>
        <v>729.48000000000013</v>
      </c>
      <c r="N87" s="11">
        <f>N86+Month!L72</f>
        <v>432.09000000000003</v>
      </c>
    </row>
    <row r="88" spans="1:14">
      <c r="A88">
        <v>2003</v>
      </c>
      <c r="B88" t="s">
        <v>42</v>
      </c>
      <c r="C88" s="11">
        <f>C87+Month!B73</f>
        <v>41355.22</v>
      </c>
      <c r="D88" s="11">
        <f>D87+Month!C73</f>
        <v>1711.9700000000003</v>
      </c>
      <c r="E88" s="11">
        <f>E87+Month!D73</f>
        <v>1252.8500000000001</v>
      </c>
      <c r="F88" s="15">
        <f>+Month!E73+F87</f>
        <v>2593.92</v>
      </c>
      <c r="G88" s="11">
        <f>G87+Month!F73</f>
        <v>11784.53</v>
      </c>
      <c r="H88" s="11">
        <f>H87+Month!G73</f>
        <v>6088.29</v>
      </c>
      <c r="I88" s="11">
        <f>I87+Month!H73</f>
        <v>1877.38</v>
      </c>
      <c r="J88" s="11">
        <f>J87+Month!H73</f>
        <v>1877.38</v>
      </c>
      <c r="K88" s="11">
        <f>K87+Month!I73</f>
        <v>10147.68</v>
      </c>
      <c r="L88" s="11">
        <f>L87+Month!J73</f>
        <v>3597.4500000000003</v>
      </c>
      <c r="M88" s="11">
        <f>M87+Month!K73</f>
        <v>873.3900000000001</v>
      </c>
      <c r="N88" s="11">
        <f>N87+Month!L73</f>
        <v>501.16</v>
      </c>
    </row>
    <row r="89" spans="1:14">
      <c r="A89">
        <v>2003</v>
      </c>
      <c r="B89" t="s">
        <v>43</v>
      </c>
      <c r="C89" s="11">
        <f>C88+Month!B74</f>
        <v>47258.7</v>
      </c>
      <c r="D89" s="11">
        <f>D88+Month!C74</f>
        <v>1941.3500000000004</v>
      </c>
      <c r="E89" s="11">
        <f>E88+Month!D74</f>
        <v>1426.66</v>
      </c>
      <c r="F89" s="15">
        <f>+Month!E74+F88</f>
        <v>2759.52</v>
      </c>
      <c r="G89" s="11">
        <f>G88+Month!F74</f>
        <v>13424.67</v>
      </c>
      <c r="H89" s="11">
        <f>H88+Month!G74</f>
        <v>7109.01</v>
      </c>
      <c r="I89" s="11">
        <f>I88+Month!H74</f>
        <v>2032.96</v>
      </c>
      <c r="J89" s="11">
        <f>J88+Month!H74</f>
        <v>2032.96</v>
      </c>
      <c r="K89" s="11">
        <f>K88+Month!I74</f>
        <v>11569.04</v>
      </c>
      <c r="L89" s="11">
        <f>L88+Month!J74</f>
        <v>4169.58</v>
      </c>
      <c r="M89" s="11">
        <f>M88+Month!K74</f>
        <v>999.75000000000011</v>
      </c>
      <c r="N89" s="11">
        <f>N88+Month!L74</f>
        <v>563.27</v>
      </c>
    </row>
    <row r="90" spans="1:14">
      <c r="A90">
        <v>2003</v>
      </c>
      <c r="B90" t="s">
        <v>44</v>
      </c>
      <c r="C90" s="11">
        <f>C89+Month!B75</f>
        <v>53479.72</v>
      </c>
      <c r="D90" s="11">
        <f>D89+Month!C75</f>
        <v>2188.2900000000004</v>
      </c>
      <c r="E90" s="11">
        <f>E89+Month!D75</f>
        <v>1603.97</v>
      </c>
      <c r="F90" s="15">
        <f>+Month!E75+F89</f>
        <v>2939.99</v>
      </c>
      <c r="G90" s="11">
        <f>G89+Month!F75</f>
        <v>15140.9</v>
      </c>
      <c r="H90" s="11">
        <f>H89+Month!G75</f>
        <v>8128.4800000000005</v>
      </c>
      <c r="I90" s="11">
        <f>I89+Month!H75</f>
        <v>2297.98</v>
      </c>
      <c r="J90" s="11">
        <f>J89+Month!H75</f>
        <v>2297.98</v>
      </c>
      <c r="K90" s="11">
        <f>K89+Month!I75</f>
        <v>13149.380000000001</v>
      </c>
      <c r="L90" s="11">
        <f>L89+Month!J75</f>
        <v>4669.8</v>
      </c>
      <c r="M90" s="11">
        <f>M89+Month!K75</f>
        <v>1122.9100000000001</v>
      </c>
      <c r="N90" s="11">
        <f>N89+Month!L75</f>
        <v>640.71</v>
      </c>
    </row>
    <row r="91" spans="1:14">
      <c r="A91">
        <v>2003</v>
      </c>
      <c r="B91" t="s">
        <v>62</v>
      </c>
      <c r="C91" s="11">
        <f>C90+Month!B76</f>
        <v>59498.270000000004</v>
      </c>
      <c r="D91" s="11">
        <f>D90+Month!C76</f>
        <v>2428.6800000000003</v>
      </c>
      <c r="E91" s="11">
        <f>E90+Month!D76</f>
        <v>1774.75</v>
      </c>
      <c r="F91" s="15">
        <f>+Month!E76+F90</f>
        <v>3217.43</v>
      </c>
      <c r="G91" s="11">
        <f>G90+Month!F76</f>
        <v>16669.87</v>
      </c>
      <c r="H91" s="11">
        <f>H90+Month!G76</f>
        <v>9084.9700000000012</v>
      </c>
      <c r="I91" s="11">
        <f>I90+Month!H76</f>
        <v>2653.09</v>
      </c>
      <c r="J91" s="11">
        <f>J90+Month!H76</f>
        <v>2653.09</v>
      </c>
      <c r="K91" s="11">
        <f>K90+Month!I76</f>
        <v>14711.29</v>
      </c>
      <c r="L91" s="11">
        <f>L90+Month!J76</f>
        <v>5202.33</v>
      </c>
      <c r="M91" s="11">
        <f>M90+Month!K76</f>
        <v>1241.8100000000002</v>
      </c>
      <c r="N91" s="11">
        <f>N90+Month!L76</f>
        <v>730.09</v>
      </c>
    </row>
    <row r="92" spans="1:14">
      <c r="A92">
        <v>2003</v>
      </c>
      <c r="B92" t="s">
        <v>46</v>
      </c>
      <c r="C92" s="11">
        <f>C91+Month!B77</f>
        <v>65595.510000000009</v>
      </c>
      <c r="D92" s="11">
        <f>D91+Month!C77</f>
        <v>2719.2200000000003</v>
      </c>
      <c r="E92" s="11">
        <f>E91+Month!D77</f>
        <v>1941.79</v>
      </c>
      <c r="F92" s="15">
        <f>+Month!E77+F91</f>
        <v>3370.2999999999997</v>
      </c>
      <c r="G92" s="11">
        <f>G91+Month!F77</f>
        <v>18264.71</v>
      </c>
      <c r="H92" s="11">
        <f>H91+Month!G77</f>
        <v>9892.9500000000007</v>
      </c>
      <c r="I92" s="11">
        <f>I91+Month!H77</f>
        <v>3026.07</v>
      </c>
      <c r="J92" s="11">
        <f>J91+Month!H77</f>
        <v>3026.07</v>
      </c>
      <c r="K92" s="11">
        <f>K91+Month!I77</f>
        <v>16265.68</v>
      </c>
      <c r="L92" s="11">
        <f>L91+Month!J77</f>
        <v>5778.32</v>
      </c>
      <c r="M92" s="11">
        <f>M91+Month!K77</f>
        <v>1385.64</v>
      </c>
      <c r="N92" s="11">
        <f>N91+Month!L77</f>
        <v>798.12</v>
      </c>
    </row>
    <row r="93" spans="1:14">
      <c r="A93">
        <v>2003</v>
      </c>
      <c r="B93" t="s">
        <v>47</v>
      </c>
      <c r="C93" s="11">
        <f>C92+Month!B78</f>
        <v>71698.360000000015</v>
      </c>
      <c r="D93" s="11">
        <f>D92+Month!C78</f>
        <v>3019.03</v>
      </c>
      <c r="E93" s="11">
        <f>E92+Month!D78</f>
        <v>2113.9</v>
      </c>
      <c r="F93" s="15">
        <f>+Month!E78+F92</f>
        <v>3558.3999999999996</v>
      </c>
      <c r="G93" s="11">
        <f>G92+Month!F78</f>
        <v>19918.559999999998</v>
      </c>
      <c r="H93" s="11">
        <f>H92+Month!G78</f>
        <v>10764.230000000001</v>
      </c>
      <c r="I93" s="11">
        <f>I92+Month!H78</f>
        <v>3566.96</v>
      </c>
      <c r="J93" s="11">
        <f>J92+Month!H78</f>
        <v>3566.96</v>
      </c>
      <c r="K93" s="11">
        <f>K92+Month!I78</f>
        <v>17712.37</v>
      </c>
      <c r="L93" s="11">
        <f>L92+Month!J78</f>
        <v>6326.15</v>
      </c>
      <c r="M93" s="11">
        <f>M92+Month!K78</f>
        <v>1540.43</v>
      </c>
      <c r="N93" s="11">
        <f>N92+Month!L78</f>
        <v>867.78</v>
      </c>
    </row>
    <row r="94" spans="1:14">
      <c r="A94">
        <v>2004</v>
      </c>
      <c r="B94" t="s">
        <v>37</v>
      </c>
      <c r="C94" s="11">
        <f>Month!B79</f>
        <v>6214.12</v>
      </c>
      <c r="D94" s="11">
        <f>Month!C79</f>
        <v>248.15</v>
      </c>
      <c r="E94" s="11">
        <f>Month!D79</f>
        <v>166.67</v>
      </c>
      <c r="F94" s="11">
        <f>Month!E79</f>
        <v>255.82</v>
      </c>
      <c r="G94" s="11">
        <f>Month!F79</f>
        <v>1548.41</v>
      </c>
      <c r="H94" s="11">
        <f>Month!G79</f>
        <v>961.11</v>
      </c>
      <c r="I94" s="11">
        <f>Month!H79</f>
        <v>476.35</v>
      </c>
      <c r="J94" s="11">
        <f>Month!I79</f>
        <v>1486.93</v>
      </c>
      <c r="K94" s="11">
        <f>Month!J79</f>
        <v>543.76</v>
      </c>
      <c r="L94" s="11">
        <f>Month!K79</f>
        <v>172.77</v>
      </c>
      <c r="M94" s="11">
        <f>Month!L79</f>
        <v>59.09</v>
      </c>
      <c r="N94" s="11">
        <f>Month!M79</f>
        <v>106.83</v>
      </c>
    </row>
    <row r="95" spans="1:14">
      <c r="A95">
        <v>2004</v>
      </c>
      <c r="B95" t="s">
        <v>38</v>
      </c>
      <c r="C95" s="11">
        <f>C94+Month!B80</f>
        <v>12004.83</v>
      </c>
      <c r="D95" s="11">
        <f>D94+Month!C80</f>
        <v>488.14</v>
      </c>
      <c r="E95" s="11">
        <f>E94+Month!D80</f>
        <v>336.12</v>
      </c>
      <c r="F95" s="11">
        <f>F94+Month!E80</f>
        <v>402.36</v>
      </c>
      <c r="G95" s="11">
        <f>G94+Month!F80</f>
        <v>3046.07</v>
      </c>
      <c r="H95" s="11">
        <f>H94+Month!G80</f>
        <v>1804.78</v>
      </c>
      <c r="I95" s="11">
        <f>I94+Month!H80</f>
        <v>930.98</v>
      </c>
      <c r="J95" s="11">
        <f>J94+Month!I80</f>
        <v>2854.84</v>
      </c>
      <c r="K95" s="11">
        <f>K94+Month!J80</f>
        <v>1044</v>
      </c>
      <c r="L95" s="11">
        <f>Month!K80</f>
        <v>141.82</v>
      </c>
      <c r="M95" s="11">
        <f>Month!L80</f>
        <v>82.1</v>
      </c>
      <c r="N95" s="11">
        <f>Month!M80</f>
        <v>141.66999999999999</v>
      </c>
    </row>
    <row r="96" spans="1:14">
      <c r="A96">
        <v>2004</v>
      </c>
      <c r="B96" t="s">
        <v>39</v>
      </c>
      <c r="C96" s="11">
        <f>C95+Month!B81</f>
        <v>18468.86</v>
      </c>
      <c r="D96" s="11">
        <f>D95+Month!C81</f>
        <v>751.73</v>
      </c>
      <c r="E96" s="11">
        <f>E95+Month!D81</f>
        <v>517.4</v>
      </c>
      <c r="F96" s="11">
        <f>F95+Month!E81</f>
        <v>569.26</v>
      </c>
      <c r="G96" s="11">
        <f>G95+Month!F81</f>
        <v>4798.0200000000004</v>
      </c>
      <c r="H96" s="11">
        <f>H95+Month!G81</f>
        <v>2650</v>
      </c>
      <c r="I96" s="11">
        <f>I95+Month!H81</f>
        <v>1418.6</v>
      </c>
      <c r="J96" s="11">
        <f>J95+Month!I81</f>
        <v>4460.3999999999996</v>
      </c>
      <c r="K96" s="11">
        <f>K95+Month!J81</f>
        <v>1631.1399999999999</v>
      </c>
      <c r="L96" s="11">
        <f>Month!K81</f>
        <v>134.47</v>
      </c>
      <c r="M96" s="11">
        <f>Month!L81</f>
        <v>93</v>
      </c>
      <c r="N96" s="11">
        <f>Month!M81</f>
        <v>204.25</v>
      </c>
    </row>
    <row r="97" spans="1:14">
      <c r="A97">
        <v>2004</v>
      </c>
      <c r="B97" t="s">
        <v>40</v>
      </c>
      <c r="C97" s="11">
        <f>C96+Month!B82</f>
        <v>24591.61</v>
      </c>
      <c r="D97" s="11">
        <f>D96+Month!C82</f>
        <v>1057.32</v>
      </c>
      <c r="E97" s="11">
        <f>E96+Month!D82</f>
        <v>701.17</v>
      </c>
      <c r="F97" s="11">
        <f>F96+Month!E82</f>
        <v>675.34</v>
      </c>
      <c r="G97" s="11">
        <f>G96+Month!F82</f>
        <v>6408.25</v>
      </c>
      <c r="H97" s="11">
        <f>H96+Month!G82</f>
        <v>3533.67</v>
      </c>
      <c r="I97" s="11">
        <f>I96+Month!H82</f>
        <v>1757.29</v>
      </c>
      <c r="J97" s="11">
        <f>J96+Month!I82</f>
        <v>5966.2199999999993</v>
      </c>
      <c r="K97" s="11">
        <f>K96+Month!J82</f>
        <v>2091.29</v>
      </c>
      <c r="L97" s="11">
        <f>Month!K82</f>
        <v>170.72</v>
      </c>
      <c r="M97" s="11">
        <f>Month!L82</f>
        <v>84.26</v>
      </c>
      <c r="N97" s="11">
        <f>Month!M82</f>
        <v>165.1</v>
      </c>
    </row>
    <row r="98" spans="1:14">
      <c r="A98">
        <v>2004</v>
      </c>
      <c r="B98" t="s">
        <v>36</v>
      </c>
      <c r="C98" s="11">
        <f>C97+Month!B83</f>
        <v>30569.16</v>
      </c>
      <c r="D98" s="11">
        <f>D97+Month!C83</f>
        <v>1352.21</v>
      </c>
      <c r="E98" s="11">
        <f>E97+Month!D83</f>
        <v>883.76</v>
      </c>
      <c r="F98" s="11">
        <f>F97+Month!E83</f>
        <v>905.79</v>
      </c>
      <c r="G98" s="11">
        <f>G97+Month!F83</f>
        <v>8067.23</v>
      </c>
      <c r="H98" s="11">
        <f>H97+Month!G83</f>
        <v>4523.91</v>
      </c>
      <c r="I98" s="11">
        <f>I97+Month!H83</f>
        <v>1946.1799999999998</v>
      </c>
      <c r="J98" s="11">
        <f>J97+Month!I83</f>
        <v>7462.9499999999989</v>
      </c>
      <c r="K98" s="11">
        <f>K97+Month!J83</f>
        <v>2548.67</v>
      </c>
      <c r="L98" s="11">
        <f>Month!K83</f>
        <v>174.75</v>
      </c>
      <c r="M98" s="11">
        <f>Month!L83</f>
        <v>84.75</v>
      </c>
      <c r="N98" s="11">
        <f>Month!M83</f>
        <v>164.43</v>
      </c>
    </row>
    <row r="99" spans="1:14">
      <c r="A99">
        <v>2004</v>
      </c>
      <c r="B99" t="s">
        <v>41</v>
      </c>
      <c r="C99" s="11">
        <f>C98+Month!B84</f>
        <v>36695.360000000001</v>
      </c>
      <c r="D99" s="11">
        <f>D98+Month!C84</f>
        <v>1632.24</v>
      </c>
      <c r="E99" s="11">
        <f>E98+Month!D84</f>
        <v>1040.6300000000001</v>
      </c>
      <c r="F99" s="11">
        <f>F98+Month!E84</f>
        <v>1021.03</v>
      </c>
      <c r="G99" s="11">
        <f>G98+Month!F84</f>
        <v>9706.06</v>
      </c>
      <c r="H99" s="11">
        <f>H98+Month!G84</f>
        <v>5523.13</v>
      </c>
      <c r="I99" s="11">
        <f>I98+Month!H84</f>
        <v>2148.54</v>
      </c>
      <c r="J99" s="11">
        <f>J98+Month!I84</f>
        <v>9109.1299999999992</v>
      </c>
      <c r="K99" s="11">
        <f>K98+Month!J84</f>
        <v>3051.7200000000003</v>
      </c>
      <c r="L99" s="11">
        <f>Month!K84</f>
        <v>168.7</v>
      </c>
      <c r="M99" s="11">
        <f>Month!L84</f>
        <v>100.38</v>
      </c>
      <c r="N99" s="11">
        <f>Month!M84</f>
        <v>195.82</v>
      </c>
    </row>
    <row r="100" spans="1:14">
      <c r="A100">
        <v>2004</v>
      </c>
      <c r="B100" t="s">
        <v>42</v>
      </c>
      <c r="C100" s="11">
        <f>C99+Month!B85</f>
        <v>43098.020000000004</v>
      </c>
      <c r="D100" s="11">
        <f>D99+Month!C85</f>
        <v>1892.3600000000001</v>
      </c>
      <c r="E100" s="11">
        <f>E99+Month!D85</f>
        <v>1195.3300000000002</v>
      </c>
      <c r="F100" s="11">
        <f>F99+Month!E85</f>
        <v>1193.55</v>
      </c>
      <c r="G100" s="11">
        <f>G99+Month!F85</f>
        <v>11371.66</v>
      </c>
      <c r="H100" s="11">
        <f>H99+Month!G85</f>
        <v>6642.37</v>
      </c>
      <c r="I100" s="11">
        <f>I99+Month!H85</f>
        <v>2340.41</v>
      </c>
      <c r="J100" s="11">
        <f>J99+Month!I85</f>
        <v>10716.919999999998</v>
      </c>
      <c r="K100" s="11">
        <f>K99+Month!J85</f>
        <v>3593.42</v>
      </c>
      <c r="L100" s="11">
        <f>Month!K85</f>
        <v>224.18</v>
      </c>
      <c r="M100" s="11">
        <f>Month!L85</f>
        <v>74.16</v>
      </c>
      <c r="N100" s="11">
        <f>Month!M85</f>
        <v>186.29</v>
      </c>
    </row>
    <row r="101" spans="1:14">
      <c r="A101">
        <v>2004</v>
      </c>
      <c r="B101" t="s">
        <v>43</v>
      </c>
      <c r="C101" s="11">
        <f>C100+Month!B86</f>
        <v>49263.560000000005</v>
      </c>
      <c r="D101" s="11">
        <f>D100+Month!C86</f>
        <v>2121.4300000000003</v>
      </c>
      <c r="E101" s="11">
        <f>E100+Month!D86</f>
        <v>1346.5900000000001</v>
      </c>
      <c r="F101" s="11">
        <f>F100+Month!E86</f>
        <v>1327.51</v>
      </c>
      <c r="G101" s="11">
        <f>G100+Month!F86</f>
        <v>13061.84</v>
      </c>
      <c r="H101" s="11">
        <f>H100+Month!G86</f>
        <v>7782.3099999999995</v>
      </c>
      <c r="I101" s="11">
        <f>I100+Month!H86</f>
        <v>2547.23</v>
      </c>
      <c r="J101" s="11">
        <f>J100+Month!I86</f>
        <v>12186.249999999998</v>
      </c>
      <c r="K101" s="11">
        <f>K100+Month!J86</f>
        <v>4088.4700000000003</v>
      </c>
      <c r="L101" s="11">
        <f>Month!K86</f>
        <v>221.08</v>
      </c>
      <c r="M101" s="11">
        <f>Month!L86</f>
        <v>81.48</v>
      </c>
      <c r="N101" s="11">
        <f>Month!M86</f>
        <v>183.61</v>
      </c>
    </row>
    <row r="102" spans="1:14">
      <c r="A102">
        <v>2004</v>
      </c>
      <c r="B102" t="s">
        <v>44</v>
      </c>
      <c r="C102" s="11">
        <f>C101+Month!B87</f>
        <v>55340.680000000008</v>
      </c>
      <c r="D102" s="11">
        <f>D101+Month!C87</f>
        <v>2360.9300000000003</v>
      </c>
      <c r="E102" s="11">
        <f>E101+Month!D87</f>
        <v>1500.89</v>
      </c>
      <c r="F102" s="11">
        <f>F101+Month!E87</f>
        <v>1473.51</v>
      </c>
      <c r="G102" s="11">
        <f>G101+Month!F87</f>
        <v>14677.24</v>
      </c>
      <c r="H102" s="11">
        <f>H101+Month!G87</f>
        <v>8858.34</v>
      </c>
      <c r="I102" s="11">
        <f>I101+Month!H87</f>
        <v>2801.91</v>
      </c>
      <c r="J102" s="11">
        <f>J101+Month!I87</f>
        <v>13702.159999999998</v>
      </c>
      <c r="K102" s="11">
        <f>K101+Month!J87</f>
        <v>4599.21</v>
      </c>
      <c r="L102" s="11">
        <f>Month!K87</f>
        <v>171.24</v>
      </c>
      <c r="M102" s="11">
        <f>Month!L87</f>
        <v>72.81</v>
      </c>
      <c r="N102" s="11">
        <f>Month!M87</f>
        <v>180.46</v>
      </c>
    </row>
    <row r="103" spans="1:14">
      <c r="A103">
        <v>2004</v>
      </c>
      <c r="B103" t="s">
        <v>45</v>
      </c>
      <c r="C103" s="11">
        <f>C102+Month!B88</f>
        <v>61556.450000000012</v>
      </c>
      <c r="D103" s="11">
        <f>D102+Month!C88</f>
        <v>2618.8000000000002</v>
      </c>
      <c r="E103" s="11">
        <f>E102+Month!D88</f>
        <v>1640.67</v>
      </c>
      <c r="F103" s="11">
        <f>F102+Month!E88</f>
        <v>1722.65</v>
      </c>
      <c r="G103" s="11">
        <f>G102+Month!F88</f>
        <v>16268.82</v>
      </c>
      <c r="H103" s="11">
        <f>H102+Month!G88</f>
        <v>9942.57</v>
      </c>
      <c r="I103" s="11">
        <f>I102+Month!H88</f>
        <v>3095.5699999999997</v>
      </c>
      <c r="J103" s="11">
        <f>J102+Month!I88</f>
        <v>15357.399999999998</v>
      </c>
      <c r="K103" s="11">
        <f>K102+Month!J88</f>
        <v>5089.03</v>
      </c>
      <c r="L103" s="11">
        <f>Month!K88</f>
        <v>145.58000000000001</v>
      </c>
      <c r="M103" s="11">
        <f>Month!L88</f>
        <v>69.31</v>
      </c>
      <c r="N103" s="11">
        <f>Month!M88</f>
        <v>157.62</v>
      </c>
    </row>
    <row r="104" spans="1:14">
      <c r="A104">
        <v>2004</v>
      </c>
      <c r="B104" t="s">
        <v>46</v>
      </c>
      <c r="C104" s="11">
        <f>C103+Month!B89</f>
        <v>67670.510000000009</v>
      </c>
      <c r="D104" s="11">
        <f>D103+Month!C89</f>
        <v>2862.9700000000003</v>
      </c>
      <c r="E104" s="11">
        <f>E103+Month!D89</f>
        <v>1777.39</v>
      </c>
      <c r="F104" s="11">
        <f>F103+Month!E89</f>
        <v>1859.92</v>
      </c>
      <c r="G104" s="11">
        <f>G103+Month!F89</f>
        <v>17864.25</v>
      </c>
      <c r="H104" s="11">
        <f>H103+Month!G89</f>
        <v>10898.539999999999</v>
      </c>
      <c r="I104" s="11">
        <f>I103+Month!H89</f>
        <v>3469.0199999999995</v>
      </c>
      <c r="J104" s="11">
        <f>J103+Month!I89</f>
        <v>16959.53</v>
      </c>
      <c r="K104" s="11">
        <f>K103+Month!J89</f>
        <v>5563.13</v>
      </c>
      <c r="L104" s="11">
        <f>Month!K89</f>
        <v>160.32</v>
      </c>
      <c r="M104" s="11">
        <f>Month!L89</f>
        <v>59.04</v>
      </c>
      <c r="N104" s="11">
        <f>Month!M89</f>
        <v>174.08</v>
      </c>
    </row>
    <row r="105" spans="1:14">
      <c r="A105">
        <v>2004</v>
      </c>
      <c r="B105" t="s">
        <v>47</v>
      </c>
      <c r="C105" s="11">
        <f>C104+Month!B90</f>
        <v>73641.580000000016</v>
      </c>
      <c r="D105" s="11">
        <f>D104+Month!C90</f>
        <v>3115.46</v>
      </c>
      <c r="E105" s="11">
        <f>E104+Month!D90</f>
        <v>1918.2600000000002</v>
      </c>
      <c r="F105" s="11">
        <f>F104+Month!E90</f>
        <v>2028.8300000000002</v>
      </c>
      <c r="G105" s="11">
        <f>G104+Month!F90</f>
        <v>19484.240000000002</v>
      </c>
      <c r="H105" s="11">
        <f>H104+Month!G90</f>
        <v>11636.919999999998</v>
      </c>
      <c r="I105" s="11">
        <f>I104+Month!H90</f>
        <v>3948.4299999999994</v>
      </c>
      <c r="J105" s="11">
        <f>J104+Month!I90</f>
        <v>18514.16</v>
      </c>
      <c r="K105" s="11">
        <f>K104+Month!J90</f>
        <v>6023.17</v>
      </c>
      <c r="L105" s="11">
        <f>Month!K90</f>
        <v>178.28</v>
      </c>
      <c r="M105" s="11">
        <f>Month!L90</f>
        <v>54.05</v>
      </c>
      <c r="N105" s="11">
        <f>Month!M90</f>
        <v>130.85</v>
      </c>
    </row>
    <row r="106" spans="1:14">
      <c r="A106">
        <v>2005</v>
      </c>
      <c r="B106" t="s">
        <v>37</v>
      </c>
      <c r="C106" s="11">
        <f>Month!B91</f>
        <v>6130.57</v>
      </c>
      <c r="D106" s="11">
        <f>Month!C91</f>
        <v>316</v>
      </c>
      <c r="E106" s="11">
        <f>Month!D91</f>
        <v>176.35</v>
      </c>
      <c r="F106" s="11">
        <f>Month!E91</f>
        <v>196.32</v>
      </c>
      <c r="G106" s="11">
        <f>Month!F91</f>
        <v>1400.37</v>
      </c>
      <c r="H106" s="11">
        <f>Month!G91</f>
        <v>1050.93</v>
      </c>
      <c r="I106" s="11">
        <f>Month!H91</f>
        <v>400.04</v>
      </c>
      <c r="J106" s="11">
        <f>Month!I91</f>
        <v>1425.91</v>
      </c>
      <c r="K106" s="11">
        <f>Month!J91</f>
        <v>594.47</v>
      </c>
      <c r="L106" s="11">
        <f>Month!K91</f>
        <v>145.53</v>
      </c>
      <c r="M106" s="11">
        <f>Month!L91</f>
        <v>66.81</v>
      </c>
      <c r="N106" s="11">
        <f>Month!M91</f>
        <v>112.3</v>
      </c>
    </row>
    <row r="107" spans="1:14">
      <c r="A107">
        <v>2005</v>
      </c>
      <c r="B107" t="s">
        <v>38</v>
      </c>
      <c r="C107" s="11">
        <f>C106+Month!B92</f>
        <v>12423.72</v>
      </c>
      <c r="D107" s="11">
        <f>D106+Month!C92</f>
        <v>610.81999999999994</v>
      </c>
      <c r="E107" s="11">
        <f>E106+Month!D92</f>
        <v>355.65</v>
      </c>
      <c r="F107" s="11">
        <f>F106+Month!E92</f>
        <v>308.77999999999997</v>
      </c>
      <c r="G107" s="11">
        <f>G106+Month!F92</f>
        <v>3045.04</v>
      </c>
      <c r="H107" s="11">
        <f>H106+Month!G92</f>
        <v>1879.4</v>
      </c>
      <c r="I107" s="11">
        <f>I106+Month!H92</f>
        <v>849.1</v>
      </c>
      <c r="J107" s="11">
        <f>J106+Month!I92</f>
        <v>3124.73</v>
      </c>
      <c r="K107" s="11">
        <f>K106+Month!J92</f>
        <v>1170.6399999999999</v>
      </c>
      <c r="L107" s="11">
        <f>L106+Month!K92</f>
        <v>329.23</v>
      </c>
      <c r="M107" s="11">
        <f>M106+Month!L92</f>
        <v>124.28</v>
      </c>
      <c r="N107" s="11">
        <f>N106+Month!M92</f>
        <v>255.29000000000002</v>
      </c>
    </row>
    <row r="108" spans="1:14">
      <c r="A108">
        <v>2005</v>
      </c>
      <c r="B108" t="s">
        <v>39</v>
      </c>
      <c r="C108" s="11">
        <f>C107+Month!B93</f>
        <v>18992.52</v>
      </c>
      <c r="D108" s="11">
        <f>D107+Month!C93</f>
        <v>937.54</v>
      </c>
      <c r="E108" s="11">
        <f>E107+Month!D93</f>
        <v>547.47</v>
      </c>
      <c r="F108" s="11">
        <f>F107+Month!E93</f>
        <v>436.86</v>
      </c>
      <c r="G108" s="11">
        <f>G107+Month!F93</f>
        <v>4661.5200000000004</v>
      </c>
      <c r="H108" s="11">
        <f>H107+Month!G93</f>
        <v>2869.69</v>
      </c>
      <c r="I108" s="11">
        <f>I107+Month!H93</f>
        <v>1286.78</v>
      </c>
      <c r="J108" s="11">
        <f>J107+Month!I93</f>
        <v>4670.1400000000003</v>
      </c>
      <c r="K108" s="11">
        <f>K107+Month!J93</f>
        <v>1737.6899999999998</v>
      </c>
      <c r="L108" s="11">
        <f>L107+Month!K93</f>
        <v>656.42000000000007</v>
      </c>
      <c r="M108" s="11">
        <f>M107+Month!L93</f>
        <v>194.26999999999998</v>
      </c>
      <c r="N108" s="11">
        <f>N107+Month!M93</f>
        <v>427.83000000000004</v>
      </c>
    </row>
    <row r="109" spans="1:14">
      <c r="A109">
        <v>2005</v>
      </c>
      <c r="B109" t="s">
        <v>40</v>
      </c>
      <c r="C109" s="11">
        <f>C108+Month!B94</f>
        <v>25075.85</v>
      </c>
      <c r="D109" s="11">
        <f>D108+Month!C94</f>
        <v>1169.73</v>
      </c>
      <c r="E109" s="11">
        <f>E108+Month!D94</f>
        <v>720.39</v>
      </c>
      <c r="F109" s="11">
        <f>F108+Month!E94</f>
        <v>537.23</v>
      </c>
      <c r="G109" s="11">
        <f>G108+Month!F94</f>
        <v>6297.59</v>
      </c>
      <c r="H109" s="11">
        <f>H108+Month!G94</f>
        <v>3801.69</v>
      </c>
      <c r="I109" s="11">
        <f>I108+Month!H94</f>
        <v>1616.49</v>
      </c>
      <c r="J109" s="11">
        <f>J108+Month!I94</f>
        <v>6283.71</v>
      </c>
      <c r="K109" s="11">
        <f>K108+Month!J94</f>
        <v>2284.85</v>
      </c>
      <c r="L109" s="11">
        <f>L108+Month!K94</f>
        <v>854.50000000000011</v>
      </c>
      <c r="M109" s="11">
        <f>M108+Month!L94</f>
        <v>264.2</v>
      </c>
      <c r="N109" s="11">
        <f>N108+Month!M94</f>
        <v>583.66000000000008</v>
      </c>
    </row>
    <row r="110" spans="1:14">
      <c r="A110">
        <v>2005</v>
      </c>
      <c r="B110" t="s">
        <v>36</v>
      </c>
      <c r="C110" s="11">
        <f>C109+Month!B95</f>
        <v>31331.19</v>
      </c>
      <c r="D110" s="11">
        <f>D109+Month!C95</f>
        <v>1438.65</v>
      </c>
      <c r="E110" s="11">
        <f>E109+Month!D95</f>
        <v>892.2</v>
      </c>
      <c r="F110" s="11">
        <f>F109+Month!E95</f>
        <v>755.28</v>
      </c>
      <c r="G110" s="11">
        <f>G109+Month!F95</f>
        <v>7894.3</v>
      </c>
      <c r="H110" s="11">
        <f>H109+Month!G95</f>
        <v>4807.2</v>
      </c>
      <c r="I110" s="11">
        <f>I109+Month!H95</f>
        <v>1861.46</v>
      </c>
      <c r="J110" s="11">
        <f>J109+Month!I95</f>
        <v>7939.35</v>
      </c>
      <c r="K110" s="11">
        <f>K109+Month!J95</f>
        <v>2833.7799999999997</v>
      </c>
      <c r="L110" s="11">
        <f>L109+Month!K95</f>
        <v>1033.2400000000002</v>
      </c>
      <c r="M110" s="11">
        <f>M109+Month!L95</f>
        <v>324.23</v>
      </c>
      <c r="N110" s="11">
        <f>N109+Month!M95</f>
        <v>744.5200000000001</v>
      </c>
    </row>
    <row r="111" spans="1:14">
      <c r="A111">
        <v>2005</v>
      </c>
      <c r="B111" t="s">
        <v>41</v>
      </c>
      <c r="C111" s="11">
        <f>C110+Month!B96</f>
        <v>37346.82</v>
      </c>
      <c r="D111" s="11">
        <f>D110+Month!C96</f>
        <v>1670.7800000000002</v>
      </c>
      <c r="E111" s="11">
        <f>E110+Month!D96</f>
        <v>1039.81</v>
      </c>
      <c r="F111" s="11">
        <f>F110+Month!E96</f>
        <v>864.31999999999994</v>
      </c>
      <c r="G111" s="11">
        <f>G110+Month!F96</f>
        <v>9470.57</v>
      </c>
      <c r="H111" s="11">
        <f>H110+Month!G96</f>
        <v>5938.95</v>
      </c>
      <c r="I111" s="11">
        <f>I110+Month!H96</f>
        <v>2048.62</v>
      </c>
      <c r="J111" s="11">
        <f>J110+Month!I96</f>
        <v>9543.1</v>
      </c>
      <c r="K111" s="11">
        <f>K110+Month!J96</f>
        <v>3424.43</v>
      </c>
      <c r="L111" s="11">
        <f>L110+Month!K96</f>
        <v>1085.8000000000002</v>
      </c>
      <c r="M111" s="11">
        <f>M110+Month!L96</f>
        <v>387.27000000000004</v>
      </c>
      <c r="N111" s="11">
        <f>N110+Month!M96</f>
        <v>921.35000000000014</v>
      </c>
    </row>
    <row r="112" spans="1:14">
      <c r="A112">
        <v>2005</v>
      </c>
      <c r="B112" t="s">
        <v>42</v>
      </c>
      <c r="C112" s="11">
        <f>C111+Month!B97</f>
        <v>43679.64</v>
      </c>
      <c r="D112" s="11">
        <f>D111+Month!C97</f>
        <v>1888.8000000000002</v>
      </c>
      <c r="E112" s="11">
        <f>E111+Month!D97</f>
        <v>1197.6599999999999</v>
      </c>
      <c r="F112" s="11">
        <f>F111+Month!E97</f>
        <v>1090.26</v>
      </c>
      <c r="G112" s="11">
        <f>G111+Month!F97</f>
        <v>11135.539999999999</v>
      </c>
      <c r="H112" s="11">
        <f>H111+Month!G97</f>
        <v>7139.36</v>
      </c>
      <c r="I112" s="11">
        <f>I111+Month!H97</f>
        <v>2192.16</v>
      </c>
      <c r="J112" s="11">
        <f>J111+Month!I97</f>
        <v>11214.52</v>
      </c>
      <c r="K112" s="11">
        <f>K111+Month!J97</f>
        <v>4021.87</v>
      </c>
      <c r="L112" s="11">
        <f>L111+Month!K97</f>
        <v>1135.5900000000001</v>
      </c>
      <c r="M112" s="11">
        <f>M111+Month!L97</f>
        <v>449.26000000000005</v>
      </c>
      <c r="N112" s="11">
        <f>N111+Month!M97</f>
        <v>1090.0500000000002</v>
      </c>
    </row>
    <row r="113" spans="1:14">
      <c r="A113">
        <v>2005</v>
      </c>
      <c r="B113" t="s">
        <v>43</v>
      </c>
      <c r="C113" s="11">
        <f>C112+Month!B98</f>
        <v>50130.34</v>
      </c>
      <c r="D113" s="11">
        <f>D112+Month!C98</f>
        <v>2181.1200000000003</v>
      </c>
      <c r="E113" s="11">
        <f>E112+Month!D98</f>
        <v>1351.9899999999998</v>
      </c>
      <c r="F113" s="11">
        <f>F112+Month!E98</f>
        <v>1265.7</v>
      </c>
      <c r="G113" s="11">
        <f>G112+Month!F98</f>
        <v>12681.929999999998</v>
      </c>
      <c r="H113" s="11">
        <f>H112+Month!G98</f>
        <v>8383.0499999999993</v>
      </c>
      <c r="I113" s="11">
        <f>I112+Month!H98</f>
        <v>2398.25</v>
      </c>
      <c r="J113" s="11">
        <f>J112+Month!I98</f>
        <v>12826.98</v>
      </c>
      <c r="K113" s="11">
        <f>K112+Month!J98</f>
        <v>4611.33</v>
      </c>
      <c r="L113" s="11">
        <f>L112+Month!K98</f>
        <v>1385.9500000000003</v>
      </c>
      <c r="M113" s="11">
        <f>M112+Month!L98</f>
        <v>513.73</v>
      </c>
      <c r="N113" s="11">
        <f>N112+Month!M98</f>
        <v>1272.6800000000003</v>
      </c>
    </row>
    <row r="114" spans="1:14">
      <c r="A114">
        <v>2005</v>
      </c>
      <c r="B114" t="s">
        <v>44</v>
      </c>
      <c r="C114" s="11">
        <f>C113+Month!B99</f>
        <v>56377.679999999993</v>
      </c>
      <c r="D114" s="11">
        <f>D113+Month!C99</f>
        <v>2448.9300000000003</v>
      </c>
      <c r="E114" s="11">
        <f>E113+Month!D99</f>
        <v>1509.4299999999998</v>
      </c>
      <c r="F114" s="11">
        <f>F113+Month!E99</f>
        <v>1456.9</v>
      </c>
      <c r="G114" s="11">
        <f>G113+Month!F99</f>
        <v>14217.109999999999</v>
      </c>
      <c r="H114" s="11">
        <f>H113+Month!G99</f>
        <v>9518.56</v>
      </c>
      <c r="I114" s="11">
        <f>I113+Month!H99</f>
        <v>2641.24</v>
      </c>
      <c r="J114" s="11">
        <f>J113+Month!I99</f>
        <v>14497</v>
      </c>
      <c r="K114" s="11">
        <f>K113+Month!J99</f>
        <v>5162.3099999999995</v>
      </c>
      <c r="L114" s="11">
        <f>L113+Month!K99</f>
        <v>1464.3100000000002</v>
      </c>
      <c r="M114" s="11">
        <f>M113+Month!L99</f>
        <v>583.27</v>
      </c>
      <c r="N114" s="11">
        <f>N113+Month!M99</f>
        <v>1444.0600000000004</v>
      </c>
    </row>
    <row r="115" spans="1:14">
      <c r="A115">
        <v>2005</v>
      </c>
      <c r="B115" t="s">
        <v>45</v>
      </c>
      <c r="C115" s="11">
        <f>C114+Month!B100</f>
        <v>62710.289999999994</v>
      </c>
      <c r="D115" s="11">
        <f>D114+Month!C100</f>
        <v>2749.42</v>
      </c>
      <c r="E115" s="11">
        <f>E114+Month!D100</f>
        <v>1680.6599999999999</v>
      </c>
      <c r="F115" s="11">
        <f>F114+Month!E100</f>
        <v>1662.95</v>
      </c>
      <c r="G115" s="11">
        <f>G114+Month!F100</f>
        <v>15795.649999999998</v>
      </c>
      <c r="H115" s="11">
        <f>H114+Month!G100</f>
        <v>10572.4</v>
      </c>
      <c r="I115" s="11">
        <f>I114+Month!H100</f>
        <v>2893.91</v>
      </c>
      <c r="J115" s="11">
        <f>J114+Month!I100</f>
        <v>16242.46</v>
      </c>
      <c r="K115" s="11">
        <f>K114+Month!J100</f>
        <v>5711.5099999999993</v>
      </c>
      <c r="L115" s="11">
        <f>L114+Month!K100</f>
        <v>1544.9300000000003</v>
      </c>
      <c r="M115" s="11">
        <f>M114+Month!L100</f>
        <v>638.85</v>
      </c>
      <c r="N115" s="11">
        <f>N114+Month!M100</f>
        <v>1606.4400000000005</v>
      </c>
    </row>
    <row r="116" spans="1:14">
      <c r="A116">
        <v>2005</v>
      </c>
      <c r="B116" t="s">
        <v>46</v>
      </c>
      <c r="C116" s="11">
        <f>C115+Month!B101</f>
        <v>68664.849999999991</v>
      </c>
      <c r="D116" s="11">
        <f>D115+Month!C101</f>
        <v>3058.11</v>
      </c>
      <c r="E116" s="11">
        <f>E115+Month!D101</f>
        <v>1848.1499999999999</v>
      </c>
      <c r="F116" s="11">
        <f>F115+Month!E101</f>
        <v>1776.48</v>
      </c>
      <c r="G116" s="11">
        <f>G115+Month!F101</f>
        <v>17329.899999999998</v>
      </c>
      <c r="H116" s="11">
        <f>H115+Month!G101</f>
        <v>11403.24</v>
      </c>
      <c r="I116" s="11">
        <f>I115+Month!H101</f>
        <v>3364.46</v>
      </c>
      <c r="J116" s="11">
        <f>J115+Month!I101</f>
        <v>17718.87</v>
      </c>
      <c r="K116" s="11">
        <f>K115+Month!J101</f>
        <v>6279.6299999999992</v>
      </c>
      <c r="L116" s="11">
        <f>L115+Month!K101</f>
        <v>1683.9200000000003</v>
      </c>
      <c r="M116" s="11">
        <f>M115+Month!L101</f>
        <v>698.89</v>
      </c>
      <c r="N116" s="11">
        <f>N115+Month!M101</f>
        <v>1777.2300000000005</v>
      </c>
    </row>
    <row r="117" spans="1:14">
      <c r="A117">
        <v>2005</v>
      </c>
      <c r="B117" t="s">
        <v>47</v>
      </c>
      <c r="C117" s="11">
        <f>C116+Month!B102</f>
        <v>75496.329999999987</v>
      </c>
      <c r="D117" s="11">
        <f>D116+Month!C102</f>
        <v>3314.54</v>
      </c>
      <c r="E117" s="11">
        <f>E116+Month!D102</f>
        <v>2020.7199999999998</v>
      </c>
      <c r="F117" s="11">
        <f>F116+Month!E102</f>
        <v>1916.17</v>
      </c>
      <c r="G117" s="11">
        <f>G116+Month!F102</f>
        <v>18852.149999999998</v>
      </c>
      <c r="H117" s="11">
        <f>H116+Month!G102</f>
        <v>12497.289999999999</v>
      </c>
      <c r="I117" s="11">
        <f>I116+Month!H102</f>
        <v>3869.4300000000003</v>
      </c>
      <c r="J117" s="11">
        <f>J116+Month!I102</f>
        <v>19377.23</v>
      </c>
      <c r="K117" s="11">
        <f>K116+Month!J102</f>
        <v>6851.7499999999991</v>
      </c>
      <c r="L117" s="11">
        <f>L116+Month!K102</f>
        <v>2206.92</v>
      </c>
      <c r="M117" s="11">
        <f>M116+Month!L102</f>
        <v>749.89</v>
      </c>
      <c r="N117" s="11">
        <f>N116+Month!M102</f>
        <v>1905.7300000000005</v>
      </c>
    </row>
    <row r="118" spans="1:14">
      <c r="A118">
        <v>2006</v>
      </c>
      <c r="B118" t="s">
        <v>37</v>
      </c>
      <c r="C118" s="11">
        <f>Month!B103</f>
        <v>6062.93</v>
      </c>
      <c r="D118" s="11">
        <f>Month!C103</f>
        <v>318.18</v>
      </c>
      <c r="E118" s="11">
        <f>Month!D103</f>
        <v>179.57</v>
      </c>
      <c r="F118" s="11">
        <f>Month!E103</f>
        <v>261.04000000000002</v>
      </c>
      <c r="G118" s="11">
        <f>Month!F103</f>
        <v>1345.3</v>
      </c>
      <c r="H118" s="11">
        <f>Month!G103</f>
        <v>836.52</v>
      </c>
      <c r="I118" s="11">
        <f>Month!H103</f>
        <v>447.22</v>
      </c>
      <c r="J118" s="11">
        <f>Month!I103</f>
        <v>1542.08</v>
      </c>
      <c r="K118" s="11">
        <f>Month!J103</f>
        <v>583.83000000000004</v>
      </c>
      <c r="L118" s="11">
        <f>Month!K103</f>
        <v>276.13</v>
      </c>
      <c r="M118" s="11">
        <f>Month!L103</f>
        <v>72.91</v>
      </c>
      <c r="N118" s="11">
        <f>Month!M103</f>
        <v>108.42</v>
      </c>
    </row>
    <row r="119" spans="1:14">
      <c r="A119">
        <v>2006</v>
      </c>
      <c r="B119" t="s">
        <v>38</v>
      </c>
      <c r="C119" s="11">
        <f>C118+Month!B104</f>
        <v>12220.59</v>
      </c>
      <c r="D119" s="11">
        <f>D118+Month!C104</f>
        <v>574.86</v>
      </c>
      <c r="E119" s="11">
        <f>E118+Month!D104</f>
        <v>344.27</v>
      </c>
      <c r="F119" s="11">
        <f>F118+Month!E104</f>
        <v>446.95000000000005</v>
      </c>
      <c r="G119" s="11">
        <f>G118+Month!F104</f>
        <v>2943.44</v>
      </c>
      <c r="H119" s="11">
        <f>H118+Month!G104</f>
        <v>1619.1</v>
      </c>
      <c r="I119" s="11">
        <f>I118+Month!H104</f>
        <v>860.6400000000001</v>
      </c>
      <c r="J119" s="11">
        <f>J118+Month!I104</f>
        <v>3294.7200000000003</v>
      </c>
      <c r="K119" s="11">
        <f>K118+Month!J104</f>
        <v>1086.6300000000001</v>
      </c>
      <c r="L119" s="11">
        <f>L118+Month!K104</f>
        <v>527.47</v>
      </c>
      <c r="M119" s="11">
        <f>M118+Month!L104</f>
        <v>130.04</v>
      </c>
      <c r="N119" s="11">
        <f>N118+Month!M104</f>
        <v>238.89999999999998</v>
      </c>
    </row>
    <row r="120" spans="1:14">
      <c r="A120">
        <v>2006</v>
      </c>
      <c r="B120" t="s">
        <v>39</v>
      </c>
      <c r="C120" s="11">
        <f>C119+Month!B105</f>
        <v>19239.989999999998</v>
      </c>
      <c r="D120" s="11">
        <f>D119+Month!C105</f>
        <v>982.71</v>
      </c>
      <c r="E120" s="11">
        <f>E119+Month!D105</f>
        <v>523.68999999999994</v>
      </c>
      <c r="F120" s="11">
        <f>F119+Month!E105</f>
        <v>731.16000000000008</v>
      </c>
      <c r="G120" s="11">
        <f>G119+Month!F105</f>
        <v>4441.3</v>
      </c>
      <c r="H120" s="11">
        <f>H119+Month!G105</f>
        <v>2639.89</v>
      </c>
      <c r="I120" s="11">
        <f>I119+Month!H105</f>
        <v>1394.8000000000002</v>
      </c>
      <c r="J120" s="11">
        <f>J119+Month!I105</f>
        <v>4888.88</v>
      </c>
      <c r="K120" s="11">
        <f>K119+Month!J105</f>
        <v>1899.02</v>
      </c>
      <c r="L120" s="11">
        <f>L119+Month!K105</f>
        <v>820.11</v>
      </c>
      <c r="M120" s="11">
        <f>M119+Month!L105</f>
        <v>199.16</v>
      </c>
      <c r="N120" s="11">
        <f>N119+Month!M105</f>
        <v>417.09999999999997</v>
      </c>
    </row>
    <row r="121" spans="1:14">
      <c r="A121">
        <v>2006</v>
      </c>
      <c r="B121" t="s">
        <v>40</v>
      </c>
      <c r="C121" s="11">
        <f>C120+Month!B106</f>
        <v>25007.32</v>
      </c>
      <c r="D121" s="11">
        <f>D120+Month!C106</f>
        <v>1231.67</v>
      </c>
      <c r="E121" s="11">
        <f>E120+Month!D106</f>
        <v>703.75</v>
      </c>
      <c r="F121" s="11">
        <f>F120+Month!E106</f>
        <v>840.79000000000008</v>
      </c>
      <c r="G121" s="11">
        <f>G120+Month!F106</f>
        <v>6018</v>
      </c>
      <c r="H121" s="11">
        <f>H120+Month!G106</f>
        <v>3504.99</v>
      </c>
      <c r="I121" s="11">
        <f>I120+Month!H106</f>
        <v>1738.7800000000002</v>
      </c>
      <c r="J121" s="11">
        <f>J120+Month!I106</f>
        <v>6590.23</v>
      </c>
      <c r="K121" s="11">
        <f>K120+Month!J106</f>
        <v>2139.9699999999998</v>
      </c>
      <c r="L121" s="11">
        <f>L120+Month!K106</f>
        <v>994</v>
      </c>
      <c r="M121" s="11">
        <f>M120+Month!L106</f>
        <v>252.79</v>
      </c>
      <c r="N121" s="11">
        <f>N120+Month!M106</f>
        <v>551.65</v>
      </c>
    </row>
    <row r="122" spans="1:14">
      <c r="A122">
        <v>2006</v>
      </c>
      <c r="B122" t="s">
        <v>36</v>
      </c>
      <c r="C122" s="11">
        <f>C121+Month!B107</f>
        <v>31357.059999999998</v>
      </c>
      <c r="D122" s="11">
        <f>D121+Month!C107</f>
        <v>1563.0700000000002</v>
      </c>
      <c r="E122" s="11">
        <f>E121+Month!D107</f>
        <v>863.02</v>
      </c>
      <c r="F122" s="11">
        <f>F121+Month!E107</f>
        <v>1114.95</v>
      </c>
      <c r="G122" s="11">
        <f>G121+Month!F107</f>
        <v>7500.17</v>
      </c>
      <c r="H122" s="11">
        <f>H121+Month!G107</f>
        <v>4626.99</v>
      </c>
      <c r="I122" s="11">
        <f>I121+Month!H107</f>
        <v>2139.9700000000003</v>
      </c>
      <c r="J122" s="11">
        <f>J121+Month!I107</f>
        <v>8255.98</v>
      </c>
      <c r="K122" s="11">
        <f>K121+Month!J107</f>
        <v>2589.64</v>
      </c>
      <c r="L122" s="11">
        <f>L121+Month!K107</f>
        <v>1102.75</v>
      </c>
      <c r="M122" s="11">
        <f>M121+Month!L107</f>
        <v>306.56</v>
      </c>
      <c r="N122" s="11">
        <f>N121+Month!M107</f>
        <v>707.97</v>
      </c>
    </row>
    <row r="123" spans="1:14">
      <c r="A123">
        <v>2006</v>
      </c>
      <c r="B123" t="s">
        <v>41</v>
      </c>
      <c r="C123" s="11">
        <f>C122+Month!B108</f>
        <v>37827.56</v>
      </c>
      <c r="D123" s="11">
        <f>D122+Month!C108</f>
        <v>1883.92</v>
      </c>
      <c r="E123" s="11">
        <f>E122+Month!D108</f>
        <v>1001.15</v>
      </c>
      <c r="F123" s="11">
        <f>F122+Month!E108</f>
        <v>1296.5700000000002</v>
      </c>
      <c r="G123" s="11">
        <f>G122+Month!F108</f>
        <v>9065.7000000000007</v>
      </c>
      <c r="H123" s="11">
        <f>H122+Month!G108</f>
        <v>5955.99</v>
      </c>
      <c r="I123" s="11">
        <f>I122+Month!H108</f>
        <v>2287.1800000000003</v>
      </c>
      <c r="J123" s="11">
        <f>J122+Month!I108</f>
        <v>9953.67</v>
      </c>
      <c r="K123" s="11">
        <f>K122+Month!J108</f>
        <v>3101.24</v>
      </c>
      <c r="L123" s="11">
        <f>L122+Month!K108</f>
        <v>1285.9100000000001</v>
      </c>
      <c r="M123" s="11">
        <f>M122+Month!L108</f>
        <v>370.67</v>
      </c>
      <c r="N123" s="11">
        <f>N122+Month!M108</f>
        <v>871.64</v>
      </c>
    </row>
    <row r="124" spans="1:14">
      <c r="A124">
        <v>2006</v>
      </c>
      <c r="B124" t="s">
        <v>42</v>
      </c>
      <c r="C124" s="11">
        <f>C123+Month!B109</f>
        <v>44010.11</v>
      </c>
      <c r="D124" s="11">
        <f>D123+Month!C109</f>
        <v>2185.25</v>
      </c>
      <c r="E124" s="11">
        <f>E123+Month!D109</f>
        <v>1140.92</v>
      </c>
      <c r="F124" s="11">
        <f>F123+Month!E109</f>
        <v>1425.5900000000001</v>
      </c>
      <c r="G124" s="11">
        <f>G123+Month!F109</f>
        <v>10643.52</v>
      </c>
      <c r="H124" s="11">
        <f>H123+Month!G109</f>
        <v>7085.45</v>
      </c>
      <c r="I124" s="11">
        <f>I123+Month!H109</f>
        <v>2410.7400000000002</v>
      </c>
      <c r="J124" s="11">
        <f>J123+Month!I109</f>
        <v>11630.75</v>
      </c>
      <c r="K124" s="11">
        <f>K123+Month!J109</f>
        <v>3699.47</v>
      </c>
      <c r="L124" s="11">
        <f>L123+Month!K109</f>
        <v>1445.75</v>
      </c>
      <c r="M124" s="11">
        <f>M123+Month!L109</f>
        <v>434.36</v>
      </c>
      <c r="N124" s="11">
        <f>N123+Month!M109</f>
        <v>975.41</v>
      </c>
    </row>
    <row r="125" spans="1:14">
      <c r="A125">
        <v>2006</v>
      </c>
      <c r="B125" t="s">
        <v>43</v>
      </c>
      <c r="C125" s="11">
        <f>C124+Month!B110</f>
        <v>50166.78</v>
      </c>
      <c r="D125" s="11">
        <f>D124+Month!C110</f>
        <v>2401.94</v>
      </c>
      <c r="E125" s="11">
        <f>E124+Month!D110</f>
        <v>1276.3600000000001</v>
      </c>
      <c r="F125" s="11">
        <f>F124+Month!E110</f>
        <v>1554.9700000000003</v>
      </c>
      <c r="G125" s="11">
        <f>G124+Month!F110</f>
        <v>12122.95</v>
      </c>
      <c r="H125" s="11">
        <f>H124+Month!G110</f>
        <v>8376</v>
      </c>
      <c r="I125" s="11">
        <f>I124+Month!H110</f>
        <v>2626.13</v>
      </c>
      <c r="J125" s="11">
        <f>J124+Month!I110</f>
        <v>13322.67</v>
      </c>
      <c r="K125" s="11">
        <f>K124+Month!J110</f>
        <v>4290.41</v>
      </c>
      <c r="L125" s="11">
        <f>L124+Month!K110</f>
        <v>1553.65</v>
      </c>
      <c r="M125" s="11">
        <f>M124+Month!L110</f>
        <v>492.31</v>
      </c>
      <c r="N125" s="11">
        <f>N124+Month!M110</f>
        <v>1113.1299999999999</v>
      </c>
    </row>
    <row r="126" spans="1:14">
      <c r="A126">
        <v>2006</v>
      </c>
      <c r="B126" t="s">
        <v>44</v>
      </c>
      <c r="C126" s="11">
        <f>C125+Month!B111</f>
        <v>56576.659999999996</v>
      </c>
      <c r="D126" s="11">
        <f>D125+Month!C111</f>
        <v>2608.09</v>
      </c>
      <c r="E126" s="11">
        <f>E125+Month!D111</f>
        <v>1421.13</v>
      </c>
      <c r="F126" s="11">
        <f>F125+Month!E111</f>
        <v>1715.5300000000002</v>
      </c>
      <c r="G126" s="11">
        <f>G125+Month!F111</f>
        <v>13664.880000000001</v>
      </c>
      <c r="H126" s="11">
        <f>H125+Month!G111</f>
        <v>9551.2000000000007</v>
      </c>
      <c r="I126" s="11">
        <f>I125+Month!H111</f>
        <v>2853.26</v>
      </c>
      <c r="J126" s="11">
        <f>J125+Month!I111</f>
        <v>15111.36</v>
      </c>
      <c r="K126" s="11">
        <f>K125+Month!J111</f>
        <v>4924.1399999999994</v>
      </c>
      <c r="L126" s="11">
        <f>L125+Month!K111</f>
        <v>1731.43</v>
      </c>
      <c r="M126" s="11">
        <f>M125+Month!L111</f>
        <v>542.19000000000005</v>
      </c>
      <c r="N126" s="11">
        <f>N125+Month!M111</f>
        <v>1242.3599999999999</v>
      </c>
    </row>
    <row r="127" spans="1:14">
      <c r="A127">
        <v>2006</v>
      </c>
      <c r="B127" t="s">
        <v>45</v>
      </c>
      <c r="C127" s="11">
        <f>C126+Month!B112</f>
        <v>62909.409999999996</v>
      </c>
      <c r="D127" s="11">
        <f>D126+Month!C112</f>
        <v>2746.3500000000004</v>
      </c>
      <c r="E127" s="11">
        <f>E126+Month!D112</f>
        <v>1593.98</v>
      </c>
      <c r="F127" s="11">
        <f>F126+Month!E112</f>
        <v>1965.1100000000001</v>
      </c>
      <c r="G127" s="11">
        <f>G126+Month!F112</f>
        <v>15165.18</v>
      </c>
      <c r="H127" s="11">
        <f>H126+Month!G112</f>
        <v>10721.19</v>
      </c>
      <c r="I127" s="11">
        <f>I126+Month!H112</f>
        <v>3192.9800000000005</v>
      </c>
      <c r="J127" s="11">
        <f>J126+Month!I112</f>
        <v>16912.670000000002</v>
      </c>
      <c r="K127" s="11">
        <f>K126+Month!J112</f>
        <v>5439.4499999999989</v>
      </c>
      <c r="L127" s="11">
        <f>L126+Month!K112</f>
        <v>1868.64</v>
      </c>
      <c r="M127" s="11">
        <f>M126+Month!L112</f>
        <v>606.95000000000005</v>
      </c>
      <c r="N127" s="11">
        <f>N126+Month!M112</f>
        <v>1377.9199999999998</v>
      </c>
    </row>
    <row r="128" spans="1:14">
      <c r="A128">
        <v>2006</v>
      </c>
      <c r="B128" t="s">
        <v>46</v>
      </c>
      <c r="C128" s="11">
        <f>C127+Month!B113</f>
        <v>68851.709999999992</v>
      </c>
      <c r="D128" s="11">
        <f>D127+Month!C113</f>
        <v>2994.6500000000005</v>
      </c>
      <c r="E128" s="11">
        <f>E127+Month!D113</f>
        <v>1758.42</v>
      </c>
      <c r="F128" s="11">
        <f>F127+Month!E113</f>
        <v>2107.02</v>
      </c>
      <c r="G128" s="11">
        <f>G127+Month!F113</f>
        <v>16634.07</v>
      </c>
      <c r="H128" s="11">
        <f>H127+Month!G113</f>
        <v>11691.82</v>
      </c>
      <c r="I128" s="11">
        <f>I127+Month!H113</f>
        <v>3594.6500000000005</v>
      </c>
      <c r="J128" s="11">
        <f>J127+Month!I113</f>
        <v>18433.690000000002</v>
      </c>
      <c r="K128" s="11">
        <f>K127+Month!J113</f>
        <v>6033.4899999999989</v>
      </c>
      <c r="L128" s="11">
        <f>L127+Month!K113</f>
        <v>2004.5600000000002</v>
      </c>
      <c r="M128" s="11">
        <f>M127+Month!L113</f>
        <v>656.18000000000006</v>
      </c>
      <c r="N128" s="11">
        <f>N127+Month!M113</f>
        <v>1501.81</v>
      </c>
    </row>
    <row r="129" spans="1:14">
      <c r="A129">
        <v>2006</v>
      </c>
      <c r="B129" t="s">
        <v>47</v>
      </c>
      <c r="C129" s="11">
        <f>C128+Month!B114</f>
        <v>74895.87999999999</v>
      </c>
      <c r="D129" s="11">
        <f>D128+Month!C114</f>
        <v>3126.8600000000006</v>
      </c>
      <c r="E129" s="11">
        <f>E128+Month!D114</f>
        <v>1919.79</v>
      </c>
      <c r="F129" s="11">
        <f>F128+Month!E114</f>
        <v>2278.38</v>
      </c>
      <c r="G129" s="11">
        <f>G128+Month!F114</f>
        <v>18091.169999999998</v>
      </c>
      <c r="H129" s="11">
        <f>H128+Month!G114</f>
        <v>12640.56</v>
      </c>
      <c r="I129" s="11">
        <f>I128+Month!H114</f>
        <v>4016.4200000000005</v>
      </c>
      <c r="J129" s="11">
        <f>J128+Month!I114</f>
        <v>20160.900000000001</v>
      </c>
      <c r="K129" s="11">
        <f>K128+Month!J114</f>
        <v>6525.0499999999993</v>
      </c>
      <c r="L129" s="11">
        <f>L128+Month!K114</f>
        <v>2250.84</v>
      </c>
      <c r="M129" s="11">
        <f>M128+Month!L114</f>
        <v>712.66000000000008</v>
      </c>
      <c r="N129" s="11">
        <f>N128+Month!M114</f>
        <v>1609.82</v>
      </c>
    </row>
    <row r="130" spans="1:14">
      <c r="A130">
        <v>2007</v>
      </c>
      <c r="B130" t="s">
        <v>37</v>
      </c>
      <c r="C130" s="11">
        <v>6083.25530482455</v>
      </c>
      <c r="D130" s="11">
        <v>330.32888247059998</v>
      </c>
      <c r="E130" s="11">
        <v>202.46820699220481</v>
      </c>
      <c r="F130" s="11">
        <v>139.85051457220001</v>
      </c>
      <c r="G130" s="11">
        <v>1410.957317887</v>
      </c>
      <c r="H130" s="11">
        <v>976.60197865699979</v>
      </c>
      <c r="I130" s="11">
        <v>442.57977740000001</v>
      </c>
      <c r="J130" s="11">
        <v>1697.2312134919998</v>
      </c>
      <c r="K130" s="11">
        <v>406.90961309720279</v>
      </c>
      <c r="L130" s="11">
        <v>256.58849400498144</v>
      </c>
      <c r="M130" s="11">
        <v>43.768977251358997</v>
      </c>
      <c r="N130" s="11">
        <v>74.211251000000004</v>
      </c>
    </row>
    <row r="131" spans="1:14">
      <c r="A131">
        <v>2007</v>
      </c>
      <c r="B131" t="s">
        <v>38</v>
      </c>
      <c r="C131" s="11">
        <v>11879.29015570294</v>
      </c>
      <c r="D131" s="11">
        <v>570.6125450305999</v>
      </c>
      <c r="E131" s="11">
        <v>352.39488348140958</v>
      </c>
      <c r="F131" s="11">
        <v>261.60151459220003</v>
      </c>
      <c r="G131" s="11">
        <v>2777.7487283070004</v>
      </c>
      <c r="H131" s="11">
        <v>1845.4628612269998</v>
      </c>
      <c r="I131" s="11">
        <v>868.2417832000001</v>
      </c>
      <c r="J131" s="11">
        <v>3292.116430307</v>
      </c>
      <c r="K131" s="11">
        <v>843.81701785540565</v>
      </c>
      <c r="L131" s="11">
        <v>567.12434445096278</v>
      </c>
      <c r="M131" s="11">
        <v>99.169177251359002</v>
      </c>
      <c r="N131" s="11">
        <v>190.86158700000004</v>
      </c>
    </row>
    <row r="132" spans="1:14">
      <c r="A132">
        <v>2007</v>
      </c>
      <c r="B132" t="s">
        <v>39</v>
      </c>
      <c r="C132" s="11">
        <v>18130.108518214216</v>
      </c>
      <c r="D132" s="11">
        <v>888.98324079859992</v>
      </c>
      <c r="E132" s="11">
        <v>523.07967841281436</v>
      </c>
      <c r="F132" s="11">
        <v>344.44755962980003</v>
      </c>
      <c r="G132" s="11">
        <v>4336.7062124690001</v>
      </c>
      <c r="H132" s="11">
        <v>2772.7951254619998</v>
      </c>
      <c r="I132" s="11">
        <v>1227.728074417</v>
      </c>
      <c r="J132" s="11">
        <v>5148.1335574479999</v>
      </c>
      <c r="K132" s="11">
        <v>1384.2120283206086</v>
      </c>
      <c r="L132" s="11">
        <v>656.16935845594412</v>
      </c>
      <c r="M132" s="11">
        <v>149.94406180044601</v>
      </c>
      <c r="N132" s="11">
        <v>328.09974200000005</v>
      </c>
    </row>
    <row r="133" spans="1:14">
      <c r="A133">
        <v>2007</v>
      </c>
      <c r="B133" t="s">
        <v>40</v>
      </c>
      <c r="C133" s="11">
        <v>24275.63524002007</v>
      </c>
      <c r="D133" s="11">
        <v>1090.0489548906999</v>
      </c>
      <c r="E133" s="11">
        <v>691.55916954521922</v>
      </c>
      <c r="F133" s="11">
        <v>429.07448287030002</v>
      </c>
      <c r="G133" s="11">
        <v>5910.6775694669996</v>
      </c>
      <c r="H133" s="11">
        <v>3751.4653585309998</v>
      </c>
      <c r="I133" s="11">
        <v>1480.3473516690001</v>
      </c>
      <c r="J133" s="11">
        <v>6894.7045473190001</v>
      </c>
      <c r="K133" s="11">
        <v>1947.7770243408113</v>
      </c>
      <c r="L133" s="11">
        <v>923.46325546092544</v>
      </c>
      <c r="M133" s="11">
        <v>225.254130116114</v>
      </c>
      <c r="N133" s="11">
        <v>444.13974781000007</v>
      </c>
    </row>
    <row r="134" spans="1:14">
      <c r="A134">
        <v>2007</v>
      </c>
      <c r="B134" t="s">
        <v>36</v>
      </c>
      <c r="C134" s="11">
        <v>30203.379515931316</v>
      </c>
      <c r="D134" s="11">
        <v>1296.9630015016498</v>
      </c>
      <c r="E134" s="11">
        <v>873.40850332802404</v>
      </c>
      <c r="F134" s="11">
        <v>415.56384546995002</v>
      </c>
      <c r="G134" s="11">
        <v>7385.4060580300866</v>
      </c>
      <c r="H134" s="11">
        <v>4857.2818117679299</v>
      </c>
      <c r="I134" s="11">
        <v>1695.2232888222084</v>
      </c>
      <c r="J134" s="11">
        <v>8713.2249497835001</v>
      </c>
      <c r="K134" s="11">
        <v>2433.284465979847</v>
      </c>
      <c r="L134" s="11">
        <v>1000.5883684659068</v>
      </c>
      <c r="M134" s="11">
        <v>336.73603435821201</v>
      </c>
      <c r="N134" s="11">
        <v>571.74771581000005</v>
      </c>
    </row>
    <row r="135" spans="1:14">
      <c r="A135">
        <v>2007</v>
      </c>
      <c r="B135" t="s">
        <v>41</v>
      </c>
      <c r="C135" s="11">
        <v>36130.839861664863</v>
      </c>
      <c r="D135" s="11">
        <v>1551.7230620388498</v>
      </c>
      <c r="E135" s="11">
        <v>1019.1142027100288</v>
      </c>
      <c r="F135" s="11">
        <v>468.86086886945003</v>
      </c>
      <c r="G135" s="11">
        <v>8786.2206133090858</v>
      </c>
      <c r="H135" s="11">
        <v>6026.7826017659299</v>
      </c>
      <c r="I135" s="11">
        <v>1900.9435599552085</v>
      </c>
      <c r="J135" s="11">
        <v>10416.5685367314</v>
      </c>
      <c r="K135" s="11">
        <v>2994.0937991010496</v>
      </c>
      <c r="L135" s="11">
        <v>1146.7793064708881</v>
      </c>
      <c r="M135" s="11">
        <v>397.04379319996599</v>
      </c>
      <c r="N135" s="11">
        <v>714.12086549000003</v>
      </c>
    </row>
    <row r="136" spans="1:14">
      <c r="A136">
        <v>2007</v>
      </c>
      <c r="B136" t="s">
        <v>42</v>
      </c>
      <c r="C136" s="11">
        <v>42102.579018167635</v>
      </c>
      <c r="D136" s="11">
        <v>1794.8453950926498</v>
      </c>
      <c r="E136" s="11">
        <v>1160.8499309000335</v>
      </c>
      <c r="F136" s="11">
        <v>480.69067365825003</v>
      </c>
      <c r="G136" s="11">
        <v>10309.029393196086</v>
      </c>
      <c r="H136" s="11">
        <v>7248.2637655049302</v>
      </c>
      <c r="I136" s="11">
        <v>2075.7833344272085</v>
      </c>
      <c r="J136" s="11">
        <v>12152.123113047401</v>
      </c>
      <c r="K136" s="11">
        <v>3510.8608406152525</v>
      </c>
      <c r="L136" s="11">
        <v>1239.9582474769695</v>
      </c>
      <c r="M136" s="11">
        <v>454.28680948285</v>
      </c>
      <c r="N136" s="11">
        <v>865.91540817000009</v>
      </c>
    </row>
    <row r="137" spans="1:14">
      <c r="A137">
        <v>2007</v>
      </c>
      <c r="B137" t="s">
        <v>43</v>
      </c>
      <c r="C137" s="11">
        <v>48356.979642513383</v>
      </c>
      <c r="D137" s="11">
        <v>2034.4182382632998</v>
      </c>
      <c r="E137" s="11">
        <v>1273.2073390241383</v>
      </c>
      <c r="F137" s="11">
        <v>566.33207050685007</v>
      </c>
      <c r="G137" s="11">
        <v>11817.157546777085</v>
      </c>
      <c r="H137" s="11">
        <v>8520.3138774799299</v>
      </c>
      <c r="I137" s="11">
        <v>2254.3601414792083</v>
      </c>
      <c r="J137" s="11">
        <v>13980.496759363401</v>
      </c>
      <c r="K137" s="11">
        <v>4019.7612918144355</v>
      </c>
      <c r="L137" s="11">
        <v>1424.531391481951</v>
      </c>
      <c r="M137" s="11">
        <v>506.088062511082</v>
      </c>
      <c r="N137" s="11">
        <v>1028.83343547</v>
      </c>
    </row>
    <row r="138" spans="1:14">
      <c r="A138">
        <v>2007</v>
      </c>
      <c r="B138" t="s">
        <v>44</v>
      </c>
      <c r="C138" s="11">
        <v>54341.372992538367</v>
      </c>
      <c r="D138" s="11">
        <v>2226.1197597198998</v>
      </c>
      <c r="E138" s="11">
        <v>1351.9465841033432</v>
      </c>
      <c r="F138" s="11">
        <v>664.7429465068501</v>
      </c>
      <c r="G138" s="11">
        <v>13258.611080456085</v>
      </c>
      <c r="H138" s="11">
        <v>9579.3211889239301</v>
      </c>
      <c r="I138" s="11">
        <v>2481.3716513712084</v>
      </c>
      <c r="J138" s="11">
        <v>15857.502858068381</v>
      </c>
      <c r="K138" s="11">
        <v>4577.6406670906381</v>
      </c>
      <c r="L138" s="11">
        <v>1588.6448604879324</v>
      </c>
      <c r="M138" s="11">
        <v>558.24799364509602</v>
      </c>
      <c r="N138" s="11">
        <v>1175.61933015</v>
      </c>
    </row>
    <row r="139" spans="1:14">
      <c r="A139">
        <v>2007</v>
      </c>
      <c r="B139" t="s">
        <v>45</v>
      </c>
      <c r="C139" s="11">
        <v>60553.203006753603</v>
      </c>
      <c r="D139" s="11">
        <v>2488.8313488784997</v>
      </c>
      <c r="E139" s="11">
        <v>1501.7635055191481</v>
      </c>
      <c r="F139" s="11">
        <v>776.50702490565004</v>
      </c>
      <c r="G139" s="11">
        <v>14708.880426850084</v>
      </c>
      <c r="H139" s="11">
        <v>10688.68367050893</v>
      </c>
      <c r="I139" s="11">
        <v>2856.5197270352082</v>
      </c>
      <c r="J139" s="11">
        <v>17561.840522688381</v>
      </c>
      <c r="K139" s="11">
        <v>5071.8756875426407</v>
      </c>
      <c r="L139" s="11">
        <v>1758.9871254929137</v>
      </c>
      <c r="M139" s="11">
        <v>601.50582181414507</v>
      </c>
      <c r="N139" s="11">
        <v>1375.84720283</v>
      </c>
    </row>
    <row r="140" spans="1:14">
      <c r="A140">
        <v>2007</v>
      </c>
      <c r="B140" t="s">
        <v>46</v>
      </c>
      <c r="C140" s="11">
        <v>66726.144248287252</v>
      </c>
      <c r="D140" s="11">
        <v>2755.0658270729996</v>
      </c>
      <c r="E140" s="11">
        <v>1659.459783568353</v>
      </c>
      <c r="F140" s="11">
        <v>901.7767728619001</v>
      </c>
      <c r="G140" s="11">
        <v>16149.288886967084</v>
      </c>
      <c r="H140" s="11">
        <v>11692.79008158893</v>
      </c>
      <c r="I140" s="11">
        <v>3188.7542627252083</v>
      </c>
      <c r="J140" s="11">
        <v>19402.899881450379</v>
      </c>
      <c r="K140" s="11">
        <v>5611.3085211878433</v>
      </c>
      <c r="L140" s="11">
        <v>1986.6142249145616</v>
      </c>
      <c r="M140" s="11">
        <v>639.71353375899309</v>
      </c>
      <c r="N140" s="11">
        <v>1486.58461483</v>
      </c>
    </row>
    <row r="141" spans="1:14">
      <c r="A141">
        <v>2007</v>
      </c>
      <c r="B141" t="s">
        <v>47</v>
      </c>
      <c r="C141" s="11">
        <v>72631.78266686287</v>
      </c>
      <c r="D141" s="11">
        <v>3019.2711588654997</v>
      </c>
      <c r="E141" s="11">
        <v>1814.7942616175578</v>
      </c>
      <c r="F141" s="11">
        <v>1006.3564618181501</v>
      </c>
      <c r="G141" s="11">
        <v>17591.297102384084</v>
      </c>
      <c r="H141" s="11">
        <v>12633.492434876929</v>
      </c>
      <c r="I141" s="11">
        <v>3629.8788367572083</v>
      </c>
      <c r="J141" s="11">
        <v>21039.351347441378</v>
      </c>
      <c r="K141" s="11">
        <v>6110.4710264488795</v>
      </c>
      <c r="L141" s="11">
        <v>2208.9037042875984</v>
      </c>
      <c r="M141" s="11">
        <v>672.20918650158012</v>
      </c>
      <c r="N141" s="11">
        <v>1571.7907168300001</v>
      </c>
    </row>
    <row r="142" spans="1:14">
      <c r="A142">
        <v>2008</v>
      </c>
      <c r="B142" t="s">
        <v>37</v>
      </c>
      <c r="C142" s="11">
        <f>Month!B127</f>
        <v>6114.98</v>
      </c>
      <c r="D142" s="11">
        <f>Month!C127</f>
        <v>348.76</v>
      </c>
      <c r="E142" s="11">
        <f>Month!D127</f>
        <v>159.26</v>
      </c>
      <c r="F142" s="11">
        <f>Month!E127</f>
        <v>71</v>
      </c>
      <c r="G142" s="11">
        <f>Month!F127</f>
        <v>1340.49</v>
      </c>
      <c r="H142" s="11">
        <f>Month!G127</f>
        <v>1080.43</v>
      </c>
      <c r="I142" s="11">
        <f>Month!H127</f>
        <v>402.23</v>
      </c>
      <c r="J142" s="11">
        <f>Month!I127</f>
        <v>1779.73</v>
      </c>
      <c r="K142" s="11">
        <f>Month!J127</f>
        <v>468.46</v>
      </c>
      <c r="L142" s="11">
        <f>Month!K127</f>
        <v>152.32</v>
      </c>
      <c r="M142" s="11">
        <f>Month!L127</f>
        <v>42.52</v>
      </c>
      <c r="N142" s="11">
        <f>Month!M127</f>
        <v>95.06</v>
      </c>
    </row>
    <row r="143" spans="1:14">
      <c r="A143">
        <v>2008</v>
      </c>
      <c r="B143" t="s">
        <v>38</v>
      </c>
      <c r="C143" s="11">
        <f>C142+Month!B128</f>
        <v>11939.96</v>
      </c>
      <c r="D143" s="11">
        <f>D142+Month!C128</f>
        <v>665.05</v>
      </c>
      <c r="E143" s="11">
        <f>E142+Month!D128</f>
        <v>297.63</v>
      </c>
      <c r="F143" s="11">
        <f>F142+Month!E128</f>
        <v>138.88999999999999</v>
      </c>
      <c r="G143" s="11">
        <f>G142+Month!F128</f>
        <v>2790.37</v>
      </c>
      <c r="H143" s="11">
        <f>H142+Month!G128</f>
        <v>1887.68</v>
      </c>
      <c r="I143" s="11">
        <f>I142+Month!H128</f>
        <v>789.54</v>
      </c>
      <c r="J143" s="11">
        <f>J142+Month!I128</f>
        <v>3563</v>
      </c>
      <c r="K143" s="11">
        <f>K142+Month!J128</f>
        <v>942.8599999999999</v>
      </c>
      <c r="L143" s="11">
        <f>L142+Month!K128</f>
        <v>281.65999999999997</v>
      </c>
      <c r="M143" s="11">
        <f>M142+Month!L128</f>
        <v>94.860000000000014</v>
      </c>
      <c r="N143" s="11">
        <f>N142+Month!M128</f>
        <v>232.49</v>
      </c>
    </row>
    <row r="144" spans="1:14">
      <c r="A144">
        <v>2008</v>
      </c>
      <c r="B144" t="s">
        <v>39</v>
      </c>
      <c r="C144" s="11">
        <f>C143+Month!B129</f>
        <v>18184.91</v>
      </c>
      <c r="D144" s="11">
        <f>D143+Month!C129</f>
        <v>1012.5999999999999</v>
      </c>
      <c r="E144" s="11">
        <f>E143+Month!D129</f>
        <v>454.21000000000004</v>
      </c>
      <c r="F144" s="11">
        <f>F143+Month!E129</f>
        <v>236.14</v>
      </c>
      <c r="G144" s="11">
        <f>G143+Month!F129</f>
        <v>4177.71</v>
      </c>
      <c r="H144" s="11">
        <f>H143+Month!G129</f>
        <v>2937.4</v>
      </c>
      <c r="I144" s="11">
        <f>I143+Month!H129</f>
        <v>1177.92</v>
      </c>
      <c r="J144" s="11">
        <f>J143+Month!I129</f>
        <v>5315.1</v>
      </c>
      <c r="K144" s="11">
        <f>K143+Month!J129</f>
        <v>1500.57</v>
      </c>
      <c r="L144" s="11">
        <f>L143+Month!K129</f>
        <v>411.84999999999997</v>
      </c>
      <c r="M144" s="11">
        <f>M143+Month!L129</f>
        <v>140.38000000000002</v>
      </c>
      <c r="N144" s="11">
        <f>N143+Month!M129</f>
        <v>400.27</v>
      </c>
    </row>
    <row r="145" spans="1:32">
      <c r="A145">
        <v>2008</v>
      </c>
      <c r="B145" t="s">
        <v>40</v>
      </c>
      <c r="C145" s="11">
        <f>C144+Month!B130</f>
        <v>24240.52</v>
      </c>
      <c r="D145" s="11">
        <f>D144+Month!C130</f>
        <v>1321.02</v>
      </c>
      <c r="E145" s="11">
        <f>E144+Month!D130</f>
        <v>600.27</v>
      </c>
      <c r="F145" s="11">
        <f>F144+Month!E130</f>
        <v>301.54999999999995</v>
      </c>
      <c r="G145" s="11">
        <f>G144+Month!F130</f>
        <v>5612</v>
      </c>
      <c r="H145" s="11">
        <f>H144+Month!G130</f>
        <v>3945.38</v>
      </c>
      <c r="I145" s="11">
        <f>I144+Month!H130</f>
        <v>1546.3500000000001</v>
      </c>
      <c r="J145" s="11">
        <f>J144+Month!I130</f>
        <v>7093.2400000000007</v>
      </c>
      <c r="K145" s="11">
        <f>K144+Month!J130</f>
        <v>1967.1799999999998</v>
      </c>
      <c r="L145" s="11">
        <f>L144+Month!K130</f>
        <v>568.4</v>
      </c>
      <c r="M145" s="11">
        <f>M144+Month!L130</f>
        <v>190.93</v>
      </c>
      <c r="N145" s="11">
        <f>N144+Month!M130</f>
        <v>563.20000000000005</v>
      </c>
    </row>
    <row r="146" spans="1:32">
      <c r="A146">
        <v>2008</v>
      </c>
      <c r="B146" t="s">
        <v>36</v>
      </c>
      <c r="C146" s="11">
        <f>C145+Month!B131</f>
        <v>29997.08</v>
      </c>
      <c r="D146" s="11">
        <f>D145+Month!C131</f>
        <v>1576.2</v>
      </c>
      <c r="E146" s="11">
        <f>E145+Month!D131</f>
        <v>747.11</v>
      </c>
      <c r="F146" s="11">
        <f>F145+Month!E131</f>
        <v>345.79999999999995</v>
      </c>
      <c r="G146" s="11">
        <f>G145+Month!F131</f>
        <v>6978.5</v>
      </c>
      <c r="H146" s="11">
        <f>H145+Month!G131</f>
        <v>4971.07</v>
      </c>
      <c r="I146" s="11">
        <f>I145+Month!H131</f>
        <v>1746.96</v>
      </c>
      <c r="J146" s="11">
        <f>J145+Month!I131</f>
        <v>8790.7200000000012</v>
      </c>
      <c r="K146" s="11">
        <f>K145+Month!J131</f>
        <v>2412.6899999999996</v>
      </c>
      <c r="L146" s="11">
        <f>L145+Month!K131</f>
        <v>735.07999999999993</v>
      </c>
      <c r="M146" s="11">
        <f>M145+Month!L131</f>
        <v>245.10000000000002</v>
      </c>
      <c r="N146" s="11">
        <f>N145+Month!M131</f>
        <v>723.48</v>
      </c>
    </row>
    <row r="147" spans="1:32">
      <c r="A147">
        <v>2008</v>
      </c>
      <c r="B147" t="s">
        <v>41</v>
      </c>
      <c r="C147" s="11">
        <f>C146+Month!B132</f>
        <v>35772.76</v>
      </c>
      <c r="D147" s="11">
        <f>D146+Month!C132</f>
        <v>1886.94</v>
      </c>
      <c r="E147" s="11">
        <f>E146+Month!D132</f>
        <v>899.96</v>
      </c>
      <c r="F147" s="11">
        <f>F146+Month!E132</f>
        <v>382.59</v>
      </c>
      <c r="G147" s="11">
        <f>G146+Month!F132</f>
        <v>8355.89</v>
      </c>
      <c r="H147" s="11">
        <f>H146+Month!G132</f>
        <v>6013.69</v>
      </c>
      <c r="I147" s="11">
        <f>I146+Month!H132</f>
        <v>1925.16</v>
      </c>
      <c r="J147" s="11">
        <f>J146+Month!I132</f>
        <v>10464.800000000001</v>
      </c>
      <c r="K147" s="11">
        <f>K146+Month!J132</f>
        <v>2948.3099999999995</v>
      </c>
      <c r="L147" s="11">
        <f>L146+Month!K132</f>
        <v>863.13999999999987</v>
      </c>
      <c r="M147" s="11">
        <f>M146+Month!L132</f>
        <v>300.83000000000004</v>
      </c>
      <c r="N147" s="11">
        <f>N146+Month!M132</f>
        <v>884.96</v>
      </c>
    </row>
    <row r="148" spans="1:32">
      <c r="A148">
        <v>2008</v>
      </c>
      <c r="B148" t="s">
        <v>42</v>
      </c>
      <c r="C148" s="11">
        <f>C147+Month!B133</f>
        <v>41573.67</v>
      </c>
      <c r="D148" s="11">
        <f>D147+Month!C133</f>
        <v>2181.1999999999998</v>
      </c>
      <c r="E148" s="11">
        <f>E147+Month!D133</f>
        <v>1056.73</v>
      </c>
      <c r="F148" s="11">
        <f>F147+Month!E133</f>
        <v>429.53</v>
      </c>
      <c r="G148" s="11">
        <f>G147+Month!F133</f>
        <v>9723.08</v>
      </c>
      <c r="H148" s="11">
        <f>H147+Month!G133</f>
        <v>7252.53</v>
      </c>
      <c r="I148" s="11">
        <f>I147+Month!H133</f>
        <v>2062.15</v>
      </c>
      <c r="J148" s="11">
        <f>J147+Month!I133</f>
        <v>12102.59</v>
      </c>
      <c r="K148" s="11">
        <f>K147+Month!J133</f>
        <v>3376.7999999999993</v>
      </c>
      <c r="L148" s="11">
        <f>L147+Month!K133</f>
        <v>1000.0799999999999</v>
      </c>
      <c r="M148" s="11">
        <f>M147+Month!L133</f>
        <v>348.26000000000005</v>
      </c>
      <c r="N148" s="11">
        <f>N147+Month!M133</f>
        <v>1040.94</v>
      </c>
    </row>
    <row r="149" spans="1:32" s="13" customFormat="1">
      <c r="A149">
        <v>2008</v>
      </c>
      <c r="B149" t="s">
        <v>43</v>
      </c>
      <c r="C149" s="11">
        <f>C148+Month!B134</f>
        <v>47078.42</v>
      </c>
      <c r="D149" s="11">
        <f>D148+Month!C134</f>
        <v>2402.4399999999996</v>
      </c>
      <c r="E149" s="11">
        <f>E148+Month!D134</f>
        <v>1129.19</v>
      </c>
      <c r="F149" s="11">
        <f>F148+Month!E134</f>
        <v>480.30999999999995</v>
      </c>
      <c r="G149" s="11">
        <f>G148+Month!F134</f>
        <v>11078.23</v>
      </c>
      <c r="H149" s="11">
        <f>H148+Month!G134</f>
        <v>8359.08</v>
      </c>
      <c r="I149" s="11">
        <f>I148+Month!H134</f>
        <v>2192.3200000000002</v>
      </c>
      <c r="J149" s="11">
        <f>J148+Month!I134</f>
        <v>13825.26</v>
      </c>
      <c r="K149" s="11">
        <f>K148+Month!J134</f>
        <v>3790.9799999999991</v>
      </c>
      <c r="L149" s="11">
        <f>L148+Month!K134</f>
        <v>1106.5</v>
      </c>
      <c r="M149" s="11">
        <f>M148+Month!L134</f>
        <v>386.59000000000003</v>
      </c>
      <c r="N149" s="11">
        <f>N148+Month!M134</f>
        <v>1199.6600000000001</v>
      </c>
      <c r="P149"/>
      <c r="Q149"/>
      <c r="R149"/>
      <c r="S149"/>
      <c r="T149"/>
      <c r="U149"/>
      <c r="V149"/>
      <c r="W149"/>
      <c r="X149"/>
      <c r="Y149"/>
      <c r="Z149"/>
      <c r="AA149"/>
      <c r="AB149"/>
      <c r="AC149"/>
      <c r="AD149"/>
      <c r="AE149"/>
      <c r="AF149"/>
    </row>
    <row r="150" spans="1:32">
      <c r="A150">
        <v>2008</v>
      </c>
      <c r="B150" t="s">
        <v>44</v>
      </c>
      <c r="C150" s="11">
        <f>C149+Month!B135</f>
        <v>52989.25</v>
      </c>
      <c r="D150" s="11">
        <f>D149+Month!C135</f>
        <v>2650.2999999999997</v>
      </c>
      <c r="E150" s="11">
        <f>E149+Month!D135</f>
        <v>1241.69</v>
      </c>
      <c r="F150" s="11">
        <f>F149+Month!E135</f>
        <v>521.02</v>
      </c>
      <c r="G150" s="11">
        <f>G149+Month!F135</f>
        <v>12507.5</v>
      </c>
      <c r="H150" s="11">
        <f>H149+Month!G135</f>
        <v>9409.44</v>
      </c>
      <c r="I150" s="11">
        <f>I149+Month!H135</f>
        <v>2421.9900000000002</v>
      </c>
      <c r="J150" s="11">
        <f>J149+Month!I135</f>
        <v>15612.33</v>
      </c>
      <c r="K150" s="11">
        <f>K149+Month!J135</f>
        <v>4282.1099999999988</v>
      </c>
      <c r="L150" s="11">
        <f>L149+Month!K135</f>
        <v>1306.6600000000001</v>
      </c>
      <c r="M150" s="11">
        <f>M149+Month!L135</f>
        <v>423.52000000000004</v>
      </c>
      <c r="N150" s="11">
        <f>N149+Month!M135</f>
        <v>1361.14</v>
      </c>
    </row>
    <row r="151" spans="1:32">
      <c r="A151">
        <v>2008</v>
      </c>
      <c r="B151" t="s">
        <v>45</v>
      </c>
      <c r="C151" s="11">
        <f>C150+Month!B136</f>
        <v>58947.479999999996</v>
      </c>
      <c r="D151" s="11">
        <f>D150+Month!C136</f>
        <v>2887.5299999999997</v>
      </c>
      <c r="E151" s="11">
        <f>E150+Month!D136</f>
        <v>1388.95</v>
      </c>
      <c r="F151" s="11">
        <f>F150+Month!E136</f>
        <v>586.26</v>
      </c>
      <c r="G151" s="11">
        <f>G150+Month!F136</f>
        <v>13865.96</v>
      </c>
      <c r="H151" s="11">
        <f>H150+Month!G136</f>
        <v>10420.66</v>
      </c>
      <c r="I151" s="11">
        <f>I150+Month!H136</f>
        <v>2781.4</v>
      </c>
      <c r="J151" s="11">
        <f>J150+Month!I136</f>
        <v>17326.79</v>
      </c>
      <c r="K151" s="11">
        <f>K150+Month!J136</f>
        <v>4708.0199999999986</v>
      </c>
      <c r="L151" s="11">
        <f>L150+Month!K136</f>
        <v>1492.76</v>
      </c>
      <c r="M151" s="11">
        <f>M150+Month!L136</f>
        <v>456.93000000000006</v>
      </c>
      <c r="N151" s="11">
        <f>N150+Month!M136</f>
        <v>1526.38</v>
      </c>
      <c r="P151" s="13"/>
      <c r="Q151" s="13"/>
      <c r="R151" s="13"/>
      <c r="S151" s="13"/>
      <c r="T151" s="13"/>
      <c r="U151" s="13"/>
      <c r="V151" s="13"/>
      <c r="W151" s="13"/>
      <c r="X151" s="13"/>
      <c r="Y151" s="13"/>
      <c r="Z151" s="13"/>
      <c r="AA151" s="13"/>
      <c r="AB151" s="13"/>
      <c r="AC151" s="13"/>
      <c r="AD151" s="13"/>
      <c r="AE151" s="13"/>
      <c r="AF151" s="13"/>
    </row>
    <row r="152" spans="1:32">
      <c r="A152">
        <v>2008</v>
      </c>
      <c r="B152" t="s">
        <v>46</v>
      </c>
      <c r="C152" s="11">
        <f>C151+Month!B137</f>
        <v>64399.009999999995</v>
      </c>
      <c r="D152" s="11">
        <f>D151+Month!C137</f>
        <v>3100.54</v>
      </c>
      <c r="E152" s="11">
        <f>E151+Month!D137</f>
        <v>1529.69</v>
      </c>
      <c r="F152" s="11">
        <f>F151+Month!E137</f>
        <v>635.20000000000005</v>
      </c>
      <c r="G152" s="11">
        <f>G151+Month!F137</f>
        <v>15218.759999999998</v>
      </c>
      <c r="H152" s="11">
        <f>H151+Month!G137</f>
        <v>11285.98</v>
      </c>
      <c r="I152" s="11">
        <f>I151+Month!H137</f>
        <v>3183.6</v>
      </c>
      <c r="J152" s="11">
        <f>J151+Month!I137</f>
        <v>18820.650000000001</v>
      </c>
      <c r="K152" s="11">
        <f>K151+Month!J137</f>
        <v>5128.4399999999987</v>
      </c>
      <c r="L152" s="11">
        <f>L151+Month!K137</f>
        <v>1713.05</v>
      </c>
      <c r="M152" s="11">
        <f>M151+Month!L137</f>
        <v>483.88000000000005</v>
      </c>
      <c r="N152" s="11">
        <f>N151+Month!M137</f>
        <v>1673.6100000000001</v>
      </c>
    </row>
    <row r="153" spans="1:32">
      <c r="A153">
        <v>2008</v>
      </c>
      <c r="B153" t="s">
        <v>47</v>
      </c>
      <c r="C153" s="11">
        <f>C152+Month!B138</f>
        <v>70264.149999999994</v>
      </c>
      <c r="D153" s="11">
        <f>D152+Month!C138</f>
        <v>3319.82</v>
      </c>
      <c r="E153" s="11">
        <f>E152+Month!D138</f>
        <v>1697.8200000000002</v>
      </c>
      <c r="F153" s="11">
        <f>F152+Month!E138</f>
        <v>741.44</v>
      </c>
      <c r="G153" s="11">
        <f>G152+Month!F138</f>
        <v>16541.57</v>
      </c>
      <c r="H153" s="11">
        <f>H152+Month!G138</f>
        <v>12142.41</v>
      </c>
      <c r="I153" s="11">
        <f>I152+Month!H138</f>
        <v>3681.4</v>
      </c>
      <c r="J153" s="11">
        <f>J152+Month!I138</f>
        <v>20500.79</v>
      </c>
      <c r="K153" s="11">
        <f>K152+Month!J138</f>
        <v>5631.869999999999</v>
      </c>
      <c r="L153" s="11">
        <f>L152+Month!K138</f>
        <v>1944.79</v>
      </c>
      <c r="M153" s="11">
        <f>M152+Month!L138</f>
        <v>509.85</v>
      </c>
      <c r="N153" s="11">
        <f>N152+Month!M138</f>
        <v>1740.8500000000001</v>
      </c>
    </row>
    <row r="154" spans="1:32">
      <c r="A154">
        <v>2009</v>
      </c>
      <c r="B154" t="s">
        <v>37</v>
      </c>
      <c r="C154" s="11">
        <f>Month!B139</f>
        <v>5530.13</v>
      </c>
      <c r="D154" s="11">
        <f>Month!C139</f>
        <v>257.27999999999997</v>
      </c>
      <c r="E154" s="11">
        <f>Month!D139</f>
        <v>154.83000000000001</v>
      </c>
      <c r="F154" s="11">
        <f>Month!E139</f>
        <v>95.11</v>
      </c>
      <c r="G154" s="11">
        <f>Month!F139</f>
        <v>1177.22</v>
      </c>
      <c r="H154" s="11">
        <f>Month!G139</f>
        <v>943.74</v>
      </c>
      <c r="I154" s="11">
        <f>Month!H139</f>
        <v>477.12</v>
      </c>
      <c r="J154" s="11">
        <f>Month!I139</f>
        <v>1508.42</v>
      </c>
      <c r="K154" s="11">
        <f>Month!J139</f>
        <v>443.22</v>
      </c>
      <c r="L154" s="11">
        <f>Month!K139</f>
        <v>205.82</v>
      </c>
      <c r="M154" s="11">
        <f>Month!L139</f>
        <v>25.17</v>
      </c>
      <c r="N154" s="11">
        <f>Month!M139</f>
        <v>92.87</v>
      </c>
    </row>
    <row r="155" spans="1:32">
      <c r="A155">
        <v>2009</v>
      </c>
      <c r="B155" t="s">
        <v>38</v>
      </c>
      <c r="C155" s="11">
        <f>Month!B140+calculation_hide!C154</f>
        <v>11256.02</v>
      </c>
      <c r="D155" s="11">
        <f>Month!C140+calculation_hide!D154</f>
        <v>508.41999999999996</v>
      </c>
      <c r="E155" s="11">
        <f>Month!D140+calculation_hide!E154</f>
        <v>294.12</v>
      </c>
      <c r="F155" s="11">
        <f>Month!E140+calculation_hide!F154</f>
        <v>183.86</v>
      </c>
      <c r="G155" s="11">
        <f>Month!F140+calculation_hide!G154</f>
        <v>2565.4899999999998</v>
      </c>
      <c r="H155" s="11">
        <f>Month!G140+calculation_hide!H154</f>
        <v>1783.93</v>
      </c>
      <c r="I155" s="11">
        <f>Month!H140+calculation_hide!I154</f>
        <v>918.7</v>
      </c>
      <c r="J155" s="11">
        <f>Month!I140+calculation_hide!J154</f>
        <v>3200.5</v>
      </c>
      <c r="K155" s="11">
        <f>Month!J140+calculation_hide!K154</f>
        <v>917.72</v>
      </c>
      <c r="L155" s="11">
        <f>Month!K140+calculation_hide!L154</f>
        <v>349.53999999999996</v>
      </c>
      <c r="M155" s="11">
        <f>Month!L140+calculation_hide!M154</f>
        <v>83.789999999999992</v>
      </c>
      <c r="N155" s="11">
        <f>Month!M140+calculation_hide!N154</f>
        <v>188.60000000000002</v>
      </c>
    </row>
    <row r="156" spans="1:32">
      <c r="A156">
        <v>2009</v>
      </c>
      <c r="B156" t="s">
        <v>39</v>
      </c>
      <c r="C156" s="11">
        <f>Month!B141+calculation_hide!C155</f>
        <v>17089.18</v>
      </c>
      <c r="D156" s="11">
        <f>Month!C141+calculation_hide!D155</f>
        <v>780.46</v>
      </c>
      <c r="E156" s="11">
        <f>Month!D141+calculation_hide!E155</f>
        <v>459.74</v>
      </c>
      <c r="F156" s="11">
        <f>Month!E141+calculation_hide!F155</f>
        <v>274.37</v>
      </c>
      <c r="G156" s="11">
        <f>Month!F141+calculation_hide!G155</f>
        <v>3935.0299999999997</v>
      </c>
      <c r="H156" s="11">
        <f>Month!G141+calculation_hide!H155</f>
        <v>2801.06</v>
      </c>
      <c r="I156" s="11">
        <f>I155+Month!H141</f>
        <v>1307.76</v>
      </c>
      <c r="J156" s="11">
        <f>J155+Month!I141</f>
        <v>4741.84</v>
      </c>
      <c r="K156" s="11">
        <f>K155+Month!J141</f>
        <v>1380.4</v>
      </c>
      <c r="L156" s="11">
        <f>L155+Month!K141</f>
        <v>465.21999999999997</v>
      </c>
      <c r="M156" s="11">
        <f>M155+Month!L141</f>
        <v>134.03</v>
      </c>
      <c r="N156" s="11">
        <f>N155+Month!M141</f>
        <v>317.05</v>
      </c>
    </row>
    <row r="157" spans="1:32">
      <c r="A157">
        <v>2009</v>
      </c>
      <c r="B157" t="s">
        <v>40</v>
      </c>
      <c r="C157" s="11">
        <f>Month!B142+calculation_hide!C156</f>
        <v>22885.88</v>
      </c>
      <c r="D157" s="11">
        <f>Month!C142+calculation_hide!D156</f>
        <v>1064.02</v>
      </c>
      <c r="E157" s="11">
        <f>Month!D142+calculation_hide!E156</f>
        <v>593.98</v>
      </c>
      <c r="F157" s="11">
        <f>Month!E142+calculation_hide!F156</f>
        <v>323.67</v>
      </c>
      <c r="G157" s="11">
        <f>Month!F142+calculation_hide!G156</f>
        <v>5311.65</v>
      </c>
      <c r="H157" s="11">
        <f>Month!G142+calculation_hide!H156</f>
        <v>3870.25</v>
      </c>
      <c r="I157" s="11">
        <f>I156+Month!H142</f>
        <v>1581.8899999999999</v>
      </c>
      <c r="J157" s="11">
        <f>J156+Month!I142</f>
        <v>6545.75</v>
      </c>
      <c r="K157" s="11">
        <f>K156+Month!J142</f>
        <v>1804.18</v>
      </c>
      <c r="L157" s="11">
        <f>L156+Month!K142</f>
        <v>565.56999999999994</v>
      </c>
      <c r="M157" s="11">
        <f>M156+Month!L142</f>
        <v>177.56</v>
      </c>
      <c r="N157" s="11">
        <f>N156+Month!M142</f>
        <v>452.89</v>
      </c>
    </row>
    <row r="158" spans="1:32">
      <c r="A158">
        <v>2009</v>
      </c>
      <c r="B158" t="s">
        <v>36</v>
      </c>
      <c r="C158" s="11">
        <f>Month!B143+calculation_hide!C157</f>
        <v>28396.690000000002</v>
      </c>
      <c r="D158" s="11">
        <f>Month!C143+calculation_hide!D157</f>
        <v>1370.94</v>
      </c>
      <c r="E158" s="11">
        <f>Month!D143+calculation_hide!E157</f>
        <v>726.68000000000006</v>
      </c>
      <c r="F158" s="11">
        <f>Month!E143+calculation_hide!F157</f>
        <v>388.51</v>
      </c>
      <c r="G158" s="11">
        <f>Month!F143+calculation_hide!G157</f>
        <v>6655.5999999999995</v>
      </c>
      <c r="H158" s="11">
        <f>Month!G143+calculation_hide!H157</f>
        <v>4878.3599999999997</v>
      </c>
      <c r="I158" s="11">
        <f>I157+Month!H143</f>
        <v>1823.1299999999999</v>
      </c>
      <c r="J158" s="11">
        <f>J157+Month!I143</f>
        <v>8102.83</v>
      </c>
      <c r="K158" s="11">
        <f>K157+Month!J143</f>
        <v>2207.9499999999998</v>
      </c>
      <c r="L158" s="11">
        <f>L157+Month!K143</f>
        <v>693.12999999999988</v>
      </c>
      <c r="M158" s="11">
        <f>M157+Month!L143</f>
        <v>216.06</v>
      </c>
      <c r="N158" s="11">
        <f>N157+Month!M143</f>
        <v>566.04999999999995</v>
      </c>
    </row>
    <row r="159" spans="1:32">
      <c r="A159">
        <v>2009</v>
      </c>
      <c r="B159" t="s">
        <v>41</v>
      </c>
      <c r="C159" s="11">
        <f>Month!B144+calculation_hide!C158</f>
        <v>33818.380000000005</v>
      </c>
      <c r="D159" s="11">
        <f>Month!C144+calculation_hide!D158</f>
        <v>1667.24</v>
      </c>
      <c r="E159" s="11">
        <f>Month!D144+calculation_hide!E158</f>
        <v>866.31000000000006</v>
      </c>
      <c r="F159" s="11">
        <f>Month!E144+calculation_hide!F158</f>
        <v>473.59</v>
      </c>
      <c r="G159" s="11">
        <f>Month!F144+calculation_hide!G158</f>
        <v>8034.5599999999995</v>
      </c>
      <c r="H159" s="11">
        <f>Month!G144+calculation_hide!H158</f>
        <v>5736.3499999999995</v>
      </c>
      <c r="I159" s="11">
        <f>I158+Month!H144</f>
        <v>1973.85</v>
      </c>
      <c r="J159" s="11">
        <f>J158+Month!I144</f>
        <v>9783.41</v>
      </c>
      <c r="K159" s="11">
        <f>K158+Month!J144</f>
        <v>2612.4899999999998</v>
      </c>
      <c r="L159" s="11">
        <f>L158+Month!K144</f>
        <v>804.56999999999994</v>
      </c>
      <c r="M159" s="11">
        <f>M158+Month!L144</f>
        <v>259.32</v>
      </c>
      <c r="N159" s="11">
        <f>N158+Month!M144</f>
        <v>719.61999999999989</v>
      </c>
    </row>
    <row r="160" spans="1:32">
      <c r="A160">
        <v>2009</v>
      </c>
      <c r="B160" t="s">
        <v>42</v>
      </c>
      <c r="C160" s="11">
        <f>Month!B145+calculation_hide!C159</f>
        <v>39400.86</v>
      </c>
      <c r="D160" s="11">
        <f>Month!C145+calculation_hide!D159</f>
        <v>1984.3</v>
      </c>
      <c r="E160" s="11">
        <f>Month!D145+calculation_hide!E159</f>
        <v>998.33</v>
      </c>
      <c r="F160" s="11">
        <f>Month!E145+calculation_hide!F159</f>
        <v>570.5</v>
      </c>
      <c r="G160" s="11">
        <f>Month!F145+calculation_hide!G159</f>
        <v>9374.08</v>
      </c>
      <c r="H160" s="11">
        <f>Month!G145+calculation_hide!H159</f>
        <v>6771.7699999999995</v>
      </c>
      <c r="I160" s="11">
        <f>I159+Month!H145</f>
        <v>2106.31</v>
      </c>
      <c r="J160" s="11">
        <f>J159+Month!I145</f>
        <v>11452.41</v>
      </c>
      <c r="K160" s="11">
        <f>K159+Month!J145</f>
        <v>3029.2599999999998</v>
      </c>
      <c r="L160" s="11">
        <f>L159+Month!K145</f>
        <v>906.95999999999992</v>
      </c>
      <c r="M160" s="11">
        <f>M159+Month!L145</f>
        <v>312.69</v>
      </c>
      <c r="N160" s="11">
        <f>N159+Month!M145</f>
        <v>840.55</v>
      </c>
    </row>
    <row r="161" spans="1:14">
      <c r="A161">
        <v>2009</v>
      </c>
      <c r="B161" t="s">
        <v>43</v>
      </c>
      <c r="C161" s="11">
        <f>Month!B146+calculation_hide!C160</f>
        <v>44993.279999999999</v>
      </c>
      <c r="D161" s="11">
        <f>Month!C146+calculation_hide!D160</f>
        <v>2264.17</v>
      </c>
      <c r="E161" s="11">
        <f>Month!D146+calculation_hide!E160</f>
        <v>1097.8700000000001</v>
      </c>
      <c r="F161" s="11">
        <f>Month!E146+calculation_hide!F160</f>
        <v>628.19000000000005</v>
      </c>
      <c r="G161" s="11">
        <f>Month!F146+calculation_hide!G160</f>
        <v>10677.51</v>
      </c>
      <c r="H161" s="11">
        <f>Month!G146+calculation_hide!H160</f>
        <v>7847.8899999999994</v>
      </c>
      <c r="I161" s="11">
        <f>I160+Month!H146</f>
        <v>2286.77</v>
      </c>
      <c r="J161" s="11">
        <f>J160+Month!I146</f>
        <v>13212.91</v>
      </c>
      <c r="K161" s="11">
        <f>K160+Month!J146</f>
        <v>3433.16</v>
      </c>
      <c r="L161" s="11">
        <f>L160+Month!K146</f>
        <v>1011.5699999999999</v>
      </c>
      <c r="M161" s="11">
        <f>M160+Month!L146</f>
        <v>359.26</v>
      </c>
      <c r="N161" s="11">
        <f>N160+Month!M146</f>
        <v>975.77</v>
      </c>
    </row>
    <row r="162" spans="1:14">
      <c r="A162">
        <v>2009</v>
      </c>
      <c r="B162" t="s">
        <v>44</v>
      </c>
      <c r="C162" s="11">
        <f>Month!B147+calculation_hide!C161</f>
        <v>50670.02</v>
      </c>
      <c r="D162" s="11">
        <f>Month!C147+calculation_hide!D161</f>
        <v>2476.56</v>
      </c>
      <c r="E162" s="11">
        <f>Month!D147+calculation_hide!E161</f>
        <v>1202.3200000000002</v>
      </c>
      <c r="F162" s="11">
        <f>Month!E147+calculation_hide!F161</f>
        <v>723.36</v>
      </c>
      <c r="G162" s="11">
        <f>Month!F147+calculation_hide!G161</f>
        <v>11975.15</v>
      </c>
      <c r="H162" s="11">
        <f>Month!G147+calculation_hide!H161</f>
        <v>8875.0299999999988</v>
      </c>
      <c r="I162" s="11">
        <f>I161+Month!H147</f>
        <v>2561.0100000000002</v>
      </c>
      <c r="J162" s="11">
        <f>J161+Month!I147</f>
        <v>14992.369999999999</v>
      </c>
      <c r="K162" s="11">
        <f>K161+Month!J147</f>
        <v>3846.1899999999996</v>
      </c>
      <c r="L162" s="11">
        <f>L161+Month!K147</f>
        <v>1124.3799999999999</v>
      </c>
      <c r="M162" s="11">
        <f>M161+Month!L147</f>
        <v>408.41999999999996</v>
      </c>
      <c r="N162" s="11">
        <f>N161+Month!M147</f>
        <v>1091.27</v>
      </c>
    </row>
    <row r="163" spans="1:14">
      <c r="A163">
        <v>2009</v>
      </c>
      <c r="B163" t="s">
        <v>45</v>
      </c>
      <c r="C163" s="11">
        <f>Month!B148+calculation_hide!C162</f>
        <v>56235.67</v>
      </c>
      <c r="D163" s="11">
        <f>Month!C148+calculation_hide!D162</f>
        <v>2752.5099999999998</v>
      </c>
      <c r="E163" s="11">
        <f>Month!D148+calculation_hide!E162</f>
        <v>1329.3400000000001</v>
      </c>
      <c r="F163" s="11">
        <f>Month!E148+calculation_hide!F162</f>
        <v>802.17000000000007</v>
      </c>
      <c r="G163" s="11">
        <f>Month!F148+calculation_hide!G162</f>
        <v>13288.73</v>
      </c>
      <c r="H163" s="11">
        <f>Month!G148+calculation_hide!H162</f>
        <v>9818.7699999999986</v>
      </c>
      <c r="I163" s="11">
        <f>I162+Month!H148</f>
        <v>2883.17</v>
      </c>
      <c r="J163" s="11">
        <f>J162+Month!I148</f>
        <v>16622.18</v>
      </c>
      <c r="K163" s="11">
        <f>K162+Month!J148</f>
        <v>4255.8499999999995</v>
      </c>
      <c r="L163" s="11">
        <f>L162+Month!K148</f>
        <v>1255.4799999999998</v>
      </c>
      <c r="M163" s="11">
        <f>M162+Month!L148</f>
        <v>449.22999999999996</v>
      </c>
      <c r="N163" s="11">
        <f>N162+Month!M148</f>
        <v>1202.49</v>
      </c>
    </row>
    <row r="164" spans="1:14">
      <c r="A164">
        <v>2009</v>
      </c>
      <c r="B164" t="s">
        <v>46</v>
      </c>
      <c r="C164" s="11">
        <f>Month!B149+calculation_hide!C163</f>
        <v>61421.82</v>
      </c>
      <c r="D164" s="11">
        <f>Month!C149+calculation_hide!D163</f>
        <v>2984.1099999999997</v>
      </c>
      <c r="E164" s="11">
        <f>Month!D149+calculation_hide!E163</f>
        <v>1455.41</v>
      </c>
      <c r="F164" s="11">
        <f>Month!E149+calculation_hide!F163</f>
        <v>877.75000000000011</v>
      </c>
      <c r="G164" s="11">
        <f>Month!F149+calculation_hide!G163</f>
        <v>14408.23</v>
      </c>
      <c r="H164" s="11">
        <f>Month!G149+calculation_hide!H163</f>
        <v>10626.769999999999</v>
      </c>
      <c r="I164" s="11">
        <f>I163+Month!H149</f>
        <v>3201.79</v>
      </c>
      <c r="J164" s="11">
        <f>J163+Month!I149</f>
        <v>18366.29</v>
      </c>
      <c r="K164" s="11">
        <f>K163+Month!J149</f>
        <v>4650.3899999999994</v>
      </c>
      <c r="L164" s="11">
        <f>L163+Month!K149</f>
        <v>1392.6099999999997</v>
      </c>
      <c r="M164" s="11">
        <f>M163+Month!L149</f>
        <v>480.49999999999994</v>
      </c>
      <c r="N164" s="11">
        <f>N163+Month!M149</f>
        <v>1308.1500000000001</v>
      </c>
    </row>
    <row r="165" spans="1:14">
      <c r="A165">
        <v>2009</v>
      </c>
      <c r="B165" t="s">
        <v>47</v>
      </c>
      <c r="C165" s="11">
        <f>Month!B150+calculation_hide!C164</f>
        <v>67060.009999999995</v>
      </c>
      <c r="D165" s="11">
        <f>Month!C150+calculation_hide!D164</f>
        <v>3228.68</v>
      </c>
      <c r="E165" s="11">
        <f>Month!D150+calculation_hide!E164</f>
        <v>1590.5700000000002</v>
      </c>
      <c r="F165" s="11">
        <f>Month!E150+calculation_hide!F164</f>
        <v>987.60000000000014</v>
      </c>
      <c r="G165" s="11">
        <f>Month!F150+calculation_hide!G164</f>
        <v>15612.64</v>
      </c>
      <c r="H165" s="11">
        <f>Month!G150+calculation_hide!H164</f>
        <v>11532.72</v>
      </c>
      <c r="I165" s="11">
        <f>I164+Month!H150</f>
        <v>3732.16</v>
      </c>
      <c r="J165" s="11">
        <f>J164+Month!I150</f>
        <v>20112.060000000001</v>
      </c>
      <c r="K165" s="11">
        <f>K164+Month!J150</f>
        <v>5034.4799999999996</v>
      </c>
      <c r="L165" s="11">
        <f>L164+Month!K150</f>
        <v>1515.9899999999998</v>
      </c>
      <c r="M165" s="11">
        <f>M164+Month!L150</f>
        <v>510.35999999999996</v>
      </c>
      <c r="N165" s="11">
        <f>N164+Month!M150</f>
        <v>1381.43</v>
      </c>
    </row>
    <row r="166" spans="1:14">
      <c r="A166">
        <v>2010</v>
      </c>
      <c r="B166" t="s">
        <v>37</v>
      </c>
      <c r="C166" s="11">
        <f>Month!B151</f>
        <v>5288.37</v>
      </c>
      <c r="D166" s="11">
        <f>Month!C151</f>
        <v>228.19</v>
      </c>
      <c r="E166" s="11">
        <f>Month!D151</f>
        <v>130.05000000000001</v>
      </c>
      <c r="F166" s="11">
        <f>Month!E151</f>
        <v>92.9</v>
      </c>
      <c r="G166" s="11">
        <f>Month!F151</f>
        <v>1112.1500000000001</v>
      </c>
      <c r="H166" s="11">
        <f>Month!G151</f>
        <v>910.73</v>
      </c>
      <c r="I166" s="11">
        <f>Month!H151</f>
        <v>501.96</v>
      </c>
      <c r="J166" s="11">
        <f>Month!I151</f>
        <v>1476.06</v>
      </c>
      <c r="K166" s="11">
        <f>Month!J151</f>
        <v>461.84</v>
      </c>
      <c r="L166" s="11">
        <f>Month!K151</f>
        <v>144.46</v>
      </c>
      <c r="M166" s="11">
        <f>Month!L151</f>
        <v>33.9</v>
      </c>
      <c r="N166" s="11">
        <f>Month!M151</f>
        <v>57.12</v>
      </c>
    </row>
    <row r="167" spans="1:14">
      <c r="A167">
        <v>2010</v>
      </c>
      <c r="B167" t="s">
        <v>38</v>
      </c>
      <c r="C167" s="11">
        <f>C166+Month!B152</f>
        <v>10697.42</v>
      </c>
      <c r="D167" s="11">
        <f>D166+Month!C152</f>
        <v>420.32</v>
      </c>
      <c r="E167" s="11">
        <f>E166+Month!D152</f>
        <v>262.52999999999997</v>
      </c>
      <c r="F167" s="11">
        <f>F166+Month!E152</f>
        <v>193.09</v>
      </c>
      <c r="G167" s="11">
        <f>G166+Month!F152</f>
        <v>2308.65</v>
      </c>
      <c r="H167" s="11">
        <f>H166+Month!G152</f>
        <v>1586.62</v>
      </c>
      <c r="I167" s="11">
        <f>I166+Month!H152</f>
        <v>1050.49</v>
      </c>
      <c r="J167" s="11">
        <f>J166+Month!I152</f>
        <v>3193.1099999999997</v>
      </c>
      <c r="K167" s="11">
        <f>K166+Month!J152</f>
        <v>898.94</v>
      </c>
      <c r="L167" s="11">
        <f>L166+Month!K152</f>
        <v>253.46</v>
      </c>
      <c r="M167" s="11">
        <f>M166+Month!L152</f>
        <v>64.849999999999994</v>
      </c>
      <c r="N167" s="11">
        <f>N166+Month!M152</f>
        <v>159.66</v>
      </c>
    </row>
    <row r="168" spans="1:14">
      <c r="A168">
        <v>2010</v>
      </c>
      <c r="B168" t="s">
        <v>39</v>
      </c>
      <c r="C168" s="11">
        <f>C167+Month!B153</f>
        <v>16184.33</v>
      </c>
      <c r="D168" s="11">
        <f>D167+Month!C153</f>
        <v>682.38</v>
      </c>
      <c r="E168" s="11">
        <f>E167+Month!D153</f>
        <v>422.69999999999993</v>
      </c>
      <c r="F168" s="11">
        <f>F167+Month!E153</f>
        <v>279.05</v>
      </c>
      <c r="G168" s="11">
        <f>G167+Month!F153</f>
        <v>3446.63</v>
      </c>
      <c r="H168" s="11">
        <f>H167+Month!G153</f>
        <v>2522.9899999999998</v>
      </c>
      <c r="I168" s="11">
        <f>I167+Month!H153</f>
        <v>1426.46</v>
      </c>
      <c r="J168" s="11">
        <f>J167+Month!I153</f>
        <v>4859.2199999999993</v>
      </c>
      <c r="K168" s="11">
        <f>K167+Month!J153</f>
        <v>1328.53</v>
      </c>
      <c r="L168" s="11">
        <f>L167+Month!K153</f>
        <v>369.34000000000003</v>
      </c>
      <c r="M168" s="11">
        <f>M167+Month!L153</f>
        <v>123.39999999999999</v>
      </c>
      <c r="N168" s="11">
        <f>N167+Month!M153</f>
        <v>327.81</v>
      </c>
    </row>
    <row r="169" spans="1:14">
      <c r="A169">
        <v>2010</v>
      </c>
      <c r="B169" t="s">
        <v>40</v>
      </c>
      <c r="C169" s="11">
        <f>C168+Month!B154</f>
        <v>21910.43</v>
      </c>
      <c r="D169" s="11">
        <f>D168+Month!C154</f>
        <v>1004.48</v>
      </c>
      <c r="E169" s="11">
        <f>E168+Month!D154</f>
        <v>585.30999999999995</v>
      </c>
      <c r="F169" s="11">
        <f>F168+Month!E154</f>
        <v>365.89</v>
      </c>
      <c r="G169" s="11">
        <f>G168+Month!F154</f>
        <v>4749.51</v>
      </c>
      <c r="H169" s="11">
        <f>H168+Month!G154</f>
        <v>3388.1899999999996</v>
      </c>
      <c r="I169" s="11">
        <f>I168+Month!H154</f>
        <v>1696.52</v>
      </c>
      <c r="J169" s="11">
        <f>J168+Month!I154</f>
        <v>6699.9</v>
      </c>
      <c r="K169" s="11">
        <f>K168+Month!J154</f>
        <v>1743.37</v>
      </c>
      <c r="L169" s="11">
        <f>L168+Month!K154</f>
        <v>470.95000000000005</v>
      </c>
      <c r="M169" s="11">
        <f>M168+Month!L154</f>
        <v>170.95</v>
      </c>
      <c r="N169" s="11">
        <f>N168+Month!M154</f>
        <v>450.83</v>
      </c>
    </row>
    <row r="170" spans="1:14">
      <c r="A170">
        <v>2010</v>
      </c>
      <c r="B170" t="s">
        <v>36</v>
      </c>
      <c r="C170" s="11">
        <f>C169+Month!B155</f>
        <v>27370.81</v>
      </c>
      <c r="D170" s="11">
        <f>D169+Month!C155</f>
        <v>1310.0900000000001</v>
      </c>
      <c r="E170" s="11">
        <f>E169+Month!D155</f>
        <v>730.07999999999993</v>
      </c>
      <c r="F170" s="11">
        <f>F169+Month!E155</f>
        <v>482.51</v>
      </c>
      <c r="G170" s="11">
        <f>G169+Month!F155</f>
        <v>6004.5300000000007</v>
      </c>
      <c r="H170" s="11">
        <f>H169+Month!G155</f>
        <v>4307.1499999999996</v>
      </c>
      <c r="I170" s="11">
        <f>I169+Month!H155</f>
        <v>1915.24</v>
      </c>
      <c r="J170" s="11">
        <f>J169+Month!I155</f>
        <v>8349.93</v>
      </c>
      <c r="K170" s="11">
        <f>K169+Month!J155</f>
        <v>2157.6499999999996</v>
      </c>
      <c r="L170" s="11">
        <f>L169+Month!K155</f>
        <v>584.6</v>
      </c>
      <c r="M170" s="11">
        <f>M169+Month!L155</f>
        <v>212.51999999999998</v>
      </c>
      <c r="N170" s="11">
        <f>N169+Month!M155</f>
        <v>566.66</v>
      </c>
    </row>
    <row r="171" spans="1:14">
      <c r="A171">
        <v>2010</v>
      </c>
      <c r="B171" t="s">
        <v>41</v>
      </c>
      <c r="C171" s="11">
        <f>C170+Month!B156</f>
        <v>32695.030000000002</v>
      </c>
      <c r="D171" s="11">
        <f>D170+Month!C156</f>
        <v>1569.98</v>
      </c>
      <c r="E171" s="11">
        <f>E170+Month!D156</f>
        <v>846.66</v>
      </c>
      <c r="F171" s="11">
        <f>F170+Month!E156</f>
        <v>544.92999999999995</v>
      </c>
      <c r="G171" s="11">
        <f>G170+Month!F156</f>
        <v>7248.51</v>
      </c>
      <c r="H171" s="11">
        <f>H170+Month!G156</f>
        <v>5293.44</v>
      </c>
      <c r="I171" s="11">
        <f>I170+Month!H156</f>
        <v>2047.67</v>
      </c>
      <c r="J171" s="11">
        <f>J170+Month!I156</f>
        <v>10057.01</v>
      </c>
      <c r="K171" s="11">
        <f>K170+Month!J156</f>
        <v>2545.4999999999995</v>
      </c>
      <c r="L171" s="11">
        <f>L170+Month!K156</f>
        <v>702.61</v>
      </c>
      <c r="M171" s="11">
        <f>M170+Month!L156</f>
        <v>248.83999999999997</v>
      </c>
      <c r="N171" s="11">
        <f>N170+Month!M156</f>
        <v>713.15</v>
      </c>
    </row>
    <row r="172" spans="1:14">
      <c r="A172">
        <v>2010</v>
      </c>
      <c r="B172" t="s">
        <v>42</v>
      </c>
      <c r="C172" s="11">
        <f>C171+Month!B157</f>
        <v>38237.620000000003</v>
      </c>
      <c r="D172" s="11">
        <f>D171+Month!C157</f>
        <v>1802.39</v>
      </c>
      <c r="E172" s="11">
        <f>E171+Month!D157</f>
        <v>966.76</v>
      </c>
      <c r="F172" s="11">
        <f>F171+Month!E157</f>
        <v>613.88</v>
      </c>
      <c r="G172" s="11">
        <f>G171+Month!F157</f>
        <v>8475.57</v>
      </c>
      <c r="H172" s="11">
        <f>H171+Month!G157</f>
        <v>6428.42</v>
      </c>
      <c r="I172" s="11">
        <f>I171+Month!H157</f>
        <v>2176.88</v>
      </c>
      <c r="J172" s="11">
        <f>J171+Month!I157</f>
        <v>11815.59</v>
      </c>
      <c r="K172" s="11">
        <f>K171+Month!J157</f>
        <v>2947.5999999999995</v>
      </c>
      <c r="L172" s="11">
        <f>L171+Month!K157</f>
        <v>806.85</v>
      </c>
      <c r="M172" s="11">
        <f>M171+Month!L157</f>
        <v>316.97999999999996</v>
      </c>
      <c r="N172" s="11">
        <f>N171+Month!M157</f>
        <v>847.98</v>
      </c>
    </row>
    <row r="173" spans="1:14">
      <c r="A173">
        <v>2010</v>
      </c>
      <c r="B173" t="s">
        <v>43</v>
      </c>
      <c r="C173" s="11">
        <f>C172+Month!B158</f>
        <v>43854</v>
      </c>
      <c r="D173" s="11">
        <f>D172+Month!C158</f>
        <v>2050.9500000000003</v>
      </c>
      <c r="E173" s="11">
        <f>E172+Month!D158</f>
        <v>1079.51</v>
      </c>
      <c r="F173" s="11">
        <f>F172+Month!E158</f>
        <v>696.81</v>
      </c>
      <c r="G173" s="11">
        <f>G172+Month!F158</f>
        <v>9714.2000000000007</v>
      </c>
      <c r="H173" s="11">
        <f>H172+Month!G158</f>
        <v>7534.06</v>
      </c>
      <c r="I173" s="11">
        <f>I172+Month!H158</f>
        <v>2372.2000000000003</v>
      </c>
      <c r="J173" s="11">
        <f>J172+Month!I158</f>
        <v>13591.08</v>
      </c>
      <c r="K173" s="11">
        <f>K172+Month!J158</f>
        <v>3359.0699999999997</v>
      </c>
      <c r="L173" s="11">
        <f>L172+Month!K158</f>
        <v>899.03</v>
      </c>
      <c r="M173" s="11">
        <f>M172+Month!L158</f>
        <v>372.12999999999994</v>
      </c>
      <c r="N173" s="11">
        <f>N172+Month!M158</f>
        <v>1007.35</v>
      </c>
    </row>
    <row r="174" spans="1:14">
      <c r="A174">
        <v>2010</v>
      </c>
      <c r="B174" t="s">
        <v>44</v>
      </c>
      <c r="C174" s="11">
        <f>C173+Month!B159</f>
        <v>49335.65</v>
      </c>
      <c r="D174" s="11">
        <f>D173+Month!C159</f>
        <v>2266.9400000000005</v>
      </c>
      <c r="E174" s="11">
        <f>E173+Month!D159</f>
        <v>1177.5999999999999</v>
      </c>
      <c r="F174" s="11">
        <f>F173+Month!E159</f>
        <v>834.2299999999999</v>
      </c>
      <c r="G174" s="11">
        <f>G173+Month!F159</f>
        <v>10955.6</v>
      </c>
      <c r="H174" s="11">
        <f>H173+Month!G159</f>
        <v>8516.19</v>
      </c>
      <c r="I174" s="11">
        <f>I173+Month!H159</f>
        <v>2611.7000000000003</v>
      </c>
      <c r="J174" s="11">
        <f>J173+Month!I159</f>
        <v>15362.33</v>
      </c>
      <c r="K174" s="11">
        <f>K173+Month!J159</f>
        <v>3770.4599999999996</v>
      </c>
      <c r="L174" s="11">
        <f>L173+Month!K159</f>
        <v>1007.98</v>
      </c>
      <c r="M174" s="11">
        <f>M173+Month!L159</f>
        <v>422.97999999999996</v>
      </c>
      <c r="N174" s="11">
        <f>N173+Month!M159</f>
        <v>1078.3399999999999</v>
      </c>
    </row>
    <row r="175" spans="1:14">
      <c r="A175">
        <v>2010</v>
      </c>
      <c r="B175" t="s">
        <v>45</v>
      </c>
      <c r="C175" s="11">
        <f>C174+Month!B160</f>
        <v>54850.68</v>
      </c>
      <c r="D175" s="11">
        <f>D174+Month!C160</f>
        <v>2518.5700000000006</v>
      </c>
      <c r="E175" s="11">
        <f>E174+Month!D160</f>
        <v>1284.1399999999999</v>
      </c>
      <c r="F175" s="11">
        <f>F174+Month!E160</f>
        <v>894.25999999999988</v>
      </c>
      <c r="G175" s="11">
        <f>G174+Month!F160</f>
        <v>12195.84</v>
      </c>
      <c r="H175" s="11">
        <f>H174+Month!G160</f>
        <v>9453.3900000000012</v>
      </c>
      <c r="I175" s="11">
        <f>I174+Month!H160</f>
        <v>2891.53</v>
      </c>
      <c r="J175" s="11">
        <f>J174+Month!I160</f>
        <v>17171.22</v>
      </c>
      <c r="K175" s="11">
        <f>K174+Month!J160</f>
        <v>4211.66</v>
      </c>
      <c r="L175" s="11">
        <f>L174+Month!K160</f>
        <v>1126.72</v>
      </c>
      <c r="M175" s="11">
        <f>M174+Month!L160</f>
        <v>478.96999999999997</v>
      </c>
      <c r="N175" s="11">
        <f>N174+Month!M160</f>
        <v>1201.1499999999999</v>
      </c>
    </row>
    <row r="176" spans="1:14">
      <c r="A176">
        <v>2010</v>
      </c>
      <c r="B176" t="s">
        <v>46</v>
      </c>
      <c r="C176" s="11">
        <f>C175+Month!B161</f>
        <v>60611.01</v>
      </c>
      <c r="D176" s="11">
        <f>D175+Month!C161</f>
        <v>2765.4600000000005</v>
      </c>
      <c r="E176" s="11">
        <f>E175+Month!D161</f>
        <v>1411.6699999999998</v>
      </c>
      <c r="F176" s="11">
        <f>F175+Month!E161</f>
        <v>970.40999999999985</v>
      </c>
      <c r="G176" s="11">
        <f>G175+Month!F161</f>
        <v>13450.54</v>
      </c>
      <c r="H176" s="11">
        <f>H175+Month!G161</f>
        <v>10321.810000000001</v>
      </c>
      <c r="I176" s="11">
        <f>I175+Month!H161</f>
        <v>3287.88</v>
      </c>
      <c r="J176" s="11">
        <f>J175+Month!I161</f>
        <v>18989.25</v>
      </c>
      <c r="K176" s="11">
        <f>K175+Month!J161</f>
        <v>4655.79</v>
      </c>
      <c r="L176" s="11">
        <f>L175+Month!K161</f>
        <v>1240.33</v>
      </c>
      <c r="M176" s="11">
        <f>M175+Month!L161</f>
        <v>516.17999999999995</v>
      </c>
      <c r="N176" s="11">
        <f>N175+Month!M161</f>
        <v>1323.58</v>
      </c>
    </row>
    <row r="177" spans="1:14">
      <c r="A177">
        <v>2010</v>
      </c>
      <c r="B177" t="s">
        <v>47</v>
      </c>
      <c r="C177" s="11">
        <f>C176+Month!B162</f>
        <v>66295.010000000009</v>
      </c>
      <c r="D177" s="11">
        <f>D176+Month!C162</f>
        <v>3031.5100000000007</v>
      </c>
      <c r="E177" s="11">
        <f>E176+Month!D162</f>
        <v>1523.9199999999998</v>
      </c>
      <c r="F177" s="11">
        <f>F176+Month!E162</f>
        <v>1036.6999999999998</v>
      </c>
      <c r="G177" s="11">
        <f>G176+Month!F162</f>
        <v>14601.53</v>
      </c>
      <c r="H177" s="11">
        <f>H176+Month!G162</f>
        <v>11116.160000000002</v>
      </c>
      <c r="I177" s="11">
        <f>I176+Month!H162</f>
        <v>4012.13</v>
      </c>
      <c r="J177" s="11">
        <f>J176+Month!I162</f>
        <v>20740.38</v>
      </c>
      <c r="K177" s="11">
        <f>K176+Month!J162</f>
        <v>5058.8500000000004</v>
      </c>
      <c r="L177" s="11">
        <f>L176+Month!K162</f>
        <v>1370.9499999999998</v>
      </c>
      <c r="M177" s="11">
        <f>M176+Month!L162</f>
        <v>580.24</v>
      </c>
      <c r="N177" s="11">
        <f>N176+Month!M162</f>
        <v>1370.03</v>
      </c>
    </row>
    <row r="178" spans="1:14">
      <c r="A178">
        <v>2011</v>
      </c>
      <c r="B178" s="18" t="s">
        <v>37</v>
      </c>
      <c r="C178" s="11">
        <f>Month!B163</f>
        <v>5312.07</v>
      </c>
      <c r="D178" s="11">
        <f>Month!C163</f>
        <v>288.32</v>
      </c>
      <c r="E178" s="11">
        <f>Month!D163</f>
        <v>116.87</v>
      </c>
      <c r="F178" s="11">
        <f>Month!E163</f>
        <v>105.97</v>
      </c>
      <c r="G178" s="11">
        <f>Month!F163</f>
        <v>1136.3599999999999</v>
      </c>
      <c r="H178" s="11">
        <f>Month!G163</f>
        <v>871.74</v>
      </c>
      <c r="I178" s="11">
        <f>Month!H163</f>
        <v>467.15</v>
      </c>
      <c r="J178" s="11">
        <f>Month!I163</f>
        <v>1602.55</v>
      </c>
      <c r="K178" s="11">
        <f>Month!J163</f>
        <v>367.5</v>
      </c>
      <c r="L178" s="11">
        <f>Month!K163</f>
        <v>95.2</v>
      </c>
      <c r="M178" s="11">
        <f>Month!L163</f>
        <v>39.31</v>
      </c>
      <c r="N178" s="11">
        <f>Month!M163</f>
        <v>95.45</v>
      </c>
    </row>
    <row r="179" spans="1:14">
      <c r="A179">
        <v>2011</v>
      </c>
      <c r="B179" s="18" t="s">
        <v>38</v>
      </c>
      <c r="C179" s="11">
        <f>C178+Month!B164</f>
        <v>10536.849999999999</v>
      </c>
      <c r="D179" s="11">
        <f>D178+Month!C164</f>
        <v>528.91</v>
      </c>
      <c r="E179" s="11">
        <f>E178+Month!D164</f>
        <v>221.84</v>
      </c>
      <c r="F179" s="11">
        <f>F178+Month!E164</f>
        <v>189.91</v>
      </c>
      <c r="G179" s="11">
        <f>G178+Month!F164</f>
        <v>2268.5699999999997</v>
      </c>
      <c r="H179" s="11">
        <f>H178+Month!G164</f>
        <v>1742.26</v>
      </c>
      <c r="I179" s="11">
        <f>I178+Month!H164</f>
        <v>821.06</v>
      </c>
      <c r="J179" s="11">
        <f>J178+Month!I164</f>
        <v>3341.06</v>
      </c>
      <c r="K179" s="11">
        <f>K178+Month!J164</f>
        <v>741.46</v>
      </c>
      <c r="L179" s="11">
        <f>L178+Month!K164</f>
        <v>163.09</v>
      </c>
      <c r="M179" s="11">
        <f>M178+Month!L164</f>
        <v>91.64</v>
      </c>
      <c r="N179" s="11">
        <f>N178+Month!M164</f>
        <v>223.87</v>
      </c>
    </row>
    <row r="180" spans="1:14">
      <c r="A180">
        <v>2011</v>
      </c>
      <c r="B180" s="18" t="s">
        <v>39</v>
      </c>
      <c r="C180" s="11">
        <f>C179+Month!B165</f>
        <v>15908.099999999999</v>
      </c>
      <c r="D180" s="11">
        <f>D179+Month!C165</f>
        <v>779.31</v>
      </c>
      <c r="E180" s="11">
        <f>E179+Month!D165</f>
        <v>339.11</v>
      </c>
      <c r="F180" s="11">
        <f>F179+Month!E165</f>
        <v>287.18</v>
      </c>
      <c r="G180" s="11">
        <f>G179+Month!F165</f>
        <v>3363.3899999999994</v>
      </c>
      <c r="H180" s="11">
        <f>H179+Month!G165</f>
        <v>2718.44</v>
      </c>
      <c r="I180" s="11">
        <f>I179+Month!H165</f>
        <v>1158.29</v>
      </c>
      <c r="J180" s="11">
        <f>J179+Month!I165</f>
        <v>4998.6499999999996</v>
      </c>
      <c r="K180" s="11">
        <f>K179+Month!J165</f>
        <v>1150.27</v>
      </c>
      <c r="L180" s="11">
        <f>L179+Month!K165</f>
        <v>247.24</v>
      </c>
      <c r="M180" s="11">
        <f>M179+Month!L165</f>
        <v>139.24</v>
      </c>
      <c r="N180" s="11">
        <f>N179+Month!M165</f>
        <v>400.65</v>
      </c>
    </row>
    <row r="181" spans="1:14">
      <c r="A181">
        <v>2011</v>
      </c>
      <c r="B181" s="19" t="s">
        <v>40</v>
      </c>
      <c r="C181" s="11">
        <f>C180+Month!B166</f>
        <v>21317.149999999998</v>
      </c>
      <c r="D181" s="11">
        <f>D180+Month!C166</f>
        <v>1107.71</v>
      </c>
      <c r="E181" s="11">
        <f>E180+Month!D166</f>
        <v>462.86</v>
      </c>
      <c r="F181" s="11">
        <f>F180+Month!E166</f>
        <v>382.56</v>
      </c>
      <c r="G181" s="11">
        <f>G180+Month!F166</f>
        <v>4591.8899999999994</v>
      </c>
      <c r="H181" s="11">
        <f>H180+Month!G166</f>
        <v>3590.81</v>
      </c>
      <c r="I181" s="11">
        <f>I180+Month!H166</f>
        <v>1334.76</v>
      </c>
      <c r="J181" s="11">
        <f>J180+Month!I166</f>
        <v>6846.5599999999995</v>
      </c>
      <c r="K181" s="11">
        <f>K180+Month!J166</f>
        <v>1538.2</v>
      </c>
      <c r="L181" s="11">
        <f>L180+Month!K166</f>
        <v>314.31</v>
      </c>
      <c r="M181" s="11">
        <f>M180+Month!L166</f>
        <v>192.52</v>
      </c>
      <c r="N181" s="11">
        <f>N180+Month!M166</f>
        <v>524.12</v>
      </c>
    </row>
    <row r="182" spans="1:14">
      <c r="A182">
        <v>2011</v>
      </c>
      <c r="B182" s="19" t="s">
        <v>36</v>
      </c>
      <c r="C182" s="11">
        <f>C181+Month!B167</f>
        <v>26492.969999999998</v>
      </c>
      <c r="D182" s="11">
        <f>D181+Month!C167</f>
        <v>1366.0700000000002</v>
      </c>
      <c r="E182" s="11">
        <f>E181+Month!D167</f>
        <v>581.07000000000005</v>
      </c>
      <c r="F182" s="11">
        <f>F181+Month!E167</f>
        <v>470.46000000000004</v>
      </c>
      <c r="G182" s="11">
        <f>G181+Month!F167</f>
        <v>5760.4199999999992</v>
      </c>
      <c r="H182" s="11">
        <f>H181+Month!G167</f>
        <v>4561.28</v>
      </c>
      <c r="I182" s="11">
        <f>I181+Month!H167</f>
        <v>1495.61</v>
      </c>
      <c r="J182" s="11">
        <f>J181+Month!I167</f>
        <v>8481.64</v>
      </c>
      <c r="K182" s="11">
        <f>K181+Month!J167</f>
        <v>1919.77</v>
      </c>
      <c r="L182" s="11">
        <f>L181+Month!K167</f>
        <v>392.6</v>
      </c>
      <c r="M182" s="11">
        <f>M181+Month!L167</f>
        <v>245.56</v>
      </c>
      <c r="N182" s="11">
        <f>N181+Month!M167</f>
        <v>669.97</v>
      </c>
    </row>
    <row r="183" spans="1:14">
      <c r="A183">
        <v>2011</v>
      </c>
      <c r="B183" s="19" t="s">
        <v>41</v>
      </c>
      <c r="C183" s="11">
        <f>C182+Month!B168</f>
        <v>32030.89</v>
      </c>
      <c r="D183" s="11">
        <f>D182+Month!C168</f>
        <v>1651.7500000000002</v>
      </c>
      <c r="E183" s="11">
        <f>E182+Month!D168</f>
        <v>695.79000000000008</v>
      </c>
      <c r="F183" s="11">
        <f>F182+Month!E168</f>
        <v>575.38</v>
      </c>
      <c r="G183" s="11">
        <f>G182+Month!F168</f>
        <v>6934.5999999999995</v>
      </c>
      <c r="H183" s="11">
        <f>H182+Month!G168</f>
        <v>5672.5</v>
      </c>
      <c r="I183" s="11">
        <f>I182+Month!H168</f>
        <v>1658.58</v>
      </c>
      <c r="J183" s="11">
        <f>J182+Month!I168</f>
        <v>10280.119999999999</v>
      </c>
      <c r="K183" s="11">
        <f>K182+Month!J168</f>
        <v>2334.52</v>
      </c>
      <c r="L183" s="11">
        <f>L182+Month!K168</f>
        <v>453.65000000000003</v>
      </c>
      <c r="M183" s="11">
        <f>M182+Month!L168</f>
        <v>306.54000000000002</v>
      </c>
      <c r="N183" s="11">
        <f>N182+Month!M168</f>
        <v>822.1</v>
      </c>
    </row>
    <row r="184" spans="1:14">
      <c r="A184">
        <v>2011</v>
      </c>
      <c r="B184" s="19" t="s">
        <v>42</v>
      </c>
      <c r="C184" s="11">
        <f>C183+Month!B169</f>
        <v>37305.65</v>
      </c>
      <c r="D184" s="11">
        <f>D183+Month!C169</f>
        <v>1934.0000000000002</v>
      </c>
      <c r="E184" s="11">
        <f>E183+Month!D169</f>
        <v>807.00000000000011</v>
      </c>
      <c r="F184" s="11">
        <f>F183+Month!E169</f>
        <v>651.12</v>
      </c>
      <c r="G184" s="11">
        <f>G183+Month!F169</f>
        <v>8095.2199999999993</v>
      </c>
      <c r="H184" s="11">
        <f>H183+Month!G169</f>
        <v>6638.5</v>
      </c>
      <c r="I184" s="11">
        <f>I183+Month!H169</f>
        <v>1788.6599999999999</v>
      </c>
      <c r="J184" s="11">
        <f>J183+Month!I169</f>
        <v>12068.169999999998</v>
      </c>
      <c r="K184" s="11">
        <f>K183+Month!J169</f>
        <v>2708.36</v>
      </c>
      <c r="L184" s="11">
        <f>L183+Month!K169</f>
        <v>524.30000000000007</v>
      </c>
      <c r="M184" s="11">
        <f>M183+Month!L169</f>
        <v>343.33000000000004</v>
      </c>
      <c r="N184" s="11">
        <f>N183+Month!M169</f>
        <v>977.3</v>
      </c>
    </row>
    <row r="185" spans="1:14">
      <c r="A185">
        <v>2011</v>
      </c>
      <c r="B185" s="19" t="s">
        <v>43</v>
      </c>
      <c r="C185" s="11">
        <f>C184+Month!B170</f>
        <v>42475.93</v>
      </c>
      <c r="D185" s="11">
        <f>D184+Month!C170</f>
        <v>2201.6200000000003</v>
      </c>
      <c r="E185" s="11">
        <f>E184+Month!D170</f>
        <v>907.92000000000007</v>
      </c>
      <c r="F185" s="11">
        <f>F184+Month!E170</f>
        <v>725.13</v>
      </c>
      <c r="G185" s="11">
        <f>G184+Month!F170</f>
        <v>9240.34</v>
      </c>
      <c r="H185" s="11">
        <f>H184+Month!G170</f>
        <v>7634.6900000000005</v>
      </c>
      <c r="I185" s="11">
        <f>I184+Month!H170</f>
        <v>1985.7599999999998</v>
      </c>
      <c r="J185" s="11">
        <f>J184+Month!I170</f>
        <v>13774.129999999997</v>
      </c>
      <c r="K185" s="11">
        <f>K184+Month!J170</f>
        <v>3092.57</v>
      </c>
      <c r="L185" s="11">
        <f>L184+Month!K170</f>
        <v>587.08000000000004</v>
      </c>
      <c r="M185" s="11">
        <f>M184+Month!L170</f>
        <v>368.69000000000005</v>
      </c>
      <c r="N185" s="11">
        <f>N184+Month!M170</f>
        <v>1125.72</v>
      </c>
    </row>
    <row r="186" spans="1:14">
      <c r="A186">
        <v>2011</v>
      </c>
      <c r="B186" s="19" t="s">
        <v>44</v>
      </c>
      <c r="C186" s="11">
        <f>C185+Month!B171</f>
        <v>48012.75</v>
      </c>
      <c r="D186" s="11">
        <f>D185+Month!C171</f>
        <v>2422.0400000000004</v>
      </c>
      <c r="E186" s="11">
        <f>E185+Month!D171</f>
        <v>1010.32</v>
      </c>
      <c r="F186" s="11">
        <f>F185+Month!E171</f>
        <v>795.08</v>
      </c>
      <c r="G186" s="11">
        <f>G185+Month!F171</f>
        <v>10436.290000000001</v>
      </c>
      <c r="H186" s="11">
        <f>H185+Month!G171</f>
        <v>8671.68</v>
      </c>
      <c r="I186" s="11">
        <f>I185+Month!H171</f>
        <v>2300.1499999999996</v>
      </c>
      <c r="J186" s="11">
        <f>J185+Month!I171</f>
        <v>15559.939999999997</v>
      </c>
      <c r="K186" s="11">
        <f>K185+Month!J171</f>
        <v>3474.55</v>
      </c>
      <c r="L186" s="11">
        <f>L185+Month!K171</f>
        <v>725.01</v>
      </c>
      <c r="M186" s="11">
        <f>M185+Month!L171</f>
        <v>407.02000000000004</v>
      </c>
      <c r="N186" s="11">
        <f>N185+Month!M171</f>
        <v>1271.75</v>
      </c>
    </row>
    <row r="187" spans="1:14">
      <c r="A187">
        <v>2011</v>
      </c>
      <c r="B187" s="19" t="s">
        <v>45</v>
      </c>
      <c r="C187" s="11">
        <f>C186+Month!B172</f>
        <v>53516.63</v>
      </c>
      <c r="D187" s="11">
        <f>D186+Month!C172</f>
        <v>2663.5700000000006</v>
      </c>
      <c r="E187" s="11">
        <f>E186+Month!D172</f>
        <v>1116.17</v>
      </c>
      <c r="F187" s="11">
        <f>F186+Month!E172</f>
        <v>865.2</v>
      </c>
      <c r="G187" s="11">
        <f>G186+Month!F172</f>
        <v>11603.27</v>
      </c>
      <c r="H187" s="11">
        <f>H186+Month!G172</f>
        <v>9764.130000000001</v>
      </c>
      <c r="I187" s="11">
        <f>I186+Month!H172</f>
        <v>2593.37</v>
      </c>
      <c r="J187" s="11">
        <f>J186+Month!I172</f>
        <v>17365.009999999998</v>
      </c>
      <c r="K187" s="11">
        <f>K186+Month!J172</f>
        <v>3884.09</v>
      </c>
      <c r="L187" s="11">
        <f>L186+Month!K172</f>
        <v>793.56</v>
      </c>
      <c r="M187" s="11">
        <f>M186+Month!L172</f>
        <v>438.47</v>
      </c>
      <c r="N187" s="11">
        <f>N186+Month!M172</f>
        <v>1407.58</v>
      </c>
    </row>
    <row r="188" spans="1:14">
      <c r="A188">
        <v>2011</v>
      </c>
      <c r="B188" s="19" t="s">
        <v>46</v>
      </c>
      <c r="C188" s="11">
        <f>C187+Month!B173</f>
        <v>59063.53</v>
      </c>
      <c r="D188" s="11">
        <f>D187+Month!C173</f>
        <v>2863.4400000000005</v>
      </c>
      <c r="E188" s="11">
        <f>E187+Month!D173</f>
        <v>1201.9000000000001</v>
      </c>
      <c r="F188" s="11">
        <f>F187+Month!E173</f>
        <v>968.74</v>
      </c>
      <c r="G188" s="11">
        <f>G187+Month!F173</f>
        <v>12765.76</v>
      </c>
      <c r="H188" s="11">
        <f>H187+Month!G173</f>
        <v>10757.54</v>
      </c>
      <c r="I188" s="11">
        <f>I187+Month!H173</f>
        <v>2926.43</v>
      </c>
      <c r="J188" s="11">
        <f>J187+Month!I173</f>
        <v>19186.759999999998</v>
      </c>
      <c r="K188" s="11">
        <f>K187+Month!J173</f>
        <v>4319.75</v>
      </c>
      <c r="L188" s="11">
        <f>L187+Month!K173</f>
        <v>878.05</v>
      </c>
      <c r="M188" s="11">
        <f>M187+Month!L173</f>
        <v>467.13000000000005</v>
      </c>
      <c r="N188" s="11">
        <f>N187+Month!M173</f>
        <v>1542.6299999999999</v>
      </c>
    </row>
    <row r="189" spans="1:14">
      <c r="A189">
        <v>2011</v>
      </c>
      <c r="B189" s="19" t="s">
        <v>47</v>
      </c>
      <c r="C189" s="11">
        <f>C188+Month!B174</f>
        <v>64243.22</v>
      </c>
      <c r="D189" s="11">
        <f>D188+Month!C174</f>
        <v>3077.4300000000003</v>
      </c>
      <c r="E189" s="11">
        <f>E188+Month!D174</f>
        <v>1292.3100000000002</v>
      </c>
      <c r="F189" s="11">
        <f>F188+Month!E174</f>
        <v>1060.93</v>
      </c>
      <c r="G189" s="11">
        <f>G188+Month!F174</f>
        <v>13894.77</v>
      </c>
      <c r="H189" s="11">
        <f>H188+Month!G174</f>
        <v>11573.810000000001</v>
      </c>
      <c r="I189" s="11">
        <f>I188+Month!H174</f>
        <v>3287.6899999999996</v>
      </c>
      <c r="J189" s="11">
        <f>J188+Month!I174</f>
        <v>20990.799999999999</v>
      </c>
      <c r="K189" s="11">
        <f>K188+Month!J174</f>
        <v>4720.63</v>
      </c>
      <c r="L189" s="11">
        <f>L188+Month!K174</f>
        <v>939.25</v>
      </c>
      <c r="M189" s="11">
        <f>M188+Month!L174</f>
        <v>491.27000000000004</v>
      </c>
      <c r="N189" s="11">
        <f>N188+Month!M174</f>
        <v>1620.7099999999998</v>
      </c>
    </row>
    <row r="190" spans="1:14">
      <c r="A190">
        <v>2012</v>
      </c>
      <c r="B190" s="19" t="s">
        <v>37</v>
      </c>
      <c r="C190" s="11">
        <f>Month!B175</f>
        <v>5016.8999999999996</v>
      </c>
      <c r="D190" s="11">
        <f>Month!C175</f>
        <v>229.74</v>
      </c>
      <c r="E190" s="11">
        <f>Month!D175</f>
        <v>123.26</v>
      </c>
      <c r="F190" s="11">
        <f>Month!E175</f>
        <v>75.95</v>
      </c>
      <c r="G190" s="11">
        <f>Month!F175</f>
        <v>1091.78</v>
      </c>
      <c r="H190" s="11">
        <f>Month!G175</f>
        <v>882.06</v>
      </c>
      <c r="I190" s="11">
        <f>Month!H175</f>
        <v>330.72</v>
      </c>
      <c r="J190" s="11">
        <f>Month!I175</f>
        <v>1615.58</v>
      </c>
      <c r="K190" s="11">
        <f>Month!J175</f>
        <v>418.02</v>
      </c>
      <c r="L190" s="11">
        <f>Month!K175</f>
        <v>68.180000000000007</v>
      </c>
      <c r="M190" s="11">
        <f>Month!L175</f>
        <v>32.19</v>
      </c>
      <c r="N190" s="11">
        <f>Month!M175</f>
        <v>88.25</v>
      </c>
    </row>
    <row r="191" spans="1:14">
      <c r="A191">
        <v>2012</v>
      </c>
      <c r="B191" s="19" t="s">
        <v>38</v>
      </c>
      <c r="C191" s="11">
        <f>C190+Month!B176</f>
        <v>10209.74</v>
      </c>
      <c r="D191" s="11">
        <f>D190+Month!C176</f>
        <v>448.51</v>
      </c>
      <c r="E191" s="11">
        <f>E190+Month!D176</f>
        <v>234.26</v>
      </c>
      <c r="F191" s="11">
        <f>F190+Month!E176</f>
        <v>157.88</v>
      </c>
      <c r="G191" s="11">
        <f>G190+Month!F176</f>
        <v>2199.71</v>
      </c>
      <c r="H191" s="11">
        <f>H190+Month!G176</f>
        <v>1690.71</v>
      </c>
      <c r="I191" s="11">
        <f>I190+Month!H176</f>
        <v>676.08</v>
      </c>
      <c r="J191" s="11">
        <f>J190+Month!I176</f>
        <v>3350.92</v>
      </c>
      <c r="K191" s="11">
        <f>K190+Month!J176</f>
        <v>845.91</v>
      </c>
      <c r="L191" s="11">
        <f>L190+Month!K176</f>
        <v>129.67000000000002</v>
      </c>
      <c r="M191" s="11">
        <f>M190+Month!L176</f>
        <v>72.87</v>
      </c>
      <c r="N191" s="11">
        <f>N190+Month!M176</f>
        <v>196.6</v>
      </c>
    </row>
    <row r="192" spans="1:14">
      <c r="A192">
        <v>2012</v>
      </c>
      <c r="B192" s="19" t="s">
        <v>39</v>
      </c>
      <c r="C192" s="11">
        <f>C191+Month!B177</f>
        <v>15732.849999999999</v>
      </c>
      <c r="D192" s="11">
        <f>D191+Month!C177</f>
        <v>683.63</v>
      </c>
      <c r="E192" s="11">
        <f>E191+Month!D177</f>
        <v>348.25</v>
      </c>
      <c r="F192" s="11">
        <f>F191+Month!E177</f>
        <v>275.26</v>
      </c>
      <c r="G192" s="11">
        <f>G191+Month!F177</f>
        <v>3446.56</v>
      </c>
      <c r="H192" s="11">
        <f>H191+Month!G177</f>
        <v>2560.1800000000003</v>
      </c>
      <c r="I192" s="11">
        <f>I191+Month!H177</f>
        <v>979.90000000000009</v>
      </c>
      <c r="J192" s="11">
        <f>J191+Month!I177</f>
        <v>5208.9400000000005</v>
      </c>
      <c r="K192" s="11">
        <f>K191+Month!J177</f>
        <v>1244.6599999999999</v>
      </c>
      <c r="L192" s="11">
        <f>L191+Month!K177</f>
        <v>187.29000000000002</v>
      </c>
      <c r="M192" s="11">
        <f>M191+Month!L177</f>
        <v>117.80000000000001</v>
      </c>
      <c r="N192" s="11">
        <f>N191+Month!M177</f>
        <v>346.74</v>
      </c>
    </row>
    <row r="193" spans="1:14">
      <c r="A193">
        <v>2012</v>
      </c>
      <c r="B193" s="19" t="s">
        <v>40</v>
      </c>
      <c r="C193" s="11">
        <f>C192+Month!B178</f>
        <v>20742.579999999998</v>
      </c>
      <c r="D193" s="11">
        <f>D192+Month!C178</f>
        <v>900.56999999999994</v>
      </c>
      <c r="E193" s="11">
        <f>E192+Month!D178</f>
        <v>454.93</v>
      </c>
      <c r="F193" s="11">
        <f>F192+Month!E178</f>
        <v>374.81</v>
      </c>
      <c r="G193" s="11">
        <f>G192+Month!F178</f>
        <v>4425.1099999999997</v>
      </c>
      <c r="H193" s="11">
        <f>H192+Month!G178</f>
        <v>3344.26</v>
      </c>
      <c r="I193" s="11">
        <f>I192+Month!H178</f>
        <v>1242.2</v>
      </c>
      <c r="J193" s="11">
        <f>J192+Month!I178</f>
        <v>6907.0400000000009</v>
      </c>
      <c r="K193" s="11">
        <f>K192+Month!J178</f>
        <v>1700.5299999999997</v>
      </c>
      <c r="L193" s="11">
        <f>L192+Month!K178</f>
        <v>237.41000000000003</v>
      </c>
      <c r="M193" s="11">
        <f>M192+Month!L178</f>
        <v>157.34</v>
      </c>
      <c r="N193" s="11">
        <f>N192+Month!M178</f>
        <v>448.9</v>
      </c>
    </row>
    <row r="194" spans="1:14">
      <c r="A194">
        <v>2012</v>
      </c>
      <c r="B194" s="19" t="s">
        <v>36</v>
      </c>
      <c r="C194" s="11">
        <f>C193+Month!B179</f>
        <v>25859.17</v>
      </c>
      <c r="D194" s="11">
        <f>D193+Month!C179</f>
        <v>1159.79</v>
      </c>
      <c r="E194" s="11">
        <f>E193+Month!D179</f>
        <v>557.74</v>
      </c>
      <c r="F194" s="11">
        <f>F193+Month!E179</f>
        <v>430.93</v>
      </c>
      <c r="G194" s="11">
        <f>G193+Month!F179</f>
        <v>5521.29</v>
      </c>
      <c r="H194" s="11">
        <f>H193+Month!G179</f>
        <v>4388.59</v>
      </c>
      <c r="I194" s="11">
        <f>I193+Month!H179</f>
        <v>1466.1200000000001</v>
      </c>
      <c r="J194" s="11">
        <f>J193+Month!I179</f>
        <v>8579.5700000000015</v>
      </c>
      <c r="K194" s="11">
        <f>K193+Month!J179</f>
        <v>2061.2799999999997</v>
      </c>
      <c r="L194" s="11">
        <f>L193+Month!K179</f>
        <v>304.52000000000004</v>
      </c>
      <c r="M194" s="11">
        <f>M193+Month!L179</f>
        <v>193.33</v>
      </c>
      <c r="N194" s="11">
        <f>N193+Month!M179</f>
        <v>572.57999999999993</v>
      </c>
    </row>
    <row r="195" spans="1:14">
      <c r="A195">
        <v>2012</v>
      </c>
      <c r="B195" s="19" t="s">
        <v>41</v>
      </c>
      <c r="C195" s="11">
        <f>C194+Month!B180</f>
        <v>31114.73</v>
      </c>
      <c r="D195" s="11">
        <f>D194+Month!C180</f>
        <v>1407.71</v>
      </c>
      <c r="E195" s="11">
        <f>E194+Month!D180</f>
        <v>644.20000000000005</v>
      </c>
      <c r="F195" s="11">
        <f>F194+Month!E180</f>
        <v>560.33000000000004</v>
      </c>
      <c r="G195" s="11">
        <f>G194+Month!F180</f>
        <v>6638.03</v>
      </c>
      <c r="H195" s="11">
        <f>H194+Month!G180</f>
        <v>5326.5</v>
      </c>
      <c r="I195" s="11">
        <f>I194+Month!H180</f>
        <v>1647.0700000000002</v>
      </c>
      <c r="J195" s="11">
        <f>J194+Month!I180</f>
        <v>10405.370000000001</v>
      </c>
      <c r="K195" s="11">
        <f>K194+Month!J180</f>
        <v>2489.1299999999997</v>
      </c>
      <c r="L195" s="11">
        <f>L194+Month!K180</f>
        <v>341.80000000000007</v>
      </c>
      <c r="M195" s="11">
        <f>M194+Month!L180</f>
        <v>227.45000000000002</v>
      </c>
      <c r="N195" s="11">
        <f>N194+Month!M180</f>
        <v>692.42</v>
      </c>
    </row>
    <row r="196" spans="1:14">
      <c r="A196">
        <v>2012</v>
      </c>
      <c r="B196" s="19" t="s">
        <v>42</v>
      </c>
      <c r="C196" s="11">
        <f>C195+Month!B181</f>
        <v>36265.83</v>
      </c>
      <c r="D196" s="11">
        <f>D195+Month!C181</f>
        <v>1595.06</v>
      </c>
      <c r="E196" s="11">
        <f>E195+Month!D181</f>
        <v>743.36</v>
      </c>
      <c r="F196" s="11">
        <f>F195+Month!E181</f>
        <v>634.67000000000007</v>
      </c>
      <c r="G196" s="11">
        <f>G195+Month!F181</f>
        <v>7734.21</v>
      </c>
      <c r="H196" s="11">
        <f>H195+Month!G181</f>
        <v>6356.13</v>
      </c>
      <c r="I196" s="11">
        <f>I195+Month!H181</f>
        <v>1803.5300000000002</v>
      </c>
      <c r="J196" s="11">
        <f>J195+Month!I181</f>
        <v>12192.640000000001</v>
      </c>
      <c r="K196" s="11">
        <f>K195+Month!J181</f>
        <v>2859.8199999999997</v>
      </c>
      <c r="L196" s="11">
        <f>L195+Month!K181</f>
        <v>446.2700000000001</v>
      </c>
      <c r="M196" s="11">
        <f>M195+Month!L181</f>
        <v>258.16000000000003</v>
      </c>
      <c r="N196" s="11">
        <f>N195+Month!M181</f>
        <v>819.67</v>
      </c>
    </row>
    <row r="197" spans="1:14">
      <c r="A197">
        <v>2012</v>
      </c>
      <c r="B197" s="19" t="s">
        <v>43</v>
      </c>
      <c r="C197" s="11">
        <f>C196+Month!B182</f>
        <v>41522.959999999999</v>
      </c>
      <c r="D197" s="11">
        <f>D196+Month!C182</f>
        <v>1794.26</v>
      </c>
      <c r="E197" s="11">
        <f>E196+Month!D182</f>
        <v>818.54</v>
      </c>
      <c r="F197" s="11">
        <f>F196+Month!E182</f>
        <v>710.66000000000008</v>
      </c>
      <c r="G197" s="11">
        <f>G196+Month!F182</f>
        <v>8835.5300000000007</v>
      </c>
      <c r="H197" s="11">
        <f>H196+Month!G182</f>
        <v>7375.24</v>
      </c>
      <c r="I197" s="11">
        <f>I196+Month!H182</f>
        <v>1964.2100000000003</v>
      </c>
      <c r="J197" s="11">
        <f>J196+Month!I182</f>
        <v>14014.250000000002</v>
      </c>
      <c r="K197" s="11">
        <f>K196+Month!J182</f>
        <v>3339.08</v>
      </c>
      <c r="L197" s="11">
        <f>L196+Month!K182</f>
        <v>500.03000000000009</v>
      </c>
      <c r="M197" s="11">
        <f>M196+Month!L182</f>
        <v>291.04000000000002</v>
      </c>
      <c r="N197" s="11">
        <f>N196+Month!M182</f>
        <v>956.54</v>
      </c>
    </row>
    <row r="198" spans="1:14">
      <c r="A198">
        <v>2012</v>
      </c>
      <c r="B198" s="19" t="s">
        <v>44</v>
      </c>
      <c r="C198" s="11">
        <f>C197+Month!B183</f>
        <v>46812.9</v>
      </c>
      <c r="D198" s="11">
        <f>D197+Month!C183</f>
        <v>1952.98</v>
      </c>
      <c r="E198" s="11">
        <f>E197+Month!D183</f>
        <v>854.3</v>
      </c>
      <c r="F198" s="11">
        <f>F197+Month!E183</f>
        <v>799.18000000000006</v>
      </c>
      <c r="G198" s="11">
        <f>G197+Month!F183</f>
        <v>9942.7300000000014</v>
      </c>
      <c r="H198" s="11">
        <f>H197+Month!G183</f>
        <v>8385.9599999999991</v>
      </c>
      <c r="I198" s="11">
        <f>I197+Month!H183</f>
        <v>2217.4900000000002</v>
      </c>
      <c r="J198" s="11">
        <f>J197+Month!I183</f>
        <v>15852.610000000002</v>
      </c>
      <c r="K198" s="11">
        <f>K197+Month!J183</f>
        <v>3843.87</v>
      </c>
      <c r="L198" s="11">
        <f>L197+Month!K183</f>
        <v>518.7700000000001</v>
      </c>
      <c r="M198" s="11">
        <f>M197+Month!L183</f>
        <v>332.25</v>
      </c>
      <c r="N198" s="11">
        <f>N197+Month!M183</f>
        <v>1072.47</v>
      </c>
    </row>
    <row r="199" spans="1:14">
      <c r="A199">
        <v>2012</v>
      </c>
      <c r="B199" s="19" t="s">
        <v>45</v>
      </c>
      <c r="C199" s="11">
        <f>C198+Month!B184</f>
        <v>51985.08</v>
      </c>
      <c r="D199" s="11">
        <f>D198+Month!C184</f>
        <v>2084.17</v>
      </c>
      <c r="E199" s="11">
        <f>E198+Month!D184</f>
        <v>905.81</v>
      </c>
      <c r="F199" s="11">
        <f>F198+Month!E184</f>
        <v>855.2</v>
      </c>
      <c r="G199" s="11">
        <f>G198+Month!F184</f>
        <v>11024.960000000001</v>
      </c>
      <c r="H199" s="11">
        <f>H198+Month!G184</f>
        <v>9306.1699999999983</v>
      </c>
      <c r="I199" s="11">
        <f>I198+Month!H184</f>
        <v>2559.4300000000003</v>
      </c>
      <c r="J199" s="11">
        <f>J198+Month!I184</f>
        <v>17665.840000000004</v>
      </c>
      <c r="K199" s="11">
        <f>K198+Month!J184</f>
        <v>4281.17</v>
      </c>
      <c r="L199" s="11">
        <f>L198+Month!K184</f>
        <v>580.10000000000014</v>
      </c>
      <c r="M199" s="11">
        <f>M198+Month!L184</f>
        <v>356.68</v>
      </c>
      <c r="N199" s="11">
        <f>N198+Month!M184</f>
        <v>1191.3</v>
      </c>
    </row>
    <row r="200" spans="1:14">
      <c r="A200">
        <v>2012</v>
      </c>
      <c r="B200" s="19" t="s">
        <v>46</v>
      </c>
      <c r="C200" s="11">
        <f>C199+Month!B185</f>
        <v>57404.65</v>
      </c>
      <c r="D200" s="11">
        <f>D199+Month!C185</f>
        <v>2253.35</v>
      </c>
      <c r="E200" s="11">
        <f>E199+Month!D185</f>
        <v>987.64</v>
      </c>
      <c r="F200" s="11">
        <f>F199+Month!E185</f>
        <v>937.47</v>
      </c>
      <c r="G200" s="11">
        <f>G199+Month!F185</f>
        <v>12135.830000000002</v>
      </c>
      <c r="H200" s="11">
        <f>H199+Month!G185</f>
        <v>10229.499999999998</v>
      </c>
      <c r="I200" s="11">
        <f>I199+Month!H185</f>
        <v>2912.4500000000003</v>
      </c>
      <c r="J200" s="11">
        <f>J199+Month!I185</f>
        <v>19585.440000000002</v>
      </c>
      <c r="K200" s="11">
        <f>K199+Month!J185</f>
        <v>4733.63</v>
      </c>
      <c r="L200" s="11">
        <f>L199+Month!K185</f>
        <v>645.85000000000014</v>
      </c>
      <c r="M200" s="11">
        <f>M199+Month!L185</f>
        <v>388.21000000000004</v>
      </c>
      <c r="N200" s="11">
        <f>N199+Month!M185</f>
        <v>1295.29</v>
      </c>
    </row>
    <row r="201" spans="1:14">
      <c r="A201">
        <v>2012</v>
      </c>
      <c r="B201" s="19" t="s">
        <v>47</v>
      </c>
      <c r="C201" s="11">
        <f>C200+Month!B186</f>
        <v>63047.78</v>
      </c>
      <c r="D201" s="11">
        <f>D200+Month!C186</f>
        <v>2492.4899999999998</v>
      </c>
      <c r="E201" s="11">
        <f>E200+Month!D186</f>
        <v>1090.23</v>
      </c>
      <c r="F201" s="11">
        <f>F200+Month!E186</f>
        <v>1093.95</v>
      </c>
      <c r="G201" s="11">
        <f>G200+Month!F186</f>
        <v>13230.54</v>
      </c>
      <c r="H201" s="11">
        <f>H200+Month!G186</f>
        <v>11220.649999999998</v>
      </c>
      <c r="I201" s="11">
        <f>I200+Month!H186</f>
        <v>3328.6000000000004</v>
      </c>
      <c r="J201" s="11">
        <f>J200+Month!I186</f>
        <v>21537.7</v>
      </c>
      <c r="K201" s="11">
        <f>K200+Month!J186</f>
        <v>5147.7</v>
      </c>
      <c r="L201" s="11">
        <f>L200+Month!K186</f>
        <v>706.08000000000015</v>
      </c>
      <c r="M201" s="11">
        <f>M200+Month!L186</f>
        <v>412.46000000000004</v>
      </c>
      <c r="N201" s="11">
        <f>N200+Month!M186</f>
        <v>1354.52</v>
      </c>
    </row>
    <row r="202" spans="1:14">
      <c r="A202">
        <v>2013</v>
      </c>
      <c r="B202" s="19" t="s">
        <v>37</v>
      </c>
      <c r="C202" s="11">
        <f>Month!B187</f>
        <v>4811.53</v>
      </c>
      <c r="D202" s="11">
        <f>Month!C187</f>
        <v>182.3</v>
      </c>
      <c r="E202" s="11">
        <f>Month!D187</f>
        <v>104.05</v>
      </c>
      <c r="F202" s="11">
        <f>Month!E187</f>
        <v>135.93</v>
      </c>
      <c r="G202" s="11">
        <f>Month!F187</f>
        <v>1024.8499999999999</v>
      </c>
      <c r="H202" s="11">
        <f>Month!G187</f>
        <v>800.25</v>
      </c>
      <c r="I202" s="11">
        <f>Month!H187</f>
        <v>405.36</v>
      </c>
      <c r="J202" s="11">
        <f>Month!I187</f>
        <v>1575.73</v>
      </c>
      <c r="K202" s="11">
        <f>Month!J187</f>
        <v>316.44</v>
      </c>
      <c r="L202" s="11">
        <f>Month!K187</f>
        <v>56.03</v>
      </c>
      <c r="M202" s="11">
        <f>Month!L187</f>
        <v>37.549999999999997</v>
      </c>
      <c r="N202" s="11">
        <f>Month!M187</f>
        <v>78.349999999999994</v>
      </c>
    </row>
    <row r="203" spans="1:14">
      <c r="A203">
        <v>2013</v>
      </c>
      <c r="B203" s="19" t="s">
        <v>38</v>
      </c>
      <c r="C203" s="11">
        <f>C202+Month!B188</f>
        <v>9819.619999999999</v>
      </c>
      <c r="D203" s="11">
        <f>D202+Month!C188</f>
        <v>365.42</v>
      </c>
      <c r="E203" s="11">
        <f>E202+Month!D188</f>
        <v>203.82</v>
      </c>
      <c r="F203" s="11">
        <f>F202+Month!E188</f>
        <v>205.93</v>
      </c>
      <c r="G203" s="11">
        <f>G202+Month!F188</f>
        <v>2024.12</v>
      </c>
      <c r="H203" s="11">
        <f>H202+Month!G188</f>
        <v>1502.65</v>
      </c>
      <c r="I203" s="11">
        <f>I202+Month!H188</f>
        <v>760.92000000000007</v>
      </c>
      <c r="J203" s="11">
        <f>J202+Month!I188</f>
        <v>3378.24</v>
      </c>
      <c r="K203" s="11">
        <f>K202+Month!J188</f>
        <v>767.81</v>
      </c>
      <c r="L203" s="11">
        <f>L202+Month!K188</f>
        <v>101.03999999999999</v>
      </c>
      <c r="M203" s="11">
        <f>M202+Month!L188</f>
        <v>75.169999999999987</v>
      </c>
      <c r="N203" s="11">
        <f>N202+Month!M188</f>
        <v>179.57</v>
      </c>
    </row>
    <row r="204" spans="1:14">
      <c r="A204">
        <v>2013</v>
      </c>
      <c r="B204" s="19" t="s">
        <v>39</v>
      </c>
      <c r="C204" s="11">
        <f>C203+Month!B189</f>
        <v>14856.439999999999</v>
      </c>
      <c r="D204" s="11">
        <f>D203+Month!C189</f>
        <v>601.68000000000006</v>
      </c>
      <c r="E204" s="11">
        <f>E203+Month!D189</f>
        <v>320.33999999999997</v>
      </c>
      <c r="F204" s="11">
        <f>F203+Month!E189</f>
        <v>289.93</v>
      </c>
      <c r="G204" s="11">
        <f>G203+Month!F189</f>
        <v>2983.18</v>
      </c>
      <c r="H204" s="11">
        <f>H203+Month!G189</f>
        <v>2364.54</v>
      </c>
      <c r="I204" s="11">
        <f>I203+Month!H189</f>
        <v>1174.94</v>
      </c>
      <c r="J204" s="11">
        <f>J203+Month!I189</f>
        <v>5103.79</v>
      </c>
      <c r="K204" s="11">
        <f>K203+Month!J189</f>
        <v>1128.55</v>
      </c>
      <c r="L204" s="11">
        <f>L203+Month!K189</f>
        <v>143.51</v>
      </c>
      <c r="M204" s="11">
        <f>M203+Month!L189</f>
        <v>105.57999999999998</v>
      </c>
      <c r="N204" s="11">
        <f>N203+Month!M189</f>
        <v>287.39999999999998</v>
      </c>
    </row>
    <row r="205" spans="1:14">
      <c r="A205">
        <v>2013</v>
      </c>
      <c r="B205" s="19" t="s">
        <v>40</v>
      </c>
      <c r="C205" s="11">
        <f>C204+Month!B190</f>
        <v>20077.419999999998</v>
      </c>
      <c r="D205" s="11">
        <f>D204+Month!C190</f>
        <v>786.48</v>
      </c>
      <c r="E205" s="11">
        <f>E204+Month!D190</f>
        <v>432.38</v>
      </c>
      <c r="F205" s="11">
        <f>F204+Month!E190</f>
        <v>392.82</v>
      </c>
      <c r="G205" s="11">
        <f>G204+Month!F190</f>
        <v>4039.47</v>
      </c>
      <c r="H205" s="11">
        <f>H204+Month!G190</f>
        <v>3310.11</v>
      </c>
      <c r="I205" s="11">
        <f>I204+Month!H190</f>
        <v>1448.58</v>
      </c>
      <c r="J205" s="11">
        <f>J204+Month!I190</f>
        <v>6962.3899999999994</v>
      </c>
      <c r="K205" s="11">
        <f>K204+Month!J190</f>
        <v>1541.82</v>
      </c>
      <c r="L205" s="11">
        <f>L204+Month!K190</f>
        <v>186.16</v>
      </c>
      <c r="M205" s="11">
        <f>M204+Month!L190</f>
        <v>144.63</v>
      </c>
      <c r="N205" s="11">
        <f>N204+Month!M190</f>
        <v>408.07</v>
      </c>
    </row>
    <row r="206" spans="1:14">
      <c r="A206">
        <v>2013</v>
      </c>
      <c r="B206" s="19" t="s">
        <v>36</v>
      </c>
      <c r="C206" s="11">
        <f>C205+Month!B191</f>
        <v>25433.71</v>
      </c>
      <c r="D206" s="11">
        <f>D205+Month!C191</f>
        <v>1038.06</v>
      </c>
      <c r="E206" s="11">
        <f>E205+Month!D191</f>
        <v>548.64</v>
      </c>
      <c r="F206" s="11">
        <f>F205+Month!E191</f>
        <v>466.46</v>
      </c>
      <c r="G206" s="11">
        <f>G205+Month!F191</f>
        <v>5131.58</v>
      </c>
      <c r="H206" s="11">
        <f>H205+Month!G191</f>
        <v>4305.21</v>
      </c>
      <c r="I206" s="11">
        <f>I205+Month!H191</f>
        <v>1724.27</v>
      </c>
      <c r="J206" s="11">
        <f>J205+Month!I191</f>
        <v>8806.74</v>
      </c>
      <c r="K206" s="11">
        <f>K205+Month!J191</f>
        <v>1958.2199999999998</v>
      </c>
      <c r="L206" s="11">
        <f>L205+Month!K191</f>
        <v>224.66</v>
      </c>
      <c r="M206" s="11">
        <f>M205+Month!L191</f>
        <v>175.85</v>
      </c>
      <c r="N206" s="11">
        <f>N205+Month!M191</f>
        <v>527.47</v>
      </c>
    </row>
    <row r="207" spans="1:14">
      <c r="A207">
        <v>2013</v>
      </c>
      <c r="B207" s="19" t="s">
        <v>41</v>
      </c>
      <c r="C207" s="11">
        <f>C206+Month!B192</f>
        <v>30743.23</v>
      </c>
      <c r="D207" s="11">
        <f>D206+Month!C192</f>
        <v>1349.11</v>
      </c>
      <c r="E207" s="11">
        <f>E206+Month!D192</f>
        <v>662.68</v>
      </c>
      <c r="F207" s="11">
        <f>F206+Month!E192</f>
        <v>532.73</v>
      </c>
      <c r="G207" s="11">
        <f>G206+Month!F192</f>
        <v>6251.46</v>
      </c>
      <c r="H207" s="11">
        <f>H206+Month!G192</f>
        <v>5314.29</v>
      </c>
      <c r="I207" s="11">
        <f>I206+Month!H192</f>
        <v>1945.03</v>
      </c>
      <c r="J207" s="11">
        <f>J206+Month!I192</f>
        <v>10701.3</v>
      </c>
      <c r="K207" s="11">
        <f>K206+Month!J192</f>
        <v>2217.1899999999996</v>
      </c>
      <c r="L207" s="11">
        <f>L206+Month!K192</f>
        <v>262.81</v>
      </c>
      <c r="M207" s="11">
        <f>M206+Month!L192</f>
        <v>224.76999999999998</v>
      </c>
      <c r="N207" s="11">
        <f>N206+Month!M192</f>
        <v>655.27</v>
      </c>
    </row>
    <row r="208" spans="1:14">
      <c r="A208">
        <v>2013</v>
      </c>
      <c r="B208" s="19" t="s">
        <v>42</v>
      </c>
      <c r="C208" s="11">
        <f>C207+Month!B193</f>
        <v>35867.729999999996</v>
      </c>
      <c r="D208" s="11">
        <f>D207+Month!C193</f>
        <v>1614.52</v>
      </c>
      <c r="E208" s="11">
        <f>E207+Month!D193</f>
        <v>779.31999999999994</v>
      </c>
      <c r="F208" s="11">
        <f>F207+Month!E193</f>
        <v>620.35</v>
      </c>
      <c r="G208" s="11">
        <f>G207+Month!F193</f>
        <v>7277.78</v>
      </c>
      <c r="H208" s="11">
        <f>H207+Month!G193</f>
        <v>6353.84</v>
      </c>
      <c r="I208" s="11">
        <f>I207+Month!H193</f>
        <v>2072.96</v>
      </c>
      <c r="J208" s="11">
        <f>J207+Month!I193</f>
        <v>12495.439999999999</v>
      </c>
      <c r="K208" s="11">
        <f>K207+Month!J193</f>
        <v>2577.2699999999995</v>
      </c>
      <c r="L208" s="11">
        <f>L207+Month!K193</f>
        <v>299.63</v>
      </c>
      <c r="M208" s="11">
        <f>M207+Month!L193</f>
        <v>262.77</v>
      </c>
      <c r="N208" s="11">
        <f>N207+Month!M193</f>
        <v>790.81999999999994</v>
      </c>
    </row>
    <row r="209" spans="1:14">
      <c r="A209">
        <v>2013</v>
      </c>
      <c r="B209" s="19" t="s">
        <v>43</v>
      </c>
      <c r="C209" s="11">
        <f>C208+Month!B194</f>
        <v>41091.369999999995</v>
      </c>
      <c r="D209" s="11">
        <f>D208+Month!C194</f>
        <v>1770.08</v>
      </c>
      <c r="E209" s="11">
        <f>E208+Month!D194</f>
        <v>885.51</v>
      </c>
      <c r="F209" s="11">
        <f>F208+Month!E194</f>
        <v>711.44</v>
      </c>
      <c r="G209" s="11">
        <f>G208+Month!F194</f>
        <v>8380.119999999999</v>
      </c>
      <c r="H209" s="11">
        <f>H208+Month!G194</f>
        <v>7356.99</v>
      </c>
      <c r="I209" s="11">
        <f>I208+Month!H194</f>
        <v>2251.2600000000002</v>
      </c>
      <c r="J209" s="11">
        <f>J208+Month!I194</f>
        <v>14369.079999999998</v>
      </c>
      <c r="K209" s="11">
        <f>K208+Month!J194</f>
        <v>2964.8799999999997</v>
      </c>
      <c r="L209" s="11">
        <f>L208+Month!K194</f>
        <v>337.3</v>
      </c>
      <c r="M209" s="11">
        <f>M208+Month!L194</f>
        <v>293.37</v>
      </c>
      <c r="N209" s="11">
        <f>N208+Month!M194</f>
        <v>921.68</v>
      </c>
    </row>
    <row r="210" spans="1:14">
      <c r="A210">
        <v>2013</v>
      </c>
      <c r="B210" s="19" t="s">
        <v>44</v>
      </c>
      <c r="C210" s="11">
        <f>C209+Month!B195</f>
        <v>46451.909999999996</v>
      </c>
      <c r="D210" s="11">
        <f>D209+Month!C195</f>
        <v>1972.86</v>
      </c>
      <c r="E210" s="11">
        <f>E209+Month!D195</f>
        <v>973.91</v>
      </c>
      <c r="F210" s="11">
        <f>F209+Month!E195</f>
        <v>797.38000000000011</v>
      </c>
      <c r="G210" s="11">
        <f>G209+Month!F195</f>
        <v>9429.0999999999985</v>
      </c>
      <c r="H210" s="11">
        <f>H209+Month!G195</f>
        <v>8427.59</v>
      </c>
      <c r="I210" s="11">
        <f>I209+Month!H195</f>
        <v>2520.71</v>
      </c>
      <c r="J210" s="11">
        <f>J209+Month!I195</f>
        <v>16219.289999999997</v>
      </c>
      <c r="K210" s="11">
        <f>K209+Month!J195</f>
        <v>3446.0199999999995</v>
      </c>
      <c r="L210" s="11">
        <f>L209+Month!K195</f>
        <v>378.86</v>
      </c>
      <c r="M210" s="11">
        <f>M209+Month!L195</f>
        <v>332.5</v>
      </c>
      <c r="N210" s="11">
        <f>N209+Month!M195</f>
        <v>1044.1699999999998</v>
      </c>
    </row>
    <row r="211" spans="1:14">
      <c r="A211">
        <v>2013</v>
      </c>
      <c r="B211" s="19" t="s">
        <v>45</v>
      </c>
      <c r="C211" s="11">
        <f>C210+Month!B196</f>
        <v>51740.819999999992</v>
      </c>
      <c r="D211" s="11">
        <f>D210+Month!C196</f>
        <v>2121.1099999999997</v>
      </c>
      <c r="E211" s="11">
        <f>E210+Month!D196</f>
        <v>1078.75</v>
      </c>
      <c r="F211" s="11">
        <f>F210+Month!E196</f>
        <v>867.95</v>
      </c>
      <c r="G211" s="11">
        <f>G210+Month!F196</f>
        <v>10468.569999999998</v>
      </c>
      <c r="H211" s="11">
        <f>H210+Month!G196</f>
        <v>9417.59</v>
      </c>
      <c r="I211" s="11">
        <f>I210+Month!H196</f>
        <v>2798.86</v>
      </c>
      <c r="J211" s="11">
        <f>J210+Month!I196</f>
        <v>18038.539999999997</v>
      </c>
      <c r="K211" s="11">
        <f>K210+Month!J196</f>
        <v>3943.9399999999996</v>
      </c>
      <c r="L211" s="11">
        <f>L210+Month!K196</f>
        <v>410.92</v>
      </c>
      <c r="M211" s="11">
        <f>M210+Month!L196</f>
        <v>363.47</v>
      </c>
      <c r="N211" s="11">
        <f>N210+Month!M196</f>
        <v>1169.2699999999998</v>
      </c>
    </row>
    <row r="212" spans="1:14">
      <c r="A212">
        <v>2013</v>
      </c>
      <c r="B212" s="19" t="s">
        <v>46</v>
      </c>
      <c r="C212" s="11">
        <f>C211+Month!B197</f>
        <v>57200.859999999993</v>
      </c>
      <c r="D212" s="11">
        <f>D211+Month!C197</f>
        <v>2370.8799999999997</v>
      </c>
      <c r="E212" s="11">
        <f>E211+Month!D197</f>
        <v>1162.3499999999999</v>
      </c>
      <c r="F212" s="11">
        <f>F211+Month!E197</f>
        <v>930.94</v>
      </c>
      <c r="G212" s="11">
        <f>G211+Month!F197</f>
        <v>11529.969999999998</v>
      </c>
      <c r="H212" s="11">
        <f>H211+Month!G197</f>
        <v>10404.200000000001</v>
      </c>
      <c r="I212" s="11">
        <f>I211+Month!H197</f>
        <v>3145.61</v>
      </c>
      <c r="J212" s="11">
        <f>J211+Month!I197</f>
        <v>20015.109999999997</v>
      </c>
      <c r="K212" s="11">
        <f>K211+Month!J197</f>
        <v>4316.1499999999996</v>
      </c>
      <c r="L212" s="11">
        <f>L211+Month!K197</f>
        <v>444.87</v>
      </c>
      <c r="M212" s="11">
        <f>M211+Month!L197</f>
        <v>397.37</v>
      </c>
      <c r="N212" s="11">
        <f>N211+Month!M197</f>
        <v>1280.2299999999998</v>
      </c>
    </row>
    <row r="213" spans="1:14">
      <c r="A213">
        <v>2013</v>
      </c>
      <c r="B213" s="19" t="s">
        <v>47</v>
      </c>
      <c r="C213" s="11">
        <f>C212+Month!B198</f>
        <v>62397.01999999999</v>
      </c>
      <c r="D213" s="11">
        <f>D212+Month!C198</f>
        <v>2611.2699999999995</v>
      </c>
      <c r="E213" s="11">
        <f>E212+Month!D198</f>
        <v>1245.3899999999999</v>
      </c>
      <c r="F213" s="11">
        <f>F212+Month!E198</f>
        <v>1012.09</v>
      </c>
      <c r="G213" s="11">
        <f>G212+Month!F198</f>
        <v>12573.829999999998</v>
      </c>
      <c r="H213" s="11">
        <f>H212+Month!G198</f>
        <v>11241.75</v>
      </c>
      <c r="I213" s="11">
        <f>I212+Month!H198</f>
        <v>3507.4900000000002</v>
      </c>
      <c r="J213" s="11">
        <f>J212+Month!I198</f>
        <v>21925.569999999996</v>
      </c>
      <c r="K213" s="11">
        <f>K212+Month!J198</f>
        <v>4731.9799999999996</v>
      </c>
      <c r="L213" s="11">
        <f>L212+Month!K198</f>
        <v>479.27</v>
      </c>
      <c r="M213" s="11">
        <f>M212+Month!L198</f>
        <v>437.04</v>
      </c>
      <c r="N213" s="11">
        <f>N212+Month!M198</f>
        <v>1358.3899999999999</v>
      </c>
    </row>
    <row r="214" spans="1:14">
      <c r="A214">
        <v>2014</v>
      </c>
      <c r="B214" s="19" t="s">
        <v>37</v>
      </c>
      <c r="C214" s="11">
        <f>Month!B199</f>
        <v>4916.88</v>
      </c>
      <c r="D214" s="11">
        <f>Month!C199</f>
        <v>219.26</v>
      </c>
      <c r="E214" s="11">
        <f>Month!D199</f>
        <v>115.53</v>
      </c>
      <c r="F214" s="11">
        <f>Month!E199</f>
        <v>84.15</v>
      </c>
      <c r="G214" s="11">
        <f>Month!F199</f>
        <v>1031.43</v>
      </c>
      <c r="H214" s="11">
        <f>Month!G199</f>
        <v>837.53</v>
      </c>
      <c r="I214" s="11">
        <f>Month!H199</f>
        <v>357.29</v>
      </c>
      <c r="J214" s="11">
        <f>Month!I199</f>
        <v>1635.91</v>
      </c>
      <c r="K214" s="11">
        <f>Month!J199</f>
        <v>352.67</v>
      </c>
      <c r="L214" s="11">
        <f>Month!K199</f>
        <v>41.06</v>
      </c>
      <c r="M214" s="11">
        <f>Month!L199</f>
        <v>29.64</v>
      </c>
      <c r="N214" s="11">
        <f>Month!M199</f>
        <v>75.08</v>
      </c>
    </row>
    <row r="215" spans="1:14">
      <c r="A215">
        <v>2014</v>
      </c>
      <c r="B215" s="19" t="s">
        <v>38</v>
      </c>
      <c r="C215" s="11">
        <f>C214+Month!B200</f>
        <v>9987.82</v>
      </c>
      <c r="D215" s="11">
        <f>D214+Month!C200</f>
        <v>432.25</v>
      </c>
      <c r="E215" s="11">
        <f>E214+Month!D200</f>
        <v>232.67000000000002</v>
      </c>
      <c r="F215" s="11">
        <f>F214+Month!E200</f>
        <v>146.88</v>
      </c>
      <c r="G215" s="11">
        <f>G214+Month!F200</f>
        <v>2019.73</v>
      </c>
      <c r="H215" s="11">
        <f>H214+Month!G200</f>
        <v>1661.57</v>
      </c>
      <c r="I215" s="11">
        <f>I214+Month!H200</f>
        <v>707.92000000000007</v>
      </c>
      <c r="J215" s="11">
        <f>J214+Month!I200</f>
        <v>3517.62</v>
      </c>
      <c r="K215" s="11">
        <f>K214+Month!J200</f>
        <v>748.38</v>
      </c>
      <c r="L215" s="11">
        <f>L214+Month!K200</f>
        <v>80.38</v>
      </c>
      <c r="M215" s="11">
        <f>M214+Month!L200</f>
        <v>61.76</v>
      </c>
      <c r="N215" s="11">
        <f>N214+Month!M200</f>
        <v>183.73000000000002</v>
      </c>
    </row>
    <row r="216" spans="1:14">
      <c r="A216">
        <v>2014</v>
      </c>
      <c r="B216" s="19" t="s">
        <v>39</v>
      </c>
      <c r="C216" s="11">
        <f>C215+Month!B201</f>
        <v>15107.189999999999</v>
      </c>
      <c r="D216" s="11">
        <f>D215+Month!C201</f>
        <v>697.82999999999993</v>
      </c>
      <c r="E216" s="11">
        <f>E215+Month!D201</f>
        <v>350.13</v>
      </c>
      <c r="F216" s="11">
        <f>F215+Month!E201</f>
        <v>212.23</v>
      </c>
      <c r="G216" s="11">
        <f>G215+Month!F201</f>
        <v>2973.6800000000003</v>
      </c>
      <c r="H216" s="11">
        <f>H215+Month!G201</f>
        <v>2503.7600000000002</v>
      </c>
      <c r="I216" s="11">
        <f>I215+Month!H201</f>
        <v>1061.02</v>
      </c>
      <c r="J216" s="11">
        <f>J215+Month!I201</f>
        <v>5340.61</v>
      </c>
      <c r="K216" s="11">
        <f>K215+Month!J201</f>
        <v>1131.58</v>
      </c>
      <c r="L216" s="11">
        <f>L215+Month!K201</f>
        <v>119.16999999999999</v>
      </c>
      <c r="M216" s="11">
        <f>M215+Month!L201</f>
        <v>94.87</v>
      </c>
      <c r="N216" s="11">
        <f>N215+Month!M201</f>
        <v>312.27</v>
      </c>
    </row>
    <row r="217" spans="1:14">
      <c r="A217">
        <v>2014</v>
      </c>
      <c r="B217" s="19" t="s">
        <v>40</v>
      </c>
      <c r="C217" s="11">
        <f>C216+Month!B202</f>
        <v>20296.559999999998</v>
      </c>
      <c r="D217" s="11">
        <f>D216+Month!C202</f>
        <v>937.17</v>
      </c>
      <c r="E217" s="11">
        <f>E216+Month!D202</f>
        <v>461.71</v>
      </c>
      <c r="F217" s="11">
        <f>F216+Month!E202</f>
        <v>284.70999999999998</v>
      </c>
      <c r="G217" s="11">
        <f>G216+Month!F202</f>
        <v>4015.3500000000004</v>
      </c>
      <c r="H217" s="11">
        <f>H216+Month!G202</f>
        <v>3398.82</v>
      </c>
      <c r="I217" s="11">
        <f>I216+Month!H202</f>
        <v>1269.3399999999999</v>
      </c>
      <c r="J217" s="11">
        <f>J216+Month!I202</f>
        <v>7260.07</v>
      </c>
      <c r="K217" s="11">
        <f>K216+Month!J202</f>
        <v>1541.94</v>
      </c>
      <c r="L217" s="11">
        <f>L216+Month!K202</f>
        <v>153.25</v>
      </c>
      <c r="M217" s="11">
        <f>M216+Month!L202</f>
        <v>153.38</v>
      </c>
      <c r="N217" s="11">
        <f>N216+Month!M202</f>
        <v>428.4</v>
      </c>
    </row>
    <row r="218" spans="1:14">
      <c r="A218">
        <v>2014</v>
      </c>
      <c r="B218" s="19" t="s">
        <v>36</v>
      </c>
      <c r="C218" s="11">
        <f>C217+Month!B203</f>
        <v>25329.179999999997</v>
      </c>
      <c r="D218" s="11">
        <f>D217+Month!C203</f>
        <v>1178.3899999999999</v>
      </c>
      <c r="E218" s="11">
        <f>E217+Month!D203</f>
        <v>569.24</v>
      </c>
      <c r="F218" s="11">
        <f>F217+Month!E203</f>
        <v>341.28999999999996</v>
      </c>
      <c r="G218" s="11">
        <f>G217+Month!F203</f>
        <v>5063.6000000000004</v>
      </c>
      <c r="H218" s="11">
        <f>H217+Month!G203</f>
        <v>4241.99</v>
      </c>
      <c r="I218" s="11">
        <f>I217+Month!H203</f>
        <v>1462.2199999999998</v>
      </c>
      <c r="J218" s="11">
        <f>J217+Month!I203</f>
        <v>9088.93</v>
      </c>
      <c r="K218" s="11">
        <f>K217+Month!J203</f>
        <v>1919.54</v>
      </c>
      <c r="L218" s="11">
        <f>L217+Month!K203</f>
        <v>203.3</v>
      </c>
      <c r="M218" s="11">
        <f>M217+Month!L203</f>
        <v>192.57999999999998</v>
      </c>
      <c r="N218" s="11">
        <f>N217+Month!M203</f>
        <v>540.55999999999995</v>
      </c>
    </row>
    <row r="219" spans="1:14">
      <c r="A219">
        <v>2014</v>
      </c>
      <c r="B219" s="19" t="s">
        <v>41</v>
      </c>
      <c r="C219" s="11">
        <f>C218+Month!B204</f>
        <v>30773.609999999997</v>
      </c>
      <c r="D219" s="11">
        <f>D218+Month!C204</f>
        <v>1383.1</v>
      </c>
      <c r="E219" s="11">
        <f>E218+Month!D204</f>
        <v>680.41</v>
      </c>
      <c r="F219" s="11">
        <f>F218+Month!E204</f>
        <v>421.19999999999993</v>
      </c>
      <c r="G219" s="11">
        <f>G218+Month!F204</f>
        <v>6136.7000000000007</v>
      </c>
      <c r="H219" s="11">
        <f>H218+Month!G204</f>
        <v>5287.29</v>
      </c>
      <c r="I219" s="11">
        <f>I218+Month!H204</f>
        <v>1599.4499999999998</v>
      </c>
      <c r="J219" s="11">
        <f>J218+Month!I204</f>
        <v>11014.27</v>
      </c>
      <c r="K219" s="11">
        <f>K218+Month!J204</f>
        <v>2326.42</v>
      </c>
      <c r="L219" s="11">
        <f>L218+Month!K204</f>
        <v>288.85000000000002</v>
      </c>
      <c r="M219" s="11">
        <f>M218+Month!L204</f>
        <v>243.60999999999999</v>
      </c>
      <c r="N219" s="11">
        <f>N218+Month!M204</f>
        <v>685.09999999999991</v>
      </c>
    </row>
    <row r="220" spans="1:14">
      <c r="A220">
        <v>2014</v>
      </c>
      <c r="B220" s="19" t="s">
        <v>42</v>
      </c>
      <c r="C220" s="11">
        <f>C219+Month!B205</f>
        <v>35931.89</v>
      </c>
      <c r="D220" s="11">
        <f>D219+Month!C205</f>
        <v>1599.32</v>
      </c>
      <c r="E220" s="11">
        <f>E219+Month!D205</f>
        <v>800.58999999999992</v>
      </c>
      <c r="F220" s="11">
        <f>F219+Month!E205</f>
        <v>514.05999999999995</v>
      </c>
      <c r="G220" s="11">
        <f>G219+Month!F205</f>
        <v>7133.7800000000007</v>
      </c>
      <c r="H220" s="11">
        <f>H219+Month!G205</f>
        <v>6296.3099999999995</v>
      </c>
      <c r="I220" s="11">
        <f>I219+Month!H205</f>
        <v>1734.61</v>
      </c>
      <c r="J220" s="11">
        <f>J219+Month!I205</f>
        <v>12894.300000000001</v>
      </c>
      <c r="K220" s="11">
        <f>K219+Month!J205</f>
        <v>2737.91</v>
      </c>
      <c r="L220" s="11">
        <f>L219+Month!K205</f>
        <v>323.71000000000004</v>
      </c>
      <c r="M220" s="11">
        <f>M219+Month!L205</f>
        <v>279.2</v>
      </c>
      <c r="N220" s="11">
        <f>N219+Month!M205</f>
        <v>827.05</v>
      </c>
    </row>
    <row r="221" spans="1:14">
      <c r="A221">
        <v>2014</v>
      </c>
      <c r="B221" s="19" t="s">
        <v>43</v>
      </c>
      <c r="C221" s="11">
        <f>C220+Month!B206</f>
        <v>41449.82</v>
      </c>
      <c r="D221" s="11">
        <f>D220+Month!C206</f>
        <v>1761.97</v>
      </c>
      <c r="E221" s="11">
        <f>E220+Month!D206</f>
        <v>885.11999999999989</v>
      </c>
      <c r="F221" s="11">
        <f>F220+Month!E206</f>
        <v>620.92999999999995</v>
      </c>
      <c r="G221" s="11">
        <f>G220+Month!F206</f>
        <v>8224.42</v>
      </c>
      <c r="H221" s="11">
        <f>H220+Month!G206</f>
        <v>7448.1799999999994</v>
      </c>
      <c r="I221" s="11">
        <f>I220+Month!H206</f>
        <v>1915.04</v>
      </c>
      <c r="J221" s="11">
        <f>J220+Month!I206</f>
        <v>14857.390000000001</v>
      </c>
      <c r="K221" s="11">
        <f>K220+Month!J206</f>
        <v>3234.4399999999996</v>
      </c>
      <c r="L221" s="11">
        <f>L220+Month!K206</f>
        <v>366.6</v>
      </c>
      <c r="M221" s="11">
        <f>M220+Month!L206</f>
        <v>312.37</v>
      </c>
      <c r="N221" s="11">
        <f>N220+Month!M206</f>
        <v>955.9</v>
      </c>
    </row>
    <row r="222" spans="1:14">
      <c r="A222">
        <v>2014</v>
      </c>
      <c r="B222" s="19" t="s">
        <v>44</v>
      </c>
      <c r="C222" s="11">
        <f>C221+Month!B207</f>
        <v>46818.55</v>
      </c>
      <c r="D222" s="11">
        <f>D221+Month!C207</f>
        <v>1968.19</v>
      </c>
      <c r="E222" s="11">
        <f>E221+Month!D207</f>
        <v>961.56</v>
      </c>
      <c r="F222" s="11">
        <f>F221+Month!E207</f>
        <v>731.68</v>
      </c>
      <c r="G222" s="11">
        <f>G221+Month!F207</f>
        <v>9239.77</v>
      </c>
      <c r="H222" s="11">
        <f>H221+Month!G207</f>
        <v>8567.59</v>
      </c>
      <c r="I222" s="11">
        <f>I221+Month!H207</f>
        <v>2137.21</v>
      </c>
      <c r="J222" s="11">
        <f>J221+Month!I207</f>
        <v>16715.61</v>
      </c>
      <c r="K222" s="11">
        <f>K221+Month!J207</f>
        <v>3672.9299999999994</v>
      </c>
      <c r="L222" s="11">
        <f>L221+Month!K207</f>
        <v>420.01</v>
      </c>
      <c r="M222" s="11">
        <f>M221+Month!L207</f>
        <v>347.73</v>
      </c>
      <c r="N222" s="11">
        <f>N221+Month!M207</f>
        <v>1077.3499999999999</v>
      </c>
    </row>
    <row r="223" spans="1:14">
      <c r="A223">
        <v>2014</v>
      </c>
      <c r="B223" s="19" t="s">
        <v>45</v>
      </c>
      <c r="C223" s="11">
        <f>C222+Month!B208</f>
        <v>52248.15</v>
      </c>
      <c r="D223" s="11">
        <f>D222+Month!C208</f>
        <v>2160.83</v>
      </c>
      <c r="E223" s="11">
        <f>E222+Month!D208</f>
        <v>1053.54</v>
      </c>
      <c r="F223" s="11">
        <f>F222+Month!E208</f>
        <v>833.4</v>
      </c>
      <c r="G223" s="11">
        <f>G222+Month!F208</f>
        <v>10272.66</v>
      </c>
      <c r="H223" s="11">
        <f>H222+Month!G208</f>
        <v>9544.08</v>
      </c>
      <c r="I223" s="11">
        <f>I222+Month!H208</f>
        <v>2459</v>
      </c>
      <c r="J223" s="11">
        <f>J222+Month!I208</f>
        <v>18626.68</v>
      </c>
      <c r="K223" s="11">
        <f>K222+Month!J208</f>
        <v>4102.2199999999993</v>
      </c>
      <c r="L223" s="11">
        <f>L222+Month!K208</f>
        <v>482.61</v>
      </c>
      <c r="M223" s="11">
        <f>M222+Month!L208</f>
        <v>384.59000000000003</v>
      </c>
      <c r="N223" s="11">
        <f>N222+Month!M208</f>
        <v>1210.46</v>
      </c>
    </row>
    <row r="224" spans="1:14">
      <c r="A224">
        <v>2014</v>
      </c>
      <c r="B224" s="19" t="s">
        <v>46</v>
      </c>
      <c r="C224" s="11">
        <f>C223+Month!B209</f>
        <v>57435.54</v>
      </c>
      <c r="D224" s="11">
        <f>D223+Month!C209</f>
        <v>2393.4</v>
      </c>
      <c r="E224" s="11">
        <f>E223+Month!D209</f>
        <v>1165.8599999999999</v>
      </c>
      <c r="F224" s="11">
        <f>F223+Month!E209</f>
        <v>888.63</v>
      </c>
      <c r="G224" s="11">
        <f>G223+Month!F209</f>
        <v>11316.52</v>
      </c>
      <c r="H224" s="11">
        <f>H223+Month!G209</f>
        <v>10291.32</v>
      </c>
      <c r="I224" s="11">
        <f>I223+Month!H209</f>
        <v>2775.06</v>
      </c>
      <c r="J224" s="11">
        <f>J223+Month!I209</f>
        <v>20656.04</v>
      </c>
      <c r="K224" s="11">
        <f>K223+Month!J209</f>
        <v>4497.74</v>
      </c>
      <c r="L224" s="11">
        <f>L223+Month!K209</f>
        <v>516.37</v>
      </c>
      <c r="M224" s="11">
        <f>M223+Month!L209</f>
        <v>414.09000000000003</v>
      </c>
      <c r="N224" s="11">
        <f>N223+Month!M209</f>
        <v>1321.93</v>
      </c>
    </row>
    <row r="225" spans="1:14">
      <c r="A225">
        <v>2014</v>
      </c>
      <c r="B225" s="19" t="s">
        <v>47</v>
      </c>
      <c r="C225" s="11">
        <f>C224+Month!B210</f>
        <v>62852.49</v>
      </c>
      <c r="D225" s="11">
        <f>D224+Month!C210</f>
        <v>2654.69</v>
      </c>
      <c r="E225" s="11">
        <f>E224+Month!D210</f>
        <v>1292.8499999999999</v>
      </c>
      <c r="F225" s="11">
        <f>F224+Month!E210</f>
        <v>985.8</v>
      </c>
      <c r="G225" s="11">
        <f>G224+Month!F210</f>
        <v>12326.02</v>
      </c>
      <c r="H225" s="11">
        <f>H224+Month!G210</f>
        <v>11219.88</v>
      </c>
      <c r="I225" s="11">
        <f>I224+Month!H210</f>
        <v>3186.6</v>
      </c>
      <c r="J225" s="11">
        <f>J224+Month!I210</f>
        <v>22675.34</v>
      </c>
      <c r="K225" s="11">
        <f>K224+Month!J210</f>
        <v>4836.53</v>
      </c>
      <c r="L225" s="11">
        <f>L224+Month!K210</f>
        <v>554.78</v>
      </c>
      <c r="M225" s="11">
        <f>M224+Month!L210</f>
        <v>435.92</v>
      </c>
      <c r="N225" s="11">
        <f>N224+Month!M210</f>
        <v>1409.74</v>
      </c>
    </row>
    <row r="226" spans="1:14">
      <c r="A226">
        <v>2015</v>
      </c>
      <c r="B226" s="19" t="s">
        <v>37</v>
      </c>
      <c r="C226" s="11">
        <f>Month!B211</f>
        <v>5157.78</v>
      </c>
      <c r="D226" s="11">
        <f>Month!C211</f>
        <v>278.95999999999998</v>
      </c>
      <c r="E226" s="11">
        <f>Month!D211</f>
        <v>128.82</v>
      </c>
      <c r="F226" s="11">
        <f>Month!E211</f>
        <v>56.5</v>
      </c>
      <c r="G226" s="11">
        <f>Month!F211</f>
        <v>969.78</v>
      </c>
      <c r="H226" s="11">
        <f>Month!G211</f>
        <v>938.03</v>
      </c>
      <c r="I226" s="11">
        <f>Month!H211</f>
        <v>424.33</v>
      </c>
      <c r="J226" s="11">
        <f>Month!I211</f>
        <v>1711.2</v>
      </c>
      <c r="K226" s="11">
        <f>Month!J211</f>
        <v>376.44</v>
      </c>
      <c r="L226" s="11">
        <f>Month!K211</f>
        <v>46.04</v>
      </c>
      <c r="M226" s="11">
        <f>Month!L211</f>
        <v>26.39</v>
      </c>
      <c r="N226" s="11">
        <f>Month!M211</f>
        <v>76.180000000000007</v>
      </c>
    </row>
    <row r="227" spans="1:14">
      <c r="A227">
        <v>2015</v>
      </c>
      <c r="B227" s="19" t="s">
        <v>38</v>
      </c>
      <c r="C227" s="11">
        <f>C226+Month!B212</f>
        <v>10437.759999999998</v>
      </c>
      <c r="D227" s="11">
        <f>D226+Month!C212</f>
        <v>559.63</v>
      </c>
      <c r="E227" s="11">
        <f>E226+Month!D212</f>
        <v>236.95999999999998</v>
      </c>
      <c r="F227" s="11">
        <f>F226+Month!E212</f>
        <v>127.36</v>
      </c>
      <c r="G227" s="11">
        <f>G226+Month!F212</f>
        <v>1987.83</v>
      </c>
      <c r="H227" s="11">
        <f>H226+Month!G212</f>
        <v>1673.9299999999998</v>
      </c>
      <c r="I227" s="11">
        <f>I226+Month!H212</f>
        <v>820.27</v>
      </c>
      <c r="J227" s="11">
        <f>J226+Month!I212</f>
        <v>3703.27</v>
      </c>
      <c r="K227" s="11">
        <f>K226+Month!J212</f>
        <v>785.78</v>
      </c>
      <c r="L227" s="11">
        <f>L226+Month!K212</f>
        <v>87.27</v>
      </c>
      <c r="M227" s="11">
        <f>M226+Month!L212</f>
        <v>70.08</v>
      </c>
      <c r="N227" s="11">
        <f>N226+Month!M212</f>
        <v>182.34</v>
      </c>
    </row>
    <row r="228" spans="1:14">
      <c r="A228">
        <v>2015</v>
      </c>
      <c r="B228" s="19" t="s">
        <v>39</v>
      </c>
      <c r="C228" s="11">
        <f>C227+Month!B213</f>
        <v>15694.899999999998</v>
      </c>
      <c r="D228" s="11">
        <f>D227+Month!C213</f>
        <v>825.88</v>
      </c>
      <c r="E228" s="11">
        <f>E227+Month!D213</f>
        <v>363.15</v>
      </c>
      <c r="F228" s="11">
        <f>F227+Month!E213</f>
        <v>215</v>
      </c>
      <c r="G228" s="11">
        <f>G227+Month!F213</f>
        <v>2893.25</v>
      </c>
      <c r="H228" s="11">
        <f>H227+Month!G213</f>
        <v>2536.02</v>
      </c>
      <c r="I228" s="11">
        <f>I227+Month!H213</f>
        <v>1185.8699999999999</v>
      </c>
      <c r="J228" s="11">
        <f>J227+Month!I213</f>
        <v>5575.45</v>
      </c>
      <c r="K228" s="11">
        <f>K227+Month!J213</f>
        <v>1204.8</v>
      </c>
      <c r="L228" s="11">
        <f>L227+Month!K213</f>
        <v>165.17000000000002</v>
      </c>
      <c r="M228" s="11">
        <f>M227+Month!L213</f>
        <v>105.61</v>
      </c>
      <c r="N228" s="11">
        <f>N227+Month!M213</f>
        <v>338.17</v>
      </c>
    </row>
    <row r="229" spans="1:14">
      <c r="A229">
        <v>2015</v>
      </c>
      <c r="B229" s="19" t="s">
        <v>40</v>
      </c>
      <c r="C229" s="11">
        <f>C228+Month!B214</f>
        <v>21037.32</v>
      </c>
      <c r="D229" s="11">
        <f>D228+Month!C214</f>
        <v>1046.75</v>
      </c>
      <c r="E229" s="11">
        <f>E228+Month!D214</f>
        <v>487.08</v>
      </c>
      <c r="F229" s="11">
        <f>F228+Month!E214</f>
        <v>273.26</v>
      </c>
      <c r="G229" s="11">
        <f>G228+Month!F214</f>
        <v>3907.65</v>
      </c>
      <c r="H229" s="11">
        <f>H228+Month!G214</f>
        <v>3479.79</v>
      </c>
      <c r="I229" s="11">
        <f>I228+Month!H214</f>
        <v>1445.9499999999998</v>
      </c>
      <c r="J229" s="11">
        <f>J228+Month!I214</f>
        <v>7570.03</v>
      </c>
      <c r="K229" s="11">
        <f>K228+Month!J214</f>
        <v>1644.4</v>
      </c>
      <c r="L229" s="11">
        <f>L228+Month!K214</f>
        <v>210.52</v>
      </c>
      <c r="M229" s="11">
        <f>M228+Month!L214</f>
        <v>142.21</v>
      </c>
      <c r="N229" s="11">
        <f>N228+Month!M214</f>
        <v>467.02</v>
      </c>
    </row>
    <row r="230" spans="1:14">
      <c r="A230">
        <v>2015</v>
      </c>
      <c r="B230" s="19" t="s">
        <v>36</v>
      </c>
      <c r="C230" s="11">
        <f>C229+Month!B215</f>
        <v>26304.43</v>
      </c>
      <c r="D230" s="11">
        <f>D229+Month!C215</f>
        <v>1301.17</v>
      </c>
      <c r="E230" s="11">
        <f>E229+Month!D215</f>
        <v>609.22</v>
      </c>
      <c r="F230" s="11">
        <f>F229+Month!E215</f>
        <v>368.45</v>
      </c>
      <c r="G230" s="11">
        <f>G229+Month!F215</f>
        <v>4939.6000000000004</v>
      </c>
      <c r="H230" s="11">
        <f>H229+Month!G215</f>
        <v>4457.5</v>
      </c>
      <c r="I230" s="11">
        <f>I229+Month!H215</f>
        <v>1615.6699999999998</v>
      </c>
      <c r="J230" s="11">
        <f>J229+Month!I215</f>
        <v>9533.59</v>
      </c>
      <c r="K230" s="11">
        <f>K229+Month!J215</f>
        <v>2057.62</v>
      </c>
      <c r="L230" s="11">
        <f>L229+Month!K215</f>
        <v>247.75</v>
      </c>
      <c r="M230" s="11">
        <f>M229+Month!L215</f>
        <v>169</v>
      </c>
      <c r="N230" s="11">
        <f>N229+Month!M215</f>
        <v>592.5</v>
      </c>
    </row>
    <row r="231" spans="1:14">
      <c r="A231">
        <v>2015</v>
      </c>
      <c r="B231" s="19" t="s">
        <v>41</v>
      </c>
      <c r="C231" s="11">
        <f>C230+Month!B216</f>
        <v>31619.91</v>
      </c>
      <c r="D231" s="11">
        <f>D230+Month!C216</f>
        <v>1520.8600000000001</v>
      </c>
      <c r="E231" s="11">
        <f>E230+Month!D216</f>
        <v>734.95</v>
      </c>
      <c r="F231" s="11">
        <f>F230+Month!E216</f>
        <v>448.11</v>
      </c>
      <c r="G231" s="11">
        <f>G230+Month!F216</f>
        <v>5969.35</v>
      </c>
      <c r="H231" s="11">
        <f>H230+Month!G216</f>
        <v>5403.47</v>
      </c>
      <c r="I231" s="11">
        <f>I230+Month!H216</f>
        <v>1751.4399999999998</v>
      </c>
      <c r="J231" s="11">
        <f>J230+Month!I216</f>
        <v>11573.45</v>
      </c>
      <c r="K231" s="11">
        <f>K230+Month!J216</f>
        <v>2497.23</v>
      </c>
      <c r="L231" s="11">
        <f>L230+Month!K216</f>
        <v>284.38</v>
      </c>
      <c r="M231" s="11">
        <f>M230+Month!L216</f>
        <v>208.57</v>
      </c>
      <c r="N231" s="11">
        <f>N230+Month!M216</f>
        <v>742.95</v>
      </c>
    </row>
    <row r="232" spans="1:14">
      <c r="A232">
        <v>2015</v>
      </c>
      <c r="B232" s="19" t="s">
        <v>42</v>
      </c>
      <c r="C232" s="11">
        <f>C231+Month!B217</f>
        <v>37071.129999999997</v>
      </c>
      <c r="D232" s="11">
        <f>D231+Month!C217</f>
        <v>1728.9900000000002</v>
      </c>
      <c r="E232" s="11">
        <f>E231+Month!D217</f>
        <v>854.24</v>
      </c>
      <c r="F232" s="11">
        <f>F231+Month!E217</f>
        <v>537.13</v>
      </c>
      <c r="G232" s="11">
        <f>G231+Month!F217</f>
        <v>6993.25</v>
      </c>
      <c r="H232" s="11">
        <f>H231+Month!G217</f>
        <v>6486.1900000000005</v>
      </c>
      <c r="I232" s="11">
        <f>I231+Month!H217</f>
        <v>1902.4999999999998</v>
      </c>
      <c r="J232" s="11">
        <f>J231+Month!I217</f>
        <v>13572.230000000001</v>
      </c>
      <c r="K232" s="11">
        <f>K231+Month!J217</f>
        <v>2953.15</v>
      </c>
      <c r="L232" s="11">
        <f>L231+Month!K217</f>
        <v>320.77</v>
      </c>
      <c r="M232" s="11">
        <f>M231+Month!L217</f>
        <v>249.19</v>
      </c>
      <c r="N232" s="11">
        <f>N231+Month!M217</f>
        <v>895.75</v>
      </c>
    </row>
    <row r="233" spans="1:14">
      <c r="A233">
        <v>2015</v>
      </c>
      <c r="B233" s="19" t="s">
        <v>43</v>
      </c>
      <c r="C233" s="11">
        <f>C232+Month!B218</f>
        <v>42614.649999999994</v>
      </c>
      <c r="D233" s="11">
        <f>D232+Month!C218</f>
        <v>1964.4300000000003</v>
      </c>
      <c r="E233" s="11">
        <f>E232+Month!D218</f>
        <v>959.96</v>
      </c>
      <c r="F233" s="11">
        <f>F232+Month!E218</f>
        <v>619.42999999999995</v>
      </c>
      <c r="G233" s="11">
        <f>G232+Month!F218</f>
        <v>8022.27</v>
      </c>
      <c r="H233" s="11">
        <f>H232+Month!G218</f>
        <v>7585.5700000000006</v>
      </c>
      <c r="I233" s="11">
        <f>I232+Month!H218</f>
        <v>2064.8799999999997</v>
      </c>
      <c r="J233" s="11">
        <f>J232+Month!I218</f>
        <v>15609.570000000002</v>
      </c>
      <c r="K233" s="11">
        <f>K232+Month!J218</f>
        <v>3448.1</v>
      </c>
      <c r="L233" s="11">
        <f>L232+Month!K218</f>
        <v>360.87</v>
      </c>
      <c r="M233" s="11">
        <f>M232+Month!L218</f>
        <v>282.18</v>
      </c>
      <c r="N233" s="11">
        <f>N232+Month!M218</f>
        <v>1027.6300000000001</v>
      </c>
    </row>
    <row r="234" spans="1:14">
      <c r="A234">
        <v>2015</v>
      </c>
      <c r="B234" s="19" t="s">
        <v>44</v>
      </c>
      <c r="C234" s="11">
        <f>C233+Month!B219</f>
        <v>48111.209999999992</v>
      </c>
      <c r="D234" s="11">
        <f>D233+Month!C219</f>
        <v>2249.6500000000005</v>
      </c>
      <c r="E234" s="11">
        <f>E233+Month!D219</f>
        <v>1044.6100000000001</v>
      </c>
      <c r="F234" s="11">
        <f>F233+Month!E219</f>
        <v>735.32999999999993</v>
      </c>
      <c r="G234" s="11">
        <f>G233+Month!F219</f>
        <v>9041.7800000000007</v>
      </c>
      <c r="H234" s="11">
        <f>H233+Month!G219</f>
        <v>8655.16</v>
      </c>
      <c r="I234" s="11">
        <f>I233+Month!H219</f>
        <v>2255.0999999999995</v>
      </c>
      <c r="J234" s="11">
        <f>J233+Month!I219</f>
        <v>17549.66</v>
      </c>
      <c r="K234" s="11">
        <f>K233+Month!J219</f>
        <v>3960.29</v>
      </c>
      <c r="L234" s="11">
        <f>L233+Month!K219</f>
        <v>399.7</v>
      </c>
      <c r="M234" s="11">
        <f>M233+Month!L219</f>
        <v>309.66000000000003</v>
      </c>
      <c r="N234" s="11">
        <f>N233+Month!M219</f>
        <v>1158.48</v>
      </c>
    </row>
    <row r="235" spans="1:14">
      <c r="A235">
        <v>2015</v>
      </c>
      <c r="B235" s="19" t="s">
        <v>45</v>
      </c>
      <c r="C235" s="11">
        <f>C234+Month!B220</f>
        <v>53729.419999999991</v>
      </c>
      <c r="D235" s="11">
        <f>D234+Month!C220</f>
        <v>2575.6600000000008</v>
      </c>
      <c r="E235" s="11">
        <f>E234+Month!D220</f>
        <v>1135.97</v>
      </c>
      <c r="F235" s="11">
        <f>F234+Month!E220</f>
        <v>868.37999999999988</v>
      </c>
      <c r="G235" s="11">
        <f>G234+Month!F220</f>
        <v>10059.83</v>
      </c>
      <c r="H235" s="11">
        <f>H234+Month!G220</f>
        <v>9563.0499999999993</v>
      </c>
      <c r="I235" s="11">
        <f>I234+Month!H220</f>
        <v>2532.1899999999996</v>
      </c>
      <c r="J235" s="11">
        <f>J234+Month!I220</f>
        <v>19538.37</v>
      </c>
      <c r="K235" s="11">
        <f>K234+Month!J220</f>
        <v>4435.88</v>
      </c>
      <c r="L235" s="11">
        <f>L234+Month!K220</f>
        <v>444.45</v>
      </c>
      <c r="M235" s="11">
        <f>M234+Month!L220</f>
        <v>342.66</v>
      </c>
      <c r="N235" s="11">
        <f>N234+Month!M220</f>
        <v>1283.48</v>
      </c>
    </row>
    <row r="236" spans="1:14">
      <c r="A236">
        <v>2015</v>
      </c>
      <c r="B236" s="19" t="s">
        <v>46</v>
      </c>
      <c r="C236" s="11">
        <f>C235+Month!B221</f>
        <v>59165.709999999992</v>
      </c>
      <c r="D236" s="11">
        <f>D235+Month!C221</f>
        <v>2814.1800000000007</v>
      </c>
      <c r="E236" s="11">
        <f>E235+Month!D221</f>
        <v>1264.94</v>
      </c>
      <c r="F236" s="11">
        <f>F235+Month!E221</f>
        <v>1037.6699999999998</v>
      </c>
      <c r="G236" s="11">
        <f>G235+Month!F221</f>
        <v>11063.26</v>
      </c>
      <c r="H236" s="11">
        <f>H235+Month!G221</f>
        <v>10380.08</v>
      </c>
      <c r="I236" s="11">
        <f>I235+Month!H221</f>
        <v>2825.1199999999994</v>
      </c>
      <c r="J236" s="11">
        <f>J235+Month!I221</f>
        <v>21636.92</v>
      </c>
      <c r="K236" s="11">
        <f>K235+Month!J221</f>
        <v>4834.6100000000006</v>
      </c>
      <c r="L236" s="11">
        <f>L235+Month!K221</f>
        <v>484.28999999999996</v>
      </c>
      <c r="M236" s="11">
        <f>M235+Month!L221</f>
        <v>377.44000000000005</v>
      </c>
      <c r="N236" s="11">
        <f>N235+Month!M221</f>
        <v>1390.78</v>
      </c>
    </row>
    <row r="237" spans="1:14">
      <c r="A237">
        <v>2015</v>
      </c>
      <c r="B237" s="19" t="s">
        <v>47</v>
      </c>
      <c r="C237" s="11">
        <f>C236+Month!B222</f>
        <v>64835.369999999995</v>
      </c>
      <c r="D237" s="11">
        <f>D236+Month!C222</f>
        <v>3109.7400000000007</v>
      </c>
      <c r="E237" s="11">
        <f>E236+Month!D222</f>
        <v>1401.65</v>
      </c>
      <c r="F237" s="11">
        <f>F236+Month!E222</f>
        <v>1194.6899999999998</v>
      </c>
      <c r="G237" s="11">
        <f>G236+Month!F222</f>
        <v>12082.04</v>
      </c>
      <c r="H237" s="11">
        <f>H236+Month!G222</f>
        <v>11331.16</v>
      </c>
      <c r="I237" s="11">
        <f>I236+Month!H222</f>
        <v>3188.5099999999993</v>
      </c>
      <c r="J237" s="11">
        <f>J236+Month!I222</f>
        <v>23655.82</v>
      </c>
      <c r="K237" s="11">
        <f>K236+Month!J222</f>
        <v>5274.380000000001</v>
      </c>
      <c r="L237" s="11">
        <f>L236+Month!K222</f>
        <v>533.65</v>
      </c>
      <c r="M237" s="11">
        <f>M236+Month!L222</f>
        <v>410.61000000000007</v>
      </c>
      <c r="N237" s="11">
        <f>N236+Month!M222</f>
        <v>1464.28</v>
      </c>
    </row>
    <row r="238" spans="1:14">
      <c r="A238">
        <v>2016</v>
      </c>
      <c r="B238" s="19" t="s">
        <v>37</v>
      </c>
      <c r="C238" s="11">
        <f>Month!B223</f>
        <v>5222.37</v>
      </c>
      <c r="D238" s="11">
        <f>Month!C223</f>
        <v>305.5</v>
      </c>
      <c r="E238" s="11">
        <f>Month!D223</f>
        <v>138.19</v>
      </c>
      <c r="F238" s="11">
        <f>Month!E223</f>
        <v>148.41</v>
      </c>
      <c r="G238" s="11">
        <f>Month!F223</f>
        <v>950.77</v>
      </c>
      <c r="H238" s="11">
        <f>Month!G223</f>
        <v>854.26</v>
      </c>
      <c r="I238" s="11">
        <f>Month!H223</f>
        <v>420.47</v>
      </c>
      <c r="J238" s="11">
        <f>Month!I223</f>
        <v>1840.32</v>
      </c>
      <c r="K238" s="11">
        <f>Month!J223</f>
        <v>341.83</v>
      </c>
      <c r="L238" s="11">
        <f>Month!K223</f>
        <v>53.47</v>
      </c>
      <c r="M238" s="11">
        <f>Month!L223</f>
        <v>34.99</v>
      </c>
      <c r="N238" s="11">
        <f>Month!M223</f>
        <v>67.930000000000007</v>
      </c>
    </row>
    <row r="239" spans="1:14">
      <c r="A239">
        <v>2016</v>
      </c>
      <c r="B239" s="19" t="s">
        <v>38</v>
      </c>
      <c r="C239" s="11">
        <f>C238+Month!B224</f>
        <v>10579.86</v>
      </c>
      <c r="D239" s="11">
        <f>D238+Month!C224</f>
        <v>569.99</v>
      </c>
      <c r="E239" s="11">
        <f>E238+Month!D224</f>
        <v>293.05</v>
      </c>
      <c r="F239" s="11">
        <f>F238+Month!E224</f>
        <v>272.48</v>
      </c>
      <c r="G239" s="11">
        <f>G238+Month!F224</f>
        <v>1911.78</v>
      </c>
      <c r="H239" s="11">
        <f>H238+Month!G224</f>
        <v>1559.3</v>
      </c>
      <c r="I239" s="11">
        <f>I238+Month!H224</f>
        <v>846.51</v>
      </c>
      <c r="J239" s="11">
        <f>J238+Month!I224</f>
        <v>3874.31</v>
      </c>
      <c r="K239" s="11">
        <f>K238+Month!J224</f>
        <v>749.87</v>
      </c>
      <c r="L239" s="11">
        <f>L238+Month!K224</f>
        <v>100.36</v>
      </c>
      <c r="M239" s="11">
        <f>M238+Month!L224</f>
        <v>70.63</v>
      </c>
      <c r="N239" s="11">
        <f>N238+Month!M224</f>
        <v>163.66000000000003</v>
      </c>
    </row>
    <row r="240" spans="1:14">
      <c r="A240">
        <v>2016</v>
      </c>
      <c r="B240" s="19" t="s">
        <v>39</v>
      </c>
      <c r="C240" s="11">
        <f>C239+Month!B225</f>
        <v>16079.490000000002</v>
      </c>
      <c r="D240" s="11">
        <f>D239+Month!C225</f>
        <v>834.38</v>
      </c>
      <c r="E240" s="11">
        <f>E239+Month!D225</f>
        <v>431.88</v>
      </c>
      <c r="F240" s="11">
        <f>F239+Month!E225</f>
        <v>356.18</v>
      </c>
      <c r="G240" s="11">
        <f>G239+Month!F225</f>
        <v>2877.17</v>
      </c>
      <c r="H240" s="11">
        <f>H239+Month!G225</f>
        <v>2426.21</v>
      </c>
      <c r="I240" s="11">
        <f>I239+Month!H225</f>
        <v>1227.4099999999999</v>
      </c>
      <c r="J240" s="11">
        <f>J239+Month!I225</f>
        <v>5889.02</v>
      </c>
      <c r="K240" s="11">
        <f>K239+Month!J225</f>
        <v>1180.6300000000001</v>
      </c>
      <c r="L240" s="11">
        <f>L239+Month!K225</f>
        <v>146.79</v>
      </c>
      <c r="M240" s="11">
        <f>M239+Month!L225</f>
        <v>96.61999999999999</v>
      </c>
      <c r="N240" s="11">
        <f>N239+Month!M225</f>
        <v>273.92</v>
      </c>
    </row>
    <row r="241" spans="1:14">
      <c r="A241">
        <v>2016</v>
      </c>
      <c r="B241" s="19" t="s">
        <v>40</v>
      </c>
      <c r="C241" s="11">
        <f>C240+Month!B226</f>
        <v>21565.280000000002</v>
      </c>
      <c r="D241" s="11">
        <f>D240+Month!C226</f>
        <v>1101.22</v>
      </c>
      <c r="E241" s="11">
        <f>E240+Month!D226</f>
        <v>566.77</v>
      </c>
      <c r="F241" s="11">
        <f>F240+Month!E226</f>
        <v>435.59000000000003</v>
      </c>
      <c r="G241" s="11">
        <f>G240+Month!F226</f>
        <v>3865.9700000000003</v>
      </c>
      <c r="H241" s="11">
        <f>H240+Month!G226</f>
        <v>3333.66</v>
      </c>
      <c r="I241" s="11">
        <f>I240+Month!H226</f>
        <v>1508.2399999999998</v>
      </c>
      <c r="J241" s="11">
        <f>J240+Month!I226</f>
        <v>7980.8600000000006</v>
      </c>
      <c r="K241" s="11">
        <f>K240+Month!J226</f>
        <v>1633.0700000000002</v>
      </c>
      <c r="L241" s="11">
        <f>L240+Month!K226</f>
        <v>202.01</v>
      </c>
      <c r="M241" s="11">
        <f>M240+Month!L226</f>
        <v>132.88</v>
      </c>
      <c r="N241" s="11">
        <f>N240+Month!M226</f>
        <v>391.11</v>
      </c>
    </row>
    <row r="242" spans="1:14">
      <c r="A242">
        <v>2016</v>
      </c>
      <c r="B242" s="19" t="s">
        <v>36</v>
      </c>
      <c r="C242" s="11">
        <f>C241+Month!B227</f>
        <v>26972.81</v>
      </c>
      <c r="D242" s="11">
        <f>D241+Month!C227</f>
        <v>1326.8</v>
      </c>
      <c r="E242" s="11">
        <f>E241+Month!D227</f>
        <v>708.04</v>
      </c>
      <c r="F242" s="11">
        <f>F241+Month!E227</f>
        <v>568.30000000000007</v>
      </c>
      <c r="G242" s="11">
        <f>G241+Month!F227</f>
        <v>4892.07</v>
      </c>
      <c r="H242" s="11">
        <f>H241+Month!G227</f>
        <v>4339.43</v>
      </c>
      <c r="I242" s="11">
        <f>I241+Month!H227</f>
        <v>1713.0599999999997</v>
      </c>
      <c r="J242" s="11">
        <f>J241+Month!I227</f>
        <v>9958.68</v>
      </c>
      <c r="K242" s="11">
        <f>K241+Month!J227</f>
        <v>2061.9900000000002</v>
      </c>
      <c r="L242" s="11">
        <f>L241+Month!K227</f>
        <v>247.07999999999998</v>
      </c>
      <c r="M242" s="11">
        <f>M241+Month!L227</f>
        <v>164.6</v>
      </c>
      <c r="N242" s="11">
        <f>N241+Month!M227</f>
        <v>514.52</v>
      </c>
    </row>
    <row r="243" spans="1:14">
      <c r="A243">
        <v>2016</v>
      </c>
      <c r="B243" s="19" t="s">
        <v>41</v>
      </c>
      <c r="C243" s="11">
        <f>C242+Month!B228</f>
        <v>32588.780000000002</v>
      </c>
      <c r="D243" s="11">
        <f>D242+Month!C228</f>
        <v>1642.03</v>
      </c>
      <c r="E243" s="11">
        <f>E242+Month!D228</f>
        <v>832.41</v>
      </c>
      <c r="F243" s="11">
        <f>F242+Month!E228</f>
        <v>690.66000000000008</v>
      </c>
      <c r="G243" s="11">
        <f>G242+Month!F228</f>
        <v>5949.62</v>
      </c>
      <c r="H243" s="11">
        <f>H242+Month!G228</f>
        <v>5334.21</v>
      </c>
      <c r="I243" s="11">
        <f>I242+Month!H228</f>
        <v>1863.0199999999998</v>
      </c>
      <c r="J243" s="11">
        <f>J242+Month!I228</f>
        <v>12062.26</v>
      </c>
      <c r="K243" s="11">
        <f>K242+Month!J228</f>
        <v>2510.5500000000002</v>
      </c>
      <c r="L243" s="11">
        <f>L242+Month!K228</f>
        <v>296.13</v>
      </c>
      <c r="M243" s="11">
        <f>M242+Month!L228</f>
        <v>194.76999999999998</v>
      </c>
      <c r="N243" s="11">
        <f>N242+Month!M228</f>
        <v>650.49</v>
      </c>
    </row>
    <row r="244" spans="1:14">
      <c r="A244">
        <v>2016</v>
      </c>
      <c r="B244" s="19" t="s">
        <v>42</v>
      </c>
      <c r="C244" s="11">
        <f>C243+Month!B229</f>
        <v>38141.490000000005</v>
      </c>
      <c r="D244" s="11">
        <f>D243+Month!C229</f>
        <v>1885.37</v>
      </c>
      <c r="E244" s="11">
        <f>E243+Month!D229</f>
        <v>977.81999999999994</v>
      </c>
      <c r="F244" s="11">
        <f>F243+Month!E229</f>
        <v>784.74000000000012</v>
      </c>
      <c r="G244" s="11">
        <f>G243+Month!F229</f>
        <v>6940.61</v>
      </c>
      <c r="H244" s="11">
        <f>H243+Month!G229</f>
        <v>6441.3099999999995</v>
      </c>
      <c r="I244" s="11">
        <f>I243+Month!H229</f>
        <v>2006.7999999999997</v>
      </c>
      <c r="J244" s="11">
        <f>J243+Month!I229</f>
        <v>14121.4</v>
      </c>
      <c r="K244" s="11">
        <f>K243+Month!J229</f>
        <v>2941.04</v>
      </c>
      <c r="L244" s="11">
        <f>L243+Month!K229</f>
        <v>350.43</v>
      </c>
      <c r="M244" s="11">
        <f>M243+Month!L229</f>
        <v>239.48999999999998</v>
      </c>
      <c r="N244" s="11">
        <f>N243+Month!M229</f>
        <v>783.16</v>
      </c>
    </row>
    <row r="245" spans="1:14">
      <c r="A245">
        <v>2016</v>
      </c>
      <c r="B245" s="19" t="s">
        <v>43</v>
      </c>
      <c r="C245" s="11">
        <f>C244+Month!B230</f>
        <v>43716.960000000006</v>
      </c>
      <c r="D245" s="11">
        <f>D244+Month!C230</f>
        <v>2117.44</v>
      </c>
      <c r="E245" s="11">
        <f>E244+Month!D230</f>
        <v>1102.1099999999999</v>
      </c>
      <c r="F245" s="11">
        <f>F244+Month!E230</f>
        <v>876.87000000000012</v>
      </c>
      <c r="G245" s="11">
        <f>G244+Month!F230</f>
        <v>7941.11</v>
      </c>
      <c r="H245" s="11">
        <f>H244+Month!G230</f>
        <v>7565.3899999999994</v>
      </c>
      <c r="I245" s="11">
        <f>I244+Month!H230</f>
        <v>2191.0199999999995</v>
      </c>
      <c r="J245" s="11">
        <f>J244+Month!I230</f>
        <v>16185.57</v>
      </c>
      <c r="K245" s="11">
        <f>K244+Month!J230</f>
        <v>3420.67</v>
      </c>
      <c r="L245" s="11">
        <f>L244+Month!K230</f>
        <v>393.63</v>
      </c>
      <c r="M245" s="11">
        <f>M244+Month!L230</f>
        <v>268.81</v>
      </c>
      <c r="N245" s="11">
        <f>N244+Month!M230</f>
        <v>916.75</v>
      </c>
    </row>
    <row r="246" spans="1:14">
      <c r="A246">
        <v>2016</v>
      </c>
      <c r="B246" s="19" t="s">
        <v>44</v>
      </c>
      <c r="C246" s="11">
        <f>C245+Month!B231</f>
        <v>49389.070000000007</v>
      </c>
      <c r="D246" s="11">
        <f>D245+Month!C231</f>
        <v>2408.96</v>
      </c>
      <c r="E246" s="11">
        <f>E245+Month!D231</f>
        <v>1211.08</v>
      </c>
      <c r="F246" s="11">
        <f>F245+Month!E231</f>
        <v>969.55000000000018</v>
      </c>
      <c r="G246" s="11">
        <f>G245+Month!F231</f>
        <v>8963.5499999999993</v>
      </c>
      <c r="H246" s="11">
        <f>H245+Month!G231</f>
        <v>8646.92</v>
      </c>
      <c r="I246" s="11">
        <f>I245+Month!H231</f>
        <v>2408.8999999999996</v>
      </c>
      <c r="J246" s="11">
        <f>J245+Month!I231</f>
        <v>18229.62</v>
      </c>
      <c r="K246" s="11">
        <f>K245+Month!J231</f>
        <v>3934.42</v>
      </c>
      <c r="L246" s="11">
        <f>L245+Month!K231</f>
        <v>437.75</v>
      </c>
      <c r="M246" s="11">
        <f>M245+Month!L231</f>
        <v>307.24</v>
      </c>
      <c r="N246" s="11">
        <f>N245+Month!M231</f>
        <v>1049.9000000000001</v>
      </c>
    </row>
    <row r="247" spans="1:14">
      <c r="A247">
        <v>2016</v>
      </c>
      <c r="B247" s="19" t="s">
        <v>45</v>
      </c>
      <c r="C247" s="11">
        <f>C246+Month!B232</f>
        <v>55081.450000000004</v>
      </c>
      <c r="D247" s="11">
        <f>D246+Month!C232</f>
        <v>2712.05</v>
      </c>
      <c r="E247" s="11">
        <f>E246+Month!D232</f>
        <v>1352.59</v>
      </c>
      <c r="F247" s="11">
        <f>F246+Month!E232</f>
        <v>1047.7100000000003</v>
      </c>
      <c r="G247" s="11">
        <f>G246+Month!F232</f>
        <v>9953.81</v>
      </c>
      <c r="H247" s="11">
        <f>H246+Month!G232</f>
        <v>9653.32</v>
      </c>
      <c r="I247" s="11">
        <f>I246+Month!H232</f>
        <v>2697.41</v>
      </c>
      <c r="J247" s="11">
        <f>J246+Month!I232</f>
        <v>20341.579999999998</v>
      </c>
      <c r="K247" s="11">
        <f>K246+Month!J232</f>
        <v>4429.42</v>
      </c>
      <c r="L247" s="11">
        <f>L246+Month!K232</f>
        <v>473.33</v>
      </c>
      <c r="M247" s="11">
        <f>M246+Month!L232</f>
        <v>346.23</v>
      </c>
      <c r="N247" s="11">
        <f>N246+Month!M232</f>
        <v>1153.3400000000001</v>
      </c>
    </row>
    <row r="248" spans="1:14">
      <c r="A248">
        <v>2016</v>
      </c>
      <c r="B248" s="19" t="s">
        <v>46</v>
      </c>
      <c r="C248" s="11">
        <f>C247+Month!B233</f>
        <v>60562.080000000002</v>
      </c>
      <c r="D248" s="11">
        <f>D247+Month!C233</f>
        <v>2954.8300000000004</v>
      </c>
      <c r="E248" s="11">
        <f>E247+Month!D233</f>
        <v>1497.8899999999999</v>
      </c>
      <c r="F248" s="11">
        <f>F247+Month!E233</f>
        <v>1174.1600000000003</v>
      </c>
      <c r="G248" s="11">
        <f>G247+Month!F233</f>
        <v>10951.38</v>
      </c>
      <c r="H248" s="11">
        <f>H247+Month!G233</f>
        <v>10431.19</v>
      </c>
      <c r="I248" s="11">
        <f>I247+Month!H233</f>
        <v>3052.67</v>
      </c>
      <c r="J248" s="11">
        <f>J247+Month!I233</f>
        <v>22495.46</v>
      </c>
      <c r="K248" s="11">
        <f>K247+Month!J233</f>
        <v>4842.34</v>
      </c>
      <c r="L248" s="11">
        <f>L247+Month!K233</f>
        <v>505.97999999999996</v>
      </c>
      <c r="M248" s="11">
        <f>M247+Month!L233</f>
        <v>378.59000000000003</v>
      </c>
      <c r="N248" s="11">
        <f>N247+Month!M233</f>
        <v>1252.2300000000002</v>
      </c>
    </row>
    <row r="249" spans="1:14">
      <c r="A249">
        <v>2016</v>
      </c>
      <c r="B249" s="19" t="s">
        <v>47</v>
      </c>
      <c r="C249" s="11">
        <f>C248+Month!B234</f>
        <v>66193.570000000007</v>
      </c>
      <c r="D249" s="11">
        <f>D248+Month!C234</f>
        <v>3193.7500000000005</v>
      </c>
      <c r="E249" s="11">
        <f>E248+Month!D234</f>
        <v>1648.52</v>
      </c>
      <c r="F249" s="11">
        <f>F248+Month!E234</f>
        <v>1294.5200000000002</v>
      </c>
      <c r="G249" s="11">
        <f>G248+Month!F234</f>
        <v>11951.15</v>
      </c>
      <c r="H249" s="11">
        <f>H248+Month!G234</f>
        <v>11339.42</v>
      </c>
      <c r="I249" s="11">
        <f>I248+Month!H234</f>
        <v>3448.08</v>
      </c>
      <c r="J249" s="11">
        <f>J248+Month!I234</f>
        <v>24648.5</v>
      </c>
      <c r="K249" s="11">
        <f>K248+Month!J234</f>
        <v>5264.77</v>
      </c>
      <c r="L249" s="11">
        <f>L248+Month!K234</f>
        <v>537.53</v>
      </c>
      <c r="M249" s="11">
        <f>M248+Month!L234</f>
        <v>407.55</v>
      </c>
      <c r="N249" s="11">
        <f>N248+Month!M234</f>
        <v>1327.3900000000003</v>
      </c>
    </row>
    <row r="250" spans="1:14">
      <c r="A250">
        <v>2017</v>
      </c>
      <c r="B250" s="19" t="s">
        <v>37</v>
      </c>
      <c r="C250" s="11">
        <f>Month!B235</f>
        <v>5305.46</v>
      </c>
      <c r="D250" s="11">
        <f>Month!C235</f>
        <v>314.62</v>
      </c>
      <c r="E250" s="11">
        <f>Month!D235</f>
        <v>146.22</v>
      </c>
      <c r="F250" s="11">
        <f>Month!E235</f>
        <v>121.2</v>
      </c>
      <c r="G250" s="11">
        <f>Month!F235</f>
        <v>942.72</v>
      </c>
      <c r="H250" s="11">
        <f>Month!G235</f>
        <v>970.94</v>
      </c>
      <c r="I250" s="11">
        <f>Month!H235</f>
        <v>449.49</v>
      </c>
      <c r="J250" s="11">
        <f>Month!I235</f>
        <v>1756.47</v>
      </c>
      <c r="K250" s="11">
        <f>Month!J235</f>
        <v>308.82</v>
      </c>
      <c r="L250" s="11">
        <f>Month!K235</f>
        <v>54.92</v>
      </c>
      <c r="M250" s="11">
        <f>Month!L235</f>
        <v>32.92</v>
      </c>
      <c r="N250" s="11">
        <f>Month!M235</f>
        <v>87.78</v>
      </c>
    </row>
    <row r="251" spans="1:14">
      <c r="A251">
        <f>A250</f>
        <v>2017</v>
      </c>
      <c r="B251" s="19" t="s">
        <v>38</v>
      </c>
      <c r="C251" s="11">
        <f>C250+Month!B236</f>
        <v>10932.86</v>
      </c>
      <c r="D251" s="11">
        <f>D250+Month!C236</f>
        <v>535.46</v>
      </c>
      <c r="E251" s="11">
        <f>E250+Month!D236</f>
        <v>282.27</v>
      </c>
      <c r="F251" s="11">
        <f>F250+Month!E236</f>
        <v>236.03</v>
      </c>
      <c r="G251" s="11">
        <f>G250+Month!F236</f>
        <v>1918.35</v>
      </c>
      <c r="H251" s="11">
        <f>H250+Month!G236</f>
        <v>1823.38</v>
      </c>
      <c r="I251" s="11">
        <f>I250+Month!H236</f>
        <v>851.61</v>
      </c>
      <c r="J251" s="11">
        <f>J250+Month!I236</f>
        <v>3969.04</v>
      </c>
      <c r="K251" s="11">
        <f>K250+Month!J236</f>
        <v>767.56999999999994</v>
      </c>
      <c r="L251" s="11">
        <f>L250+Month!K236</f>
        <v>96.289999999999992</v>
      </c>
      <c r="M251" s="11">
        <f>M250+Month!L236</f>
        <v>68.210000000000008</v>
      </c>
      <c r="N251" s="11">
        <f>N250+Month!M236</f>
        <v>200.81</v>
      </c>
    </row>
    <row r="252" spans="1:14">
      <c r="A252">
        <f t="shared" ref="A252:A261" si="7">A251</f>
        <v>2017</v>
      </c>
      <c r="B252" s="19" t="s">
        <v>39</v>
      </c>
      <c r="C252" s="11">
        <f>C251+Month!B237</f>
        <v>16433.810000000001</v>
      </c>
      <c r="D252" s="11">
        <f>D251+Month!C237</f>
        <v>785.44</v>
      </c>
      <c r="E252" s="11">
        <f>E251+Month!D237</f>
        <v>441.2</v>
      </c>
      <c r="F252" s="11">
        <f>F251+Month!E237</f>
        <v>357.1</v>
      </c>
      <c r="G252" s="11">
        <f>G251+Month!F237</f>
        <v>2815</v>
      </c>
      <c r="H252" s="11">
        <f>H251+Month!G237</f>
        <v>2813.92</v>
      </c>
      <c r="I252" s="11">
        <f>I251+Month!H237</f>
        <v>1185.23</v>
      </c>
      <c r="J252" s="11">
        <f>J251+Month!I237</f>
        <v>5903.26</v>
      </c>
      <c r="K252" s="11">
        <f>K251+Month!J237</f>
        <v>1210.0999999999999</v>
      </c>
      <c r="L252" s="11">
        <f>L251+Month!K237</f>
        <v>144.43</v>
      </c>
      <c r="M252" s="11">
        <f>M251+Month!L237</f>
        <v>95.18</v>
      </c>
      <c r="N252" s="11">
        <f>N251+Month!M237</f>
        <v>356.12</v>
      </c>
    </row>
    <row r="253" spans="1:14">
      <c r="A253">
        <f t="shared" si="7"/>
        <v>2017</v>
      </c>
      <c r="B253" s="19" t="s">
        <v>40</v>
      </c>
      <c r="C253" s="11">
        <f>C252+Month!B238</f>
        <v>22200.22</v>
      </c>
      <c r="D253" s="11">
        <f>D252+Month!C238</f>
        <v>1055.3600000000001</v>
      </c>
      <c r="E253" s="11">
        <f>E252+Month!D238</f>
        <v>592.41999999999996</v>
      </c>
      <c r="F253" s="11">
        <f>F252+Month!E238</f>
        <v>465.58000000000004</v>
      </c>
      <c r="G253" s="11">
        <f>G252+Month!F238</f>
        <v>3825.74</v>
      </c>
      <c r="H253" s="11">
        <f>H252+Month!G238</f>
        <v>3810.11</v>
      </c>
      <c r="I253" s="11">
        <f>I252+Month!H238</f>
        <v>1430.17</v>
      </c>
      <c r="J253" s="11">
        <f>J252+Month!I238</f>
        <v>8099.06</v>
      </c>
      <c r="K253" s="11">
        <f>K252+Month!J238</f>
        <v>1694.03</v>
      </c>
      <c r="L253" s="11">
        <f>L252+Month!K238</f>
        <v>209.8</v>
      </c>
      <c r="M253" s="11">
        <f>M252+Month!L238</f>
        <v>128.32</v>
      </c>
      <c r="N253" s="11">
        <f>N252+Month!M238</f>
        <v>477.49</v>
      </c>
    </row>
    <row r="254" spans="1:14">
      <c r="A254">
        <f t="shared" si="7"/>
        <v>2017</v>
      </c>
      <c r="B254" s="19" t="s">
        <v>36</v>
      </c>
      <c r="C254" s="11">
        <f>C253+Month!B239</f>
        <v>27683.54</v>
      </c>
      <c r="D254" s="11">
        <f>D253+Month!C239</f>
        <v>1259.45</v>
      </c>
      <c r="E254" s="11">
        <f>E253+Month!D239</f>
        <v>746.18</v>
      </c>
      <c r="F254" s="11">
        <f>F253+Month!E239</f>
        <v>571.6</v>
      </c>
      <c r="G254" s="11">
        <f>G253+Month!F239</f>
        <v>4875.7</v>
      </c>
      <c r="H254" s="11">
        <f>H253+Month!G239</f>
        <v>4881.1499999999996</v>
      </c>
      <c r="I254" s="11">
        <f>I253+Month!H239</f>
        <v>1623.8200000000002</v>
      </c>
      <c r="J254" s="11">
        <f>J253+Month!I239</f>
        <v>10069.33</v>
      </c>
      <c r="K254" s="11">
        <f>K253+Month!J239</f>
        <v>2122.02</v>
      </c>
      <c r="L254" s="11">
        <f>L253+Month!K239</f>
        <v>257.89</v>
      </c>
      <c r="M254" s="11">
        <f>M253+Month!L239</f>
        <v>165.54</v>
      </c>
      <c r="N254" s="11">
        <f>N253+Month!M239</f>
        <v>640.74</v>
      </c>
    </row>
    <row r="255" spans="1:14">
      <c r="A255">
        <f t="shared" si="7"/>
        <v>2017</v>
      </c>
      <c r="B255" s="19" t="s">
        <v>41</v>
      </c>
      <c r="C255" s="11">
        <f>C254+Month!B240</f>
        <v>33257.32</v>
      </c>
      <c r="D255" s="11">
        <f>D254+Month!C240</f>
        <v>1519.06</v>
      </c>
      <c r="E255" s="11">
        <f>E254+Month!D240</f>
        <v>876.8</v>
      </c>
      <c r="F255" s="11">
        <f>F254+Month!E240</f>
        <v>680.21</v>
      </c>
      <c r="G255" s="11">
        <f>G254+Month!F240</f>
        <v>5878.3899999999994</v>
      </c>
      <c r="H255" s="11">
        <f>H254+Month!G240</f>
        <v>5939.84</v>
      </c>
      <c r="I255" s="11">
        <f>I254+Month!H240</f>
        <v>1782.1000000000001</v>
      </c>
      <c r="J255" s="11">
        <f>J254+Month!I240</f>
        <v>12182.97</v>
      </c>
      <c r="K255" s="11">
        <f>K254+Month!J240</f>
        <v>2580.85</v>
      </c>
      <c r="L255" s="11">
        <f>L254+Month!K240</f>
        <v>288.26</v>
      </c>
      <c r="M255" s="11">
        <f>M254+Month!L240</f>
        <v>198.07</v>
      </c>
      <c r="N255" s="11">
        <f>N254+Month!M240</f>
        <v>805.47</v>
      </c>
    </row>
    <row r="256" spans="1:14">
      <c r="A256">
        <f t="shared" si="7"/>
        <v>2017</v>
      </c>
      <c r="B256" s="19" t="s">
        <v>42</v>
      </c>
      <c r="C256" s="11">
        <f>C255+Month!B241</f>
        <v>38848.479999999996</v>
      </c>
      <c r="D256" s="11">
        <f>D255+Month!C241</f>
        <v>1751.4299999999998</v>
      </c>
      <c r="E256" s="11">
        <f>E255+Month!D241</f>
        <v>1018.5</v>
      </c>
      <c r="F256" s="11">
        <f>F255+Month!E241</f>
        <v>766.37</v>
      </c>
      <c r="G256" s="11">
        <f>G255+Month!F241</f>
        <v>6864.2599999999993</v>
      </c>
      <c r="H256" s="11">
        <f>H255+Month!G241</f>
        <v>7071.76</v>
      </c>
      <c r="I256" s="11">
        <f>I255+Month!H241</f>
        <v>1921.7600000000002</v>
      </c>
      <c r="J256" s="11">
        <f>J255+Month!I241</f>
        <v>14286.55</v>
      </c>
      <c r="K256" s="11">
        <f>K255+Month!J241</f>
        <v>3054.83</v>
      </c>
      <c r="L256" s="11">
        <f>L255+Month!K241</f>
        <v>332.83</v>
      </c>
      <c r="M256" s="11">
        <f>M255+Month!L241</f>
        <v>238.72</v>
      </c>
      <c r="N256" s="11">
        <f>N255+Month!M241</f>
        <v>949.99</v>
      </c>
    </row>
    <row r="257" spans="1:14">
      <c r="A257">
        <f t="shared" si="7"/>
        <v>2017</v>
      </c>
      <c r="B257" s="19" t="s">
        <v>43</v>
      </c>
      <c r="C257" s="11">
        <f>C256+Month!B242</f>
        <v>44548.539999999994</v>
      </c>
      <c r="D257" s="11">
        <f>D256+Month!C242</f>
        <v>2071.9499999999998</v>
      </c>
      <c r="E257" s="11">
        <f>E256+Month!D242</f>
        <v>1153.9000000000001</v>
      </c>
      <c r="F257" s="11">
        <f>F256+Month!E242</f>
        <v>887.97</v>
      </c>
      <c r="G257" s="11">
        <f>G256+Month!F242</f>
        <v>7874.2699999999995</v>
      </c>
      <c r="H257" s="11">
        <f>H256+Month!G242</f>
        <v>8235.85</v>
      </c>
      <c r="I257" s="11">
        <f>I256+Month!H242</f>
        <v>2051.9300000000003</v>
      </c>
      <c r="J257" s="11">
        <f>J256+Month!I242</f>
        <v>16351.56</v>
      </c>
      <c r="K257" s="11">
        <f>K256+Month!J242</f>
        <v>3515.2</v>
      </c>
      <c r="L257" s="11">
        <f>L256+Month!K242</f>
        <v>380.59</v>
      </c>
      <c r="M257" s="11">
        <f>M256+Month!L242</f>
        <v>273.36</v>
      </c>
      <c r="N257" s="11">
        <f>N256+Month!M242</f>
        <v>1095.68</v>
      </c>
    </row>
    <row r="258" spans="1:14">
      <c r="A258">
        <f t="shared" si="7"/>
        <v>2017</v>
      </c>
      <c r="B258" s="19" t="s">
        <v>44</v>
      </c>
      <c r="C258" s="11">
        <f>C257+Month!B243</f>
        <v>50276.409999999996</v>
      </c>
      <c r="D258" s="11">
        <f>D257+Month!C243</f>
        <v>2370.71</v>
      </c>
      <c r="E258" s="11">
        <f>E257+Month!D243</f>
        <v>1267.8300000000002</v>
      </c>
      <c r="F258" s="11">
        <f>F257+Month!E243</f>
        <v>993.53</v>
      </c>
      <c r="G258" s="11">
        <f>G257+Month!F243</f>
        <v>8850.6299999999992</v>
      </c>
      <c r="H258" s="11">
        <f>H257+Month!G243</f>
        <v>9342.09</v>
      </c>
      <c r="I258" s="11">
        <f>I257+Month!H243</f>
        <v>2252.42</v>
      </c>
      <c r="J258" s="11">
        <f>J257+Month!I243</f>
        <v>18448.43</v>
      </c>
      <c r="K258" s="11">
        <f>K257+Month!J243</f>
        <v>4011.4399999999996</v>
      </c>
      <c r="L258" s="11">
        <f>L257+Month!K243</f>
        <v>425.46999999999997</v>
      </c>
      <c r="M258" s="11">
        <f>M257+Month!L243</f>
        <v>309.38</v>
      </c>
      <c r="N258" s="11">
        <f>N257+Month!M243</f>
        <v>1227.4000000000001</v>
      </c>
    </row>
    <row r="259" spans="1:14">
      <c r="A259">
        <f t="shared" si="7"/>
        <v>2017</v>
      </c>
      <c r="B259" s="19" t="s">
        <v>45</v>
      </c>
      <c r="C259" s="11">
        <f>C258+Month!B244</f>
        <v>55881.71</v>
      </c>
      <c r="D259" s="11">
        <f>D258+Month!C244</f>
        <v>2631.94</v>
      </c>
      <c r="E259" s="11">
        <f>E258+Month!D244</f>
        <v>1407.0300000000002</v>
      </c>
      <c r="F259" s="11">
        <f>F258+Month!E244</f>
        <v>1122.7</v>
      </c>
      <c r="G259" s="11">
        <f>G258+Month!F244</f>
        <v>9804.32</v>
      </c>
      <c r="H259" s="11">
        <f>H258+Month!G244</f>
        <v>10331.49</v>
      </c>
      <c r="I259" s="11">
        <f>I258+Month!H244</f>
        <v>2517.0500000000002</v>
      </c>
      <c r="J259" s="11">
        <f>J258+Month!I244</f>
        <v>20530.21</v>
      </c>
      <c r="K259" s="11">
        <f>K258+Month!J244</f>
        <v>4457.7099999999991</v>
      </c>
      <c r="L259" s="11">
        <f>L258+Month!K244</f>
        <v>471.5</v>
      </c>
      <c r="M259" s="11">
        <f>M258+Month!L244</f>
        <v>348.87</v>
      </c>
      <c r="N259" s="11">
        <f>N258+Month!M244</f>
        <v>1396.19</v>
      </c>
    </row>
    <row r="260" spans="1:14">
      <c r="A260">
        <f t="shared" si="7"/>
        <v>2017</v>
      </c>
      <c r="B260" s="19" t="s">
        <v>46</v>
      </c>
      <c r="C260" s="11">
        <f>C259+Month!B245</f>
        <v>61619.58</v>
      </c>
      <c r="D260" s="11">
        <f>D259+Month!C245</f>
        <v>2870.88</v>
      </c>
      <c r="E260" s="11">
        <f>E259+Month!D245</f>
        <v>1538.13</v>
      </c>
      <c r="F260" s="11">
        <f>F259+Month!E245</f>
        <v>1242.8900000000001</v>
      </c>
      <c r="G260" s="11">
        <f>G259+Month!F245</f>
        <v>10815.789999999999</v>
      </c>
      <c r="H260" s="11">
        <f>H259+Month!G245</f>
        <v>11275.56</v>
      </c>
      <c r="I260" s="11">
        <f>I259+Month!H245</f>
        <v>2870.3900000000003</v>
      </c>
      <c r="J260" s="11">
        <f>J259+Month!I245</f>
        <v>22713.439999999999</v>
      </c>
      <c r="K260" s="11">
        <f>K259+Month!J245</f>
        <v>4917.9099999999989</v>
      </c>
      <c r="L260" s="11">
        <f>L259+Month!K245</f>
        <v>517.11</v>
      </c>
      <c r="M260" s="11">
        <f>M259+Month!L245</f>
        <v>378.32</v>
      </c>
      <c r="N260" s="11">
        <f>N259+Month!M245</f>
        <v>1537.67</v>
      </c>
    </row>
    <row r="261" spans="1:14">
      <c r="A261">
        <f t="shared" si="7"/>
        <v>2017</v>
      </c>
      <c r="B261" s="19" t="s">
        <v>47</v>
      </c>
      <c r="C261" s="11">
        <f>C260+Month!B246</f>
        <v>67317.88</v>
      </c>
      <c r="D261" s="11">
        <f>D260+Month!C246</f>
        <v>3131.6400000000003</v>
      </c>
      <c r="E261" s="11">
        <f>E260+Month!D246</f>
        <v>1667.5400000000002</v>
      </c>
      <c r="F261" s="11">
        <f>F260+Month!E246</f>
        <v>1348.0700000000002</v>
      </c>
      <c r="G261" s="11">
        <f>G260+Month!F246</f>
        <v>11793.41</v>
      </c>
      <c r="H261" s="11">
        <f>H260+Month!G246</f>
        <v>12185.869999999999</v>
      </c>
      <c r="I261" s="11">
        <f>I260+Month!H246</f>
        <v>3312.1000000000004</v>
      </c>
      <c r="J261" s="11">
        <f>J260+Month!I246</f>
        <v>24910.92</v>
      </c>
      <c r="K261" s="11">
        <f>K260+Month!J246</f>
        <v>5354.5999999999985</v>
      </c>
      <c r="L261" s="11">
        <f>L260+Month!K246</f>
        <v>557.36</v>
      </c>
      <c r="M261" s="11">
        <f>M260+Month!L246</f>
        <v>413.85</v>
      </c>
      <c r="N261" s="11">
        <f>N260+Month!M246</f>
        <v>1631.8300000000002</v>
      </c>
    </row>
    <row r="262" spans="1:14">
      <c r="A262">
        <v>2018</v>
      </c>
      <c r="B262" s="19" t="s">
        <v>37</v>
      </c>
      <c r="C262" s="11">
        <f>Month!B247</f>
        <v>5273.66</v>
      </c>
      <c r="D262" s="11">
        <f>Month!C247</f>
        <v>290.93</v>
      </c>
      <c r="E262" s="11">
        <f>Month!D247</f>
        <v>137.36000000000001</v>
      </c>
      <c r="F262" s="11">
        <f>Month!E247</f>
        <v>130</v>
      </c>
      <c r="G262" s="11">
        <f>Month!F247</f>
        <v>922.24</v>
      </c>
      <c r="H262" s="11">
        <f>Month!G247</f>
        <v>978.81</v>
      </c>
      <c r="I262" s="11">
        <f>Month!H247</f>
        <v>371.29</v>
      </c>
      <c r="J262" s="11">
        <f>Month!I247</f>
        <v>1844.2</v>
      </c>
      <c r="K262" s="11">
        <f>Month!J247</f>
        <v>345.17</v>
      </c>
      <c r="L262" s="11">
        <f>Month!K247</f>
        <v>53.39</v>
      </c>
      <c r="M262" s="11">
        <f>Month!L247</f>
        <v>20.82</v>
      </c>
      <c r="N262" s="11">
        <f>Month!M247</f>
        <v>87.78</v>
      </c>
    </row>
    <row r="263" spans="1:14">
      <c r="A263">
        <f>A262</f>
        <v>2018</v>
      </c>
      <c r="B263" s="19" t="s">
        <v>38</v>
      </c>
      <c r="C263" s="11">
        <f>C262+Month!B248</f>
        <v>10744.65</v>
      </c>
      <c r="D263" s="11">
        <f>D262+Month!C248</f>
        <v>530.08000000000004</v>
      </c>
      <c r="E263" s="11">
        <f>E262+Month!D248</f>
        <v>247.25</v>
      </c>
      <c r="F263" s="11">
        <f>F262+Month!E248</f>
        <v>213.04000000000002</v>
      </c>
      <c r="G263" s="11">
        <f>G262+Month!F248</f>
        <v>1871.54</v>
      </c>
      <c r="H263" s="11">
        <f>H262+Month!G248</f>
        <v>1809.63</v>
      </c>
      <c r="I263" s="11">
        <f>I262+Month!H248</f>
        <v>792.91000000000008</v>
      </c>
      <c r="J263" s="11">
        <f>J262+Month!I248</f>
        <v>3991.8199999999997</v>
      </c>
      <c r="K263" s="11">
        <f>K262+Month!J248</f>
        <v>788.73</v>
      </c>
      <c r="L263" s="11">
        <f>L262+Month!K248</f>
        <v>101.31</v>
      </c>
      <c r="M263" s="11">
        <f>M262+Month!L248</f>
        <v>56.51</v>
      </c>
      <c r="N263" s="11">
        <f>N262+Month!M248</f>
        <v>192.76</v>
      </c>
    </row>
    <row r="264" spans="1:14">
      <c r="A264">
        <f t="shared" ref="A264:A273" si="8">A263</f>
        <v>2018</v>
      </c>
      <c r="B264" s="19" t="s">
        <v>39</v>
      </c>
      <c r="C264" s="11">
        <f>C263+Month!B249</f>
        <v>16088.91</v>
      </c>
      <c r="D264" s="11">
        <f>D263+Month!C249</f>
        <v>810.31000000000006</v>
      </c>
      <c r="E264" s="11">
        <f>E263+Month!D249</f>
        <v>374.64</v>
      </c>
      <c r="F264" s="11">
        <f>F263+Month!E249</f>
        <v>339.23</v>
      </c>
      <c r="G264" s="11">
        <f>G263+Month!F249</f>
        <v>2698.71</v>
      </c>
      <c r="H264" s="11">
        <f>H263+Month!G249</f>
        <v>2775.9700000000003</v>
      </c>
      <c r="I264" s="11">
        <f>I263+Month!H249</f>
        <v>1260.92</v>
      </c>
      <c r="J264" s="11">
        <f>J263+Month!I249</f>
        <v>5831.2</v>
      </c>
      <c r="K264" s="11">
        <f>K263+Month!J249</f>
        <v>1224.8800000000001</v>
      </c>
      <c r="L264" s="11">
        <f>L263+Month!K249</f>
        <v>140.04</v>
      </c>
      <c r="M264" s="11">
        <f>M263+Month!L249</f>
        <v>91.47</v>
      </c>
      <c r="N264" s="11">
        <f>N263+Month!M249</f>
        <v>313.75</v>
      </c>
    </row>
    <row r="265" spans="1:14">
      <c r="A265">
        <f t="shared" si="8"/>
        <v>2018</v>
      </c>
      <c r="B265" s="19" t="s">
        <v>40</v>
      </c>
      <c r="C265" s="11">
        <f>C264+Month!B250</f>
        <v>21808.83</v>
      </c>
      <c r="D265" s="11">
        <f>D264+Month!C250</f>
        <v>1113.0300000000002</v>
      </c>
      <c r="E265" s="11">
        <f>E264+Month!D250</f>
        <v>502.03</v>
      </c>
      <c r="F265" s="11">
        <f>F264+Month!E250</f>
        <v>412.74</v>
      </c>
      <c r="G265" s="11">
        <f>G264+Month!F250</f>
        <v>3675.81</v>
      </c>
      <c r="H265" s="11">
        <f>H264+Month!G250</f>
        <v>3823.34</v>
      </c>
      <c r="I265" s="11">
        <f>I264+Month!H250</f>
        <v>1557.6100000000001</v>
      </c>
      <c r="J265" s="11">
        <f>J264+Month!I250</f>
        <v>8012.82</v>
      </c>
      <c r="K265" s="11">
        <f>K264+Month!J250</f>
        <v>1678.41</v>
      </c>
      <c r="L265" s="11">
        <f>L264+Month!K250</f>
        <v>179.07999999999998</v>
      </c>
      <c r="M265" s="11">
        <f>M264+Month!L250</f>
        <v>116.34</v>
      </c>
      <c r="N265" s="11">
        <f>N264+Month!M250</f>
        <v>443.97</v>
      </c>
    </row>
    <row r="266" spans="1:14">
      <c r="A266">
        <f t="shared" si="8"/>
        <v>2018</v>
      </c>
      <c r="B266" s="19" t="s">
        <v>36</v>
      </c>
      <c r="C266" s="11">
        <f>C265+Month!B251</f>
        <v>27263.040000000001</v>
      </c>
      <c r="D266" s="11">
        <f>D265+Month!C251</f>
        <v>1373.8500000000001</v>
      </c>
      <c r="E266" s="11">
        <f>E265+Month!D251</f>
        <v>624</v>
      </c>
      <c r="F266" s="11">
        <f>F265+Month!E251</f>
        <v>524.77</v>
      </c>
      <c r="G266" s="11">
        <f>G265+Month!F251</f>
        <v>4658.76</v>
      </c>
      <c r="H266" s="11">
        <f>H265+Month!G251</f>
        <v>4862.92</v>
      </c>
      <c r="I266" s="11">
        <f>I265+Month!H251</f>
        <v>1754.1000000000001</v>
      </c>
      <c r="J266" s="11">
        <f>J265+Month!I251</f>
        <v>10000.950000000001</v>
      </c>
      <c r="K266" s="11">
        <f>K265+Month!J251</f>
        <v>2096.96</v>
      </c>
      <c r="L266" s="11">
        <f>L265+Month!K251</f>
        <v>211.52999999999997</v>
      </c>
      <c r="M266" s="11">
        <f>M265+Month!L251</f>
        <v>152.12</v>
      </c>
      <c r="N266" s="11">
        <f>N265+Month!M251</f>
        <v>592.51</v>
      </c>
    </row>
    <row r="267" spans="1:14">
      <c r="A267">
        <f t="shared" si="8"/>
        <v>2018</v>
      </c>
      <c r="B267" s="19" t="s">
        <v>41</v>
      </c>
      <c r="C267" s="11">
        <f>C266+Month!B252</f>
        <v>32899.340000000004</v>
      </c>
      <c r="D267" s="11">
        <f>D266+Month!C252</f>
        <v>1653.4500000000003</v>
      </c>
      <c r="E267" s="11">
        <f>E266+Month!D252</f>
        <v>741.11</v>
      </c>
      <c r="F267" s="11">
        <f>F266+Month!E252</f>
        <v>596.28</v>
      </c>
      <c r="G267" s="11">
        <f>G266+Month!F252</f>
        <v>5708.99</v>
      </c>
      <c r="H267" s="11">
        <f>H266+Month!G252</f>
        <v>5927.01</v>
      </c>
      <c r="I267" s="11">
        <f>I266+Month!H252</f>
        <v>1858.5500000000002</v>
      </c>
      <c r="J267" s="11">
        <f>J266+Month!I252</f>
        <v>12117.050000000001</v>
      </c>
      <c r="K267" s="11">
        <f>K266+Month!J252</f>
        <v>2602.37</v>
      </c>
      <c r="L267" s="11">
        <f>L266+Month!K252</f>
        <v>246.41999999999996</v>
      </c>
      <c r="M267" s="11">
        <f>M266+Month!L252</f>
        <v>191.6</v>
      </c>
      <c r="N267" s="11">
        <f>N266+Month!M252</f>
        <v>742.03</v>
      </c>
    </row>
    <row r="268" spans="1:14">
      <c r="A268">
        <f t="shared" si="8"/>
        <v>2018</v>
      </c>
      <c r="B268" s="19" t="s">
        <v>42</v>
      </c>
      <c r="C268" s="11">
        <f>C267+Month!B253</f>
        <v>38430.520000000004</v>
      </c>
      <c r="D268" s="11">
        <f>D267+Month!C253</f>
        <v>1951.1000000000004</v>
      </c>
      <c r="E268" s="11">
        <f>E267+Month!D253</f>
        <v>867.72</v>
      </c>
      <c r="F268" s="11">
        <f>F267+Month!E253</f>
        <v>688.18999999999994</v>
      </c>
      <c r="G268" s="11">
        <f>G267+Month!F253</f>
        <v>6677.3099999999995</v>
      </c>
      <c r="H268" s="11">
        <f>H267+Month!G253</f>
        <v>7106.67</v>
      </c>
      <c r="I268" s="11">
        <f>I267+Month!H253</f>
        <v>1964.8100000000002</v>
      </c>
      <c r="J268" s="11">
        <f>J267+Month!I253</f>
        <v>14167.69</v>
      </c>
      <c r="K268" s="11">
        <f>K267+Month!J253</f>
        <v>3028.8199999999997</v>
      </c>
      <c r="L268" s="11">
        <f>L267+Month!K253</f>
        <v>285.10999999999996</v>
      </c>
      <c r="M268" s="11">
        <f>M267+Month!L253</f>
        <v>226.01</v>
      </c>
      <c r="N268" s="11">
        <f>N267+Month!M253</f>
        <v>902</v>
      </c>
    </row>
    <row r="269" spans="1:14">
      <c r="A269">
        <f t="shared" si="8"/>
        <v>2018</v>
      </c>
      <c r="B269" s="19" t="s">
        <v>43</v>
      </c>
      <c r="C269" s="11">
        <f>C268+Month!B254</f>
        <v>44130.100000000006</v>
      </c>
      <c r="D269" s="11">
        <f>D268+Month!C254</f>
        <v>2173.1300000000006</v>
      </c>
      <c r="E269" s="11">
        <f>E268+Month!D254</f>
        <v>975.52</v>
      </c>
      <c r="F269" s="11">
        <f>F268+Month!E254</f>
        <v>786.43</v>
      </c>
      <c r="G269" s="11">
        <f>G268+Month!F254</f>
        <v>7649.2899999999991</v>
      </c>
      <c r="H269" s="11">
        <f>H268+Month!G254</f>
        <v>8256.11</v>
      </c>
      <c r="I269" s="11">
        <f>I268+Month!H254</f>
        <v>2154.4300000000003</v>
      </c>
      <c r="J269" s="11">
        <f>J268+Month!I254</f>
        <v>16210.57</v>
      </c>
      <c r="K269" s="11">
        <f>K268+Month!J254</f>
        <v>3585.9799999999996</v>
      </c>
      <c r="L269" s="11">
        <f>L268+Month!K254</f>
        <v>338.10999999999996</v>
      </c>
      <c r="M269" s="11">
        <f>M268+Month!L254</f>
        <v>252.89999999999998</v>
      </c>
      <c r="N269" s="11">
        <f>N268+Month!M254</f>
        <v>1073.93</v>
      </c>
    </row>
    <row r="270" spans="1:14">
      <c r="A270">
        <f t="shared" si="8"/>
        <v>2018</v>
      </c>
      <c r="B270" s="19" t="s">
        <v>44</v>
      </c>
      <c r="C270" s="11">
        <f>C269+Month!B255</f>
        <v>49809.450000000004</v>
      </c>
      <c r="D270" s="11">
        <f>D269+Month!C255</f>
        <v>2435.1200000000008</v>
      </c>
      <c r="E270" s="11">
        <f>E269+Month!D255</f>
        <v>1069.46</v>
      </c>
      <c r="F270" s="11">
        <f>F269+Month!E255</f>
        <v>893.41</v>
      </c>
      <c r="G270" s="11">
        <f>G269+Month!F255</f>
        <v>8646.1299999999992</v>
      </c>
      <c r="H270" s="11">
        <f>H269+Month!G255</f>
        <v>9428.7200000000012</v>
      </c>
      <c r="I270" s="11">
        <f>I269+Month!H255</f>
        <v>2364.8700000000003</v>
      </c>
      <c r="J270" s="11">
        <f>J269+Month!I255</f>
        <v>18288.73</v>
      </c>
      <c r="K270" s="11">
        <f>K269+Month!J255</f>
        <v>4060.3899999999994</v>
      </c>
      <c r="L270" s="11">
        <f>L269+Month!K255</f>
        <v>376.43999999999994</v>
      </c>
      <c r="M270" s="11">
        <f>M269+Month!L255</f>
        <v>283.15999999999997</v>
      </c>
      <c r="N270" s="11">
        <f>N269+Month!M255</f>
        <v>1209.17</v>
      </c>
    </row>
    <row r="271" spans="1:14">
      <c r="A271">
        <f t="shared" si="8"/>
        <v>2018</v>
      </c>
      <c r="B271" s="19" t="s">
        <v>45</v>
      </c>
      <c r="C271" s="11">
        <f>C270+Month!B256</f>
        <v>55202.020000000004</v>
      </c>
      <c r="D271" s="11">
        <f>D270+Month!C256</f>
        <v>2678.0200000000009</v>
      </c>
      <c r="E271" s="11">
        <f>E270+Month!D256</f>
        <v>1191.45</v>
      </c>
      <c r="F271" s="11">
        <f>F270+Month!E256</f>
        <v>985.37</v>
      </c>
      <c r="G271" s="11">
        <f>G270+Month!F256</f>
        <v>9561.06</v>
      </c>
      <c r="H271" s="11">
        <f>H270+Month!G256</f>
        <v>10456.080000000002</v>
      </c>
      <c r="I271" s="11">
        <f>I270+Month!H256</f>
        <v>2668.07</v>
      </c>
      <c r="J271" s="11">
        <f>J270+Month!I256</f>
        <v>20243.259999999998</v>
      </c>
      <c r="K271" s="11">
        <f>K270+Month!J256</f>
        <v>4495.8999999999996</v>
      </c>
      <c r="L271" s="11">
        <f>L270+Month!K256</f>
        <v>432.18999999999994</v>
      </c>
      <c r="M271" s="11">
        <f>M270+Month!L256</f>
        <v>318.17999999999995</v>
      </c>
      <c r="N271" s="11">
        <f>N270+Month!M256</f>
        <v>1363.26</v>
      </c>
    </row>
    <row r="272" spans="1:14">
      <c r="A272">
        <f t="shared" si="8"/>
        <v>2018</v>
      </c>
      <c r="B272" s="19" t="s">
        <v>46</v>
      </c>
      <c r="C272" s="11">
        <f>C271+Month!B257</f>
        <v>60850.490000000005</v>
      </c>
      <c r="D272" s="11">
        <f>D271+Month!C257</f>
        <v>2875.900000000001</v>
      </c>
      <c r="E272" s="11">
        <f>E271+Month!D257</f>
        <v>1321</v>
      </c>
      <c r="F272" s="11">
        <f>F271+Month!E257</f>
        <v>1083.2</v>
      </c>
      <c r="G272" s="11">
        <f>G271+Month!F257</f>
        <v>10617.869999999999</v>
      </c>
      <c r="H272" s="11">
        <f>H271+Month!G257</f>
        <v>11319.070000000002</v>
      </c>
      <c r="I272" s="11">
        <f>I271+Month!H257</f>
        <v>3036.9300000000003</v>
      </c>
      <c r="J272" s="11">
        <f>J271+Month!I257</f>
        <v>22483.219999999998</v>
      </c>
      <c r="K272" s="11">
        <f>K271+Month!J257</f>
        <v>4946.78</v>
      </c>
      <c r="L272" s="11">
        <f>L271+Month!K257</f>
        <v>470.97999999999996</v>
      </c>
      <c r="M272" s="11">
        <f>M271+Month!L257</f>
        <v>345.86999999999995</v>
      </c>
      <c r="N272" s="11">
        <f>N271+Month!M257</f>
        <v>1491.71</v>
      </c>
    </row>
    <row r="273" spans="1:14">
      <c r="A273">
        <f t="shared" si="8"/>
        <v>2018</v>
      </c>
      <c r="B273" s="19" t="s">
        <v>47</v>
      </c>
      <c r="C273" s="11">
        <f>C272+Month!B258</f>
        <v>66472.850000000006</v>
      </c>
      <c r="D273" s="11">
        <f>D272+Month!C258</f>
        <v>3125.4900000000011</v>
      </c>
      <c r="E273" s="11">
        <f>E272+Month!D258</f>
        <v>1445.9</v>
      </c>
      <c r="F273" s="11">
        <f>F272+Month!E258</f>
        <v>1180.79</v>
      </c>
      <c r="G273" s="11">
        <f>G272+Month!F258</f>
        <v>11583.999999999998</v>
      </c>
      <c r="H273" s="11">
        <f>H272+Month!G258</f>
        <v>12272.160000000002</v>
      </c>
      <c r="I273" s="11">
        <f>I272+Month!H258</f>
        <v>3438.84</v>
      </c>
      <c r="J273" s="11">
        <f>J272+Month!I258</f>
        <v>24623.119999999999</v>
      </c>
      <c r="K273" s="11">
        <f>K272+Month!J258</f>
        <v>5351.8099999999995</v>
      </c>
      <c r="L273" s="11">
        <f>L272+Month!K258</f>
        <v>509.62999999999994</v>
      </c>
      <c r="M273" s="11">
        <f>M272+Month!L258</f>
        <v>369.46999999999997</v>
      </c>
      <c r="N273" s="11">
        <f>N272+Month!M258</f>
        <v>1601.46</v>
      </c>
    </row>
    <row r="274" spans="1:14">
      <c r="A274">
        <v>2019</v>
      </c>
      <c r="B274" s="19" t="s">
        <v>37</v>
      </c>
      <c r="C274" s="11">
        <f>Month!B259</f>
        <v>5437.7</v>
      </c>
      <c r="D274" s="11">
        <f>Month!C259</f>
        <v>252.42</v>
      </c>
      <c r="E274" s="11">
        <f>Month!D259</f>
        <v>131.58000000000001</v>
      </c>
      <c r="F274" s="11">
        <f>Month!E259</f>
        <v>112</v>
      </c>
      <c r="G274" s="11">
        <f>Month!F259</f>
        <v>983.68</v>
      </c>
      <c r="H274" s="11">
        <f>Month!G259</f>
        <v>963.12</v>
      </c>
      <c r="I274" s="11">
        <f>Month!H259</f>
        <v>415.22</v>
      </c>
      <c r="J274" s="11">
        <f>Month!I259</f>
        <v>1921.36</v>
      </c>
      <c r="K274" s="11">
        <f>Month!J259</f>
        <v>365.31</v>
      </c>
      <c r="L274" s="11">
        <f>Month!K259</f>
        <v>37.89</v>
      </c>
      <c r="M274" s="11">
        <f>Month!L259</f>
        <v>33.340000000000003</v>
      </c>
      <c r="N274" s="11">
        <f>Month!M259</f>
        <v>106.18</v>
      </c>
    </row>
    <row r="275" spans="1:14">
      <c r="A275">
        <f>A274</f>
        <v>2019</v>
      </c>
      <c r="B275" s="19" t="s">
        <v>38</v>
      </c>
      <c r="C275" s="11">
        <f>C274+Month!B260</f>
        <v>10689.56</v>
      </c>
      <c r="D275" s="11">
        <f>D274+Month!C260</f>
        <v>524.16</v>
      </c>
      <c r="E275" s="11">
        <f>E274+Month!D260</f>
        <v>224.15</v>
      </c>
      <c r="F275" s="11">
        <f>F274+Month!E260</f>
        <v>184.07999999999998</v>
      </c>
      <c r="G275" s="11">
        <f>G274+Month!F260</f>
        <v>1924.94</v>
      </c>
      <c r="H275" s="11">
        <f>H274+Month!G260</f>
        <v>1804.97</v>
      </c>
      <c r="I275" s="11">
        <f>I274+Month!H260</f>
        <v>777</v>
      </c>
      <c r="J275" s="11">
        <f>J274+Month!I260</f>
        <v>3880.39</v>
      </c>
      <c r="K275" s="11">
        <f>K274+Month!J260</f>
        <v>814.49</v>
      </c>
      <c r="L275" s="11">
        <f>L274+Month!K260</f>
        <v>63.97</v>
      </c>
      <c r="M275" s="11">
        <f>M274+Month!L260</f>
        <v>62.22</v>
      </c>
      <c r="N275" s="11">
        <f>N274+Month!M260</f>
        <v>230.51</v>
      </c>
    </row>
    <row r="276" spans="1:14">
      <c r="A276">
        <f t="shared" ref="A276:A285" si="9">A275</f>
        <v>2019</v>
      </c>
      <c r="B276" s="19" t="s">
        <v>39</v>
      </c>
      <c r="C276" s="11">
        <f>C275+Month!B261</f>
        <v>16028.95</v>
      </c>
      <c r="D276" s="11">
        <f>D275+Month!C261</f>
        <v>808.23</v>
      </c>
      <c r="E276" s="11">
        <f>E275+Month!D261</f>
        <v>344.86</v>
      </c>
      <c r="F276" s="11">
        <f>F275+Month!E261</f>
        <v>298.82</v>
      </c>
      <c r="G276" s="11">
        <f>G275+Month!F261</f>
        <v>2824.51</v>
      </c>
      <c r="H276" s="11">
        <f>H275+Month!G261</f>
        <v>2813.2799999999997</v>
      </c>
      <c r="I276" s="11">
        <f>I275+Month!H261</f>
        <v>1116.3</v>
      </c>
      <c r="J276" s="11">
        <f>J275+Month!I261</f>
        <v>5732.5599999999995</v>
      </c>
      <c r="K276" s="11">
        <f>K275+Month!J261</f>
        <v>1237.1399999999999</v>
      </c>
      <c r="L276" s="11">
        <f>L275+Month!K261</f>
        <v>92.68</v>
      </c>
      <c r="M276" s="11">
        <f>M275+Month!L261</f>
        <v>100.94</v>
      </c>
      <c r="N276" s="11">
        <f>N275+Month!M261</f>
        <v>399.15</v>
      </c>
    </row>
    <row r="277" spans="1:14">
      <c r="A277">
        <f t="shared" si="9"/>
        <v>2019</v>
      </c>
      <c r="B277" s="19" t="s">
        <v>40</v>
      </c>
      <c r="C277" s="11">
        <f>C276+Month!B262</f>
        <v>21651.84</v>
      </c>
      <c r="D277" s="11">
        <f>D276+Month!C262</f>
        <v>1058.3800000000001</v>
      </c>
      <c r="E277" s="11">
        <f>E276+Month!D262</f>
        <v>451.25</v>
      </c>
      <c r="F277" s="11">
        <f>F276+Month!E262</f>
        <v>418.53999999999996</v>
      </c>
      <c r="G277" s="11">
        <f>G276+Month!F262</f>
        <v>3788.44</v>
      </c>
      <c r="H277" s="11">
        <f>H276+Month!G262</f>
        <v>3843.16</v>
      </c>
      <c r="I277" s="11">
        <f>I276+Month!H262</f>
        <v>1396.98</v>
      </c>
      <c r="J277" s="11">
        <f>J276+Month!I262</f>
        <v>7839.9499999999989</v>
      </c>
      <c r="K277" s="11">
        <f>K276+Month!J262</f>
        <v>1699.3899999999999</v>
      </c>
      <c r="L277" s="11">
        <f>L276+Month!K262</f>
        <v>135.92000000000002</v>
      </c>
      <c r="M277" s="11">
        <f>M276+Month!L262</f>
        <v>130.72</v>
      </c>
      <c r="N277" s="11">
        <f>N276+Month!M262</f>
        <v>559.88</v>
      </c>
    </row>
    <row r="278" spans="1:14">
      <c r="A278">
        <f t="shared" si="9"/>
        <v>2019</v>
      </c>
      <c r="B278" s="19" t="s">
        <v>36</v>
      </c>
      <c r="C278" s="11">
        <f>C277+Month!B263</f>
        <v>27177.510000000002</v>
      </c>
      <c r="D278" s="11">
        <f>D277+Month!C263</f>
        <v>1386.8700000000001</v>
      </c>
      <c r="E278" s="11">
        <f>E277+Month!D263</f>
        <v>573.45000000000005</v>
      </c>
      <c r="F278" s="11">
        <f>F277+Month!E263</f>
        <v>556.9</v>
      </c>
      <c r="G278" s="11">
        <f>G277+Month!F263</f>
        <v>4779.43</v>
      </c>
      <c r="H278" s="11">
        <f>H277+Month!G263</f>
        <v>4922.8899999999994</v>
      </c>
      <c r="I278" s="11">
        <f>I277+Month!H263</f>
        <v>1608.15</v>
      </c>
      <c r="J278" s="11">
        <f>J277+Month!I263</f>
        <v>9752.89</v>
      </c>
      <c r="K278" s="11">
        <f>K277+Month!J263</f>
        <v>2128.7599999999998</v>
      </c>
      <c r="L278" s="11">
        <f>L277+Month!K263</f>
        <v>163.22000000000003</v>
      </c>
      <c r="M278" s="11">
        <f>M277+Month!L263</f>
        <v>163.05000000000001</v>
      </c>
      <c r="N278" s="11">
        <f>N277+Month!M263</f>
        <v>700.26</v>
      </c>
    </row>
    <row r="279" spans="1:14">
      <c r="A279">
        <f t="shared" si="9"/>
        <v>2019</v>
      </c>
      <c r="B279" s="19" t="s">
        <v>41</v>
      </c>
      <c r="C279" s="11">
        <f>C278+Month!B264</f>
        <v>32617.020000000004</v>
      </c>
      <c r="D279" s="11">
        <f>D278+Month!C264</f>
        <v>1642.94</v>
      </c>
      <c r="E279" s="11">
        <f>E278+Month!D264</f>
        <v>678.84</v>
      </c>
      <c r="F279" s="11">
        <f>F278+Month!E264</f>
        <v>638.66999999999996</v>
      </c>
      <c r="G279" s="11">
        <f>G278+Month!F264</f>
        <v>5805.5300000000007</v>
      </c>
      <c r="H279" s="11">
        <f>H278+Month!G264</f>
        <v>6047.0999999999995</v>
      </c>
      <c r="I279" s="11">
        <f>I278+Month!H264</f>
        <v>1779.13</v>
      </c>
      <c r="J279" s="11">
        <f>J278+Month!I264</f>
        <v>11769.699999999999</v>
      </c>
      <c r="K279" s="11">
        <f>K278+Month!J264</f>
        <v>2548.75</v>
      </c>
      <c r="L279" s="11">
        <f>L278+Month!K264</f>
        <v>190.02000000000004</v>
      </c>
      <c r="M279" s="11">
        <f>M278+Month!L264</f>
        <v>195.38</v>
      </c>
      <c r="N279" s="11">
        <f>N278+Month!M264</f>
        <v>824.7</v>
      </c>
    </row>
    <row r="280" spans="1:14">
      <c r="A280">
        <f t="shared" si="9"/>
        <v>2019</v>
      </c>
      <c r="B280" s="19" t="s">
        <v>42</v>
      </c>
      <c r="C280" s="11">
        <f>C279+Month!B265</f>
        <v>38057.800000000003</v>
      </c>
      <c r="D280" s="11">
        <f>D279+Month!C265</f>
        <v>1912.97</v>
      </c>
      <c r="E280" s="11">
        <f>E279+Month!D265</f>
        <v>798.39</v>
      </c>
      <c r="F280" s="11">
        <f>F279+Month!E265</f>
        <v>736.83999999999992</v>
      </c>
      <c r="G280" s="11">
        <f>G279+Month!F265</f>
        <v>6761.420000000001</v>
      </c>
      <c r="H280" s="11">
        <f>H279+Month!G265</f>
        <v>7252.5899999999992</v>
      </c>
      <c r="I280" s="11">
        <f>I279+Month!H265</f>
        <v>1900.5600000000002</v>
      </c>
      <c r="J280" s="11">
        <f>J279+Month!I265</f>
        <v>13698.57</v>
      </c>
      <c r="K280" s="11">
        <f>K279+Month!J265</f>
        <v>3012.77</v>
      </c>
      <c r="L280" s="11">
        <f>L279+Month!K265</f>
        <v>219.83000000000004</v>
      </c>
      <c r="M280" s="11">
        <f>M279+Month!L265</f>
        <v>223.24</v>
      </c>
      <c r="N280" s="11">
        <f>N279+Month!M265</f>
        <v>979.63000000000011</v>
      </c>
    </row>
    <row r="281" spans="1:14">
      <c r="A281">
        <f t="shared" si="9"/>
        <v>2019</v>
      </c>
      <c r="B281" s="19" t="s">
        <v>43</v>
      </c>
      <c r="C281" s="11">
        <f>C280+Month!B266</f>
        <v>43364.770000000004</v>
      </c>
      <c r="D281" s="11">
        <f>D280+Month!C266</f>
        <v>2105.04</v>
      </c>
      <c r="E281" s="11">
        <f>E280+Month!D266</f>
        <v>861.87</v>
      </c>
      <c r="F281" s="11">
        <f>F280+Month!E266</f>
        <v>824.67</v>
      </c>
      <c r="G281" s="11">
        <f>G280+Month!F266</f>
        <v>7768.5000000000009</v>
      </c>
      <c r="H281" s="11">
        <f>H280+Month!G266</f>
        <v>8235.8799999999992</v>
      </c>
      <c r="I281" s="11">
        <f>I280+Month!H266</f>
        <v>2062.5700000000002</v>
      </c>
      <c r="J281" s="11">
        <f>J280+Month!I266</f>
        <v>15729.58</v>
      </c>
      <c r="K281" s="11">
        <f>K280+Month!J266</f>
        <v>3497.52</v>
      </c>
      <c r="L281" s="11">
        <f>L280+Month!K266</f>
        <v>271.62000000000006</v>
      </c>
      <c r="M281" s="11">
        <f>M280+Month!L266</f>
        <v>249.13</v>
      </c>
      <c r="N281" s="11">
        <f>N280+Month!M266</f>
        <v>1138.93</v>
      </c>
    </row>
    <row r="282" spans="1:14">
      <c r="A282">
        <f t="shared" si="9"/>
        <v>2019</v>
      </c>
      <c r="B282" s="19" t="s">
        <v>44</v>
      </c>
      <c r="C282" s="11">
        <f>C281+Month!B267</f>
        <v>48809.920000000006</v>
      </c>
      <c r="D282" s="11">
        <f>D281+Month!C267</f>
        <v>2301.71</v>
      </c>
      <c r="E282" s="11">
        <f>E281+Month!D267</f>
        <v>892.93</v>
      </c>
      <c r="F282" s="11">
        <f>F281+Month!E267</f>
        <v>948.81</v>
      </c>
      <c r="G282" s="11">
        <f>G281+Month!F267</f>
        <v>8760.9500000000007</v>
      </c>
      <c r="H282" s="11">
        <f>H281+Month!G267</f>
        <v>9394.1999999999989</v>
      </c>
      <c r="I282" s="11">
        <f>I281+Month!H267</f>
        <v>2260.7400000000002</v>
      </c>
      <c r="J282" s="11">
        <f>J281+Month!I267</f>
        <v>17717.72</v>
      </c>
      <c r="K282" s="11">
        <f>K281+Month!J267</f>
        <v>3957</v>
      </c>
      <c r="L282" s="11">
        <f>L281+Month!K267</f>
        <v>293.15000000000009</v>
      </c>
      <c r="M282" s="11">
        <f>M281+Month!L267</f>
        <v>278.64999999999998</v>
      </c>
      <c r="N282" s="11">
        <f>N281+Month!M267</f>
        <v>1290.26</v>
      </c>
    </row>
    <row r="283" spans="1:14">
      <c r="A283">
        <f t="shared" si="9"/>
        <v>2019</v>
      </c>
      <c r="B283" s="19" t="s">
        <v>45</v>
      </c>
      <c r="C283" s="11">
        <f>C282+Month!B268</f>
        <v>54195.250000000007</v>
      </c>
      <c r="D283" s="11">
        <f>D282+Month!C268</f>
        <v>2570.02</v>
      </c>
      <c r="E283" s="11">
        <f>E282+Month!D268</f>
        <v>918.65</v>
      </c>
      <c r="F283" s="11">
        <f>F282+Month!E268</f>
        <v>1043.1099999999999</v>
      </c>
      <c r="G283" s="11">
        <f>G282+Month!F268</f>
        <v>9735.85</v>
      </c>
      <c r="H283" s="11">
        <f>H282+Month!G268</f>
        <v>10443.429999999998</v>
      </c>
      <c r="I283" s="11">
        <f>I282+Month!H268</f>
        <v>2575.13</v>
      </c>
      <c r="J283" s="11">
        <f>J282+Month!I268</f>
        <v>19674.300000000003</v>
      </c>
      <c r="K283" s="11">
        <f>K282+Month!J268</f>
        <v>4410.1000000000004</v>
      </c>
      <c r="L283" s="11">
        <f>L282+Month!K268</f>
        <v>323.71000000000009</v>
      </c>
      <c r="M283" s="11">
        <f>M282+Month!L268</f>
        <v>308.83</v>
      </c>
      <c r="N283" s="11">
        <f>N282+Month!M268</f>
        <v>1426.44</v>
      </c>
    </row>
    <row r="284" spans="1:14">
      <c r="A284">
        <f t="shared" si="9"/>
        <v>2019</v>
      </c>
      <c r="B284" s="19" t="s">
        <v>46</v>
      </c>
      <c r="C284" s="11">
        <f>C283+Month!B269</f>
        <v>59655.330000000009</v>
      </c>
      <c r="D284" s="11">
        <f>D283+Month!C269</f>
        <v>2878.71</v>
      </c>
      <c r="E284" s="11">
        <f>E283+Month!D269</f>
        <v>958.33999999999992</v>
      </c>
      <c r="F284" s="11">
        <f>F283+Month!E269</f>
        <v>1144.52</v>
      </c>
      <c r="G284" s="11">
        <f>G283+Month!F269</f>
        <v>10733.42</v>
      </c>
      <c r="H284" s="11">
        <f>H283+Month!G269</f>
        <v>11365.939999999999</v>
      </c>
      <c r="I284" s="11">
        <f>I283+Month!H269</f>
        <v>2934.59</v>
      </c>
      <c r="J284" s="11">
        <f>J283+Month!I269</f>
        <v>21705.49</v>
      </c>
      <c r="K284" s="11">
        <f>K283+Month!J269</f>
        <v>4871.18</v>
      </c>
      <c r="L284" s="11">
        <f>L283+Month!K269</f>
        <v>358.88000000000011</v>
      </c>
      <c r="M284" s="11">
        <f>M283+Month!L269</f>
        <v>332.65</v>
      </c>
      <c r="N284" s="11">
        <f>N283+Month!M269</f>
        <v>1559.6000000000001</v>
      </c>
    </row>
    <row r="285" spans="1:14">
      <c r="A285">
        <f t="shared" si="9"/>
        <v>2019</v>
      </c>
      <c r="B285" s="19" t="s">
        <v>47</v>
      </c>
      <c r="C285" s="11">
        <f>C284+Month!B270</f>
        <v>65195.680000000008</v>
      </c>
      <c r="D285" s="11">
        <f>D284+Month!C270</f>
        <v>3196.4700000000003</v>
      </c>
      <c r="E285" s="11">
        <f>E284+Month!D270</f>
        <v>1005.8499999999999</v>
      </c>
      <c r="F285" s="11">
        <f>F284+Month!E270</f>
        <v>1213.42</v>
      </c>
      <c r="G285" s="11">
        <f>G284+Month!F270</f>
        <v>11774.14</v>
      </c>
      <c r="H285" s="11">
        <f>H284+Month!G270</f>
        <v>12308.63</v>
      </c>
      <c r="I285" s="11">
        <f>I284+Month!H270</f>
        <v>3358.4700000000003</v>
      </c>
      <c r="J285" s="11">
        <f>J284+Month!I270</f>
        <v>23770.190000000002</v>
      </c>
      <c r="K285" s="11">
        <f>K284+Month!J270</f>
        <v>5299.68</v>
      </c>
      <c r="L285" s="11">
        <f>L284+Month!K270</f>
        <v>382.60000000000014</v>
      </c>
      <c r="M285" s="11">
        <f>M284+Month!L270</f>
        <v>358.16999999999996</v>
      </c>
      <c r="N285" s="11">
        <f>N284+Month!M270</f>
        <v>1662.5200000000002</v>
      </c>
    </row>
    <row r="286" spans="1:14">
      <c r="A286">
        <v>2020</v>
      </c>
      <c r="B286" s="59" t="s">
        <v>493</v>
      </c>
      <c r="C286" s="11">
        <f>Month!B271</f>
        <v>5125.71</v>
      </c>
      <c r="D286" s="11">
        <f>Month!C271</f>
        <v>289.08</v>
      </c>
      <c r="E286" s="11">
        <f>Month!D271</f>
        <v>92.92</v>
      </c>
      <c r="F286" s="11">
        <f>Month!E271</f>
        <v>182.03</v>
      </c>
      <c r="G286" s="11">
        <f>Month!F271</f>
        <v>937.46</v>
      </c>
      <c r="H286" s="11">
        <f>Month!G271</f>
        <v>920.91</v>
      </c>
      <c r="I286" s="11">
        <f>Month!H271</f>
        <v>404.11</v>
      </c>
      <c r="J286" s="11">
        <f>Month!I271</f>
        <v>1778.73</v>
      </c>
      <c r="K286" s="11">
        <f>Month!J271</f>
        <v>311.69</v>
      </c>
      <c r="L286" s="11">
        <f>Month!K271</f>
        <v>24.1</v>
      </c>
      <c r="M286" s="11">
        <f>Month!L271</f>
        <v>27.51</v>
      </c>
      <c r="N286" s="11">
        <f>Month!M271</f>
        <v>98.05</v>
      </c>
    </row>
    <row r="287" spans="1:14">
      <c r="A287">
        <f>A286</f>
        <v>2020</v>
      </c>
      <c r="B287" s="60" t="s">
        <v>516</v>
      </c>
      <c r="C287" s="11">
        <f>C286+Month!B272</f>
        <v>10561.939999999999</v>
      </c>
      <c r="D287" s="11">
        <f>D286+Month!C272</f>
        <v>551.48</v>
      </c>
      <c r="E287" s="11">
        <f>E286+Month!D272</f>
        <v>212.48000000000002</v>
      </c>
      <c r="F287" s="11">
        <f>F286+Month!E272</f>
        <v>348.09000000000003</v>
      </c>
      <c r="G287" s="11">
        <f>G286+Month!F272</f>
        <v>1883.7800000000002</v>
      </c>
      <c r="H287" s="11">
        <f>H286+Month!G272</f>
        <v>1868.34</v>
      </c>
      <c r="I287" s="11">
        <f>I286+Month!H272</f>
        <v>822.26</v>
      </c>
      <c r="J287" s="11">
        <f>J286+Month!I272</f>
        <v>3769.96</v>
      </c>
      <c r="K287" s="11">
        <f>K286+Month!J272</f>
        <v>679.96</v>
      </c>
      <c r="L287" s="11">
        <f>L286+Month!K272</f>
        <v>45.52</v>
      </c>
      <c r="M287" s="11">
        <f>M286+Month!L272</f>
        <v>50.07</v>
      </c>
      <c r="N287" s="11">
        <f>N286+Month!M272</f>
        <v>201.39</v>
      </c>
    </row>
    <row r="288" spans="1:14">
      <c r="A288">
        <f t="shared" ref="A288:A297" si="10">A287</f>
        <v>2020</v>
      </c>
      <c r="B288" s="60" t="s">
        <v>517</v>
      </c>
      <c r="C288" s="11">
        <f>C287+Month!B273</f>
        <v>15563.089999999998</v>
      </c>
      <c r="D288" s="11">
        <f>D287+Month!C273</f>
        <v>823.36</v>
      </c>
      <c r="E288" s="11">
        <f>E287+Month!D273</f>
        <v>311.31</v>
      </c>
      <c r="F288" s="11">
        <f>F287+Month!E273</f>
        <v>430.70000000000005</v>
      </c>
      <c r="G288" s="11">
        <f>G287+Month!F273</f>
        <v>2824.84</v>
      </c>
      <c r="H288" s="11">
        <f>H287+Month!G273</f>
        <v>2508.8599999999997</v>
      </c>
      <c r="I288" s="11">
        <f>I287+Month!H273</f>
        <v>1313.73</v>
      </c>
      <c r="J288" s="11">
        <f>J287+Month!I273</f>
        <v>5632.28</v>
      </c>
      <c r="K288" s="11">
        <f>K287+Month!J273</f>
        <v>1049.8800000000001</v>
      </c>
      <c r="L288" s="11">
        <f>L287+Month!K273</f>
        <v>67.75</v>
      </c>
      <c r="M288" s="11">
        <f>M287+Month!L273</f>
        <v>74.64</v>
      </c>
      <c r="N288" s="11">
        <f>N287+Month!M273</f>
        <v>336.22</v>
      </c>
    </row>
    <row r="289" spans="1:14">
      <c r="A289">
        <f t="shared" si="10"/>
        <v>2020</v>
      </c>
      <c r="B289" s="60" t="s">
        <v>518</v>
      </c>
      <c r="C289" s="11">
        <f>C288+Month!B274</f>
        <v>18855.41</v>
      </c>
      <c r="D289" s="11">
        <f>D288+Month!C274</f>
        <v>1023.07</v>
      </c>
      <c r="E289" s="11">
        <f>E288+Month!D274</f>
        <v>408.26</v>
      </c>
      <c r="F289" s="11">
        <f>F288+Month!E274</f>
        <v>506.30000000000007</v>
      </c>
      <c r="G289" s="11">
        <f>G288+Month!F274</f>
        <v>3366.03</v>
      </c>
      <c r="H289" s="11">
        <f>H288+Month!G274</f>
        <v>2636.39</v>
      </c>
      <c r="I289" s="11">
        <f>I288+Month!H274</f>
        <v>1711.0900000000001</v>
      </c>
      <c r="J289" s="11">
        <f>J288+Month!I274</f>
        <v>6926.0499999999993</v>
      </c>
      <c r="K289" s="11">
        <f>K288+Month!J274</f>
        <v>1425.0400000000002</v>
      </c>
      <c r="L289" s="11">
        <f>L288+Month!K274</f>
        <v>90.24</v>
      </c>
      <c r="M289" s="11">
        <f>M288+Month!L274</f>
        <v>95.490000000000009</v>
      </c>
      <c r="N289" s="11">
        <f>N288+Month!M274</f>
        <v>391.35</v>
      </c>
    </row>
    <row r="290" spans="1:14">
      <c r="A290">
        <f t="shared" si="10"/>
        <v>2020</v>
      </c>
      <c r="B290" s="60" t="s">
        <v>519</v>
      </c>
      <c r="C290" s="11">
        <f>C289+Month!B275</f>
        <v>21519.75</v>
      </c>
      <c r="D290" s="11">
        <f>D289+Month!C275</f>
        <v>1220.81</v>
      </c>
      <c r="E290" s="11">
        <f>E289+Month!D275</f>
        <v>494.26</v>
      </c>
      <c r="F290" s="11">
        <f>F289+Month!E275</f>
        <v>683.36000000000013</v>
      </c>
      <c r="G290" s="11">
        <f>G289+Month!F275</f>
        <v>3670.17</v>
      </c>
      <c r="H290" s="11">
        <f>H289+Month!G275</f>
        <v>2806.74</v>
      </c>
      <c r="I290" s="11">
        <f>I289+Month!H275</f>
        <v>2021.7000000000003</v>
      </c>
      <c r="J290" s="11">
        <f>J289+Month!I275</f>
        <v>7839.3499999999995</v>
      </c>
      <c r="K290" s="11">
        <f>K289+Month!J275</f>
        <v>1741.88</v>
      </c>
      <c r="L290" s="11">
        <f>L289+Month!K275</f>
        <v>119.42999999999999</v>
      </c>
      <c r="M290" s="11">
        <f>M289+Month!L275</f>
        <v>111.41000000000001</v>
      </c>
      <c r="N290" s="11">
        <f>N289+Month!M275</f>
        <v>490.77000000000004</v>
      </c>
    </row>
    <row r="291" spans="1:14">
      <c r="A291">
        <f t="shared" si="10"/>
        <v>2020</v>
      </c>
      <c r="B291" s="60" t="s">
        <v>520</v>
      </c>
      <c r="C291" s="11">
        <f>C290+Month!B276</f>
        <v>24724.75</v>
      </c>
      <c r="D291" s="11">
        <f>D290+Month!C276</f>
        <v>1397.75</v>
      </c>
      <c r="E291" s="11">
        <f>E290+Month!D276</f>
        <v>588.35</v>
      </c>
      <c r="F291" s="11">
        <f>F290+Month!E276</f>
        <v>824.30000000000018</v>
      </c>
      <c r="G291" s="11">
        <f>G290+Month!F276</f>
        <v>4309.93</v>
      </c>
      <c r="H291" s="11">
        <f>H290+Month!G276</f>
        <v>2995.0899999999997</v>
      </c>
      <c r="I291" s="11">
        <f>I290+Month!H276</f>
        <v>2122.8000000000002</v>
      </c>
      <c r="J291" s="11">
        <f>J290+Month!I276</f>
        <v>9159.5299999999988</v>
      </c>
      <c r="K291" s="11">
        <f>K290+Month!J276</f>
        <v>2024.16</v>
      </c>
      <c r="L291" s="11">
        <f>L290+Month!K276</f>
        <v>142.47999999999999</v>
      </c>
      <c r="M291" s="11">
        <f>M290+Month!L276</f>
        <v>131.34</v>
      </c>
      <c r="N291" s="11">
        <f>N290+Month!M276</f>
        <v>654.96</v>
      </c>
    </row>
    <row r="292" spans="1:14">
      <c r="A292">
        <f t="shared" si="10"/>
        <v>2020</v>
      </c>
      <c r="B292" s="60" t="s">
        <v>521</v>
      </c>
      <c r="C292" s="11">
        <f>C291+Month!B277</f>
        <v>28557.599999999999</v>
      </c>
      <c r="D292" s="11">
        <f>D291+Month!C277</f>
        <v>1611.68</v>
      </c>
      <c r="E292" s="11">
        <f>E291+Month!D277</f>
        <v>682.38</v>
      </c>
      <c r="F292" s="11">
        <f>F291+Month!E277</f>
        <v>956.72000000000014</v>
      </c>
      <c r="G292" s="11">
        <f>G291+Month!F277</f>
        <v>5026.3</v>
      </c>
      <c r="H292" s="11">
        <f>H291+Month!G277</f>
        <v>3289.99</v>
      </c>
      <c r="I292" s="11">
        <f>I291+Month!H277</f>
        <v>2227.9100000000003</v>
      </c>
      <c r="J292" s="11">
        <f>J291+Month!I277</f>
        <v>10701.05</v>
      </c>
      <c r="K292" s="11">
        <f>K291+Month!J277</f>
        <v>2508.9300000000003</v>
      </c>
      <c r="L292" s="11">
        <f>L291+Month!K277</f>
        <v>164.62</v>
      </c>
      <c r="M292" s="11">
        <f>M291+Month!L277</f>
        <v>157.25</v>
      </c>
      <c r="N292" s="11">
        <f>N291+Month!M277</f>
        <v>817.30000000000007</v>
      </c>
    </row>
    <row r="293" spans="1:14">
      <c r="A293">
        <f t="shared" si="10"/>
        <v>2020</v>
      </c>
      <c r="B293" s="60" t="s">
        <v>522</v>
      </c>
      <c r="C293" s="11">
        <f>C292+Month!B278</f>
        <v>32781.369999999995</v>
      </c>
      <c r="D293" s="11">
        <f>D292+Month!C278</f>
        <v>1832.66</v>
      </c>
      <c r="E293" s="11">
        <f>E292+Month!D278</f>
        <v>744.96</v>
      </c>
      <c r="F293" s="11">
        <f>F292+Month!E278</f>
        <v>1028.5000000000002</v>
      </c>
      <c r="G293" s="11">
        <f>G292+Month!F278</f>
        <v>5884.96</v>
      </c>
      <c r="H293" s="11">
        <f>H292+Month!G278</f>
        <v>3697.2</v>
      </c>
      <c r="I293" s="11">
        <f>I292+Month!H278</f>
        <v>2292.0400000000004</v>
      </c>
      <c r="J293" s="11">
        <f>J292+Month!I278</f>
        <v>12466.74</v>
      </c>
      <c r="K293" s="11">
        <f>K292+Month!J278</f>
        <v>3002.4000000000005</v>
      </c>
      <c r="L293" s="11">
        <f>L292+Month!K278</f>
        <v>191.07</v>
      </c>
      <c r="M293" s="11">
        <f>M292+Month!L278</f>
        <v>180.67000000000002</v>
      </c>
      <c r="N293" s="11">
        <f>N292+Month!M278</f>
        <v>981.6400000000001</v>
      </c>
    </row>
    <row r="294" spans="1:14">
      <c r="A294">
        <f t="shared" si="10"/>
        <v>2020</v>
      </c>
      <c r="B294" s="60" t="s">
        <v>523</v>
      </c>
      <c r="C294" s="11">
        <f>C293+Month!B279</f>
        <v>37189.469999999994</v>
      </c>
      <c r="D294" s="11">
        <f>D293+Month!C279</f>
        <v>2041.8000000000002</v>
      </c>
      <c r="E294" s="11">
        <f>E293+Month!D279</f>
        <v>821.24</v>
      </c>
      <c r="F294" s="11">
        <f>F293+Month!E279</f>
        <v>1161.7700000000002</v>
      </c>
      <c r="G294" s="11">
        <f>G293+Month!F279</f>
        <v>6753.56</v>
      </c>
      <c r="H294" s="11">
        <f>H293+Month!G279</f>
        <v>4092.29</v>
      </c>
      <c r="I294" s="11">
        <f>I293+Month!H279</f>
        <v>2417.0600000000004</v>
      </c>
      <c r="J294" s="11">
        <f>J293+Month!I279</f>
        <v>14236.93</v>
      </c>
      <c r="K294" s="11">
        <f>K293+Month!J279</f>
        <v>3531.0700000000006</v>
      </c>
      <c r="L294" s="11">
        <f>L293+Month!K279</f>
        <v>215.26</v>
      </c>
      <c r="M294" s="11">
        <f>M293+Month!L279</f>
        <v>209.96</v>
      </c>
      <c r="N294" s="11">
        <f>N293+Month!M279</f>
        <v>1134.0800000000002</v>
      </c>
    </row>
    <row r="295" spans="1:14">
      <c r="A295">
        <f t="shared" si="10"/>
        <v>2020</v>
      </c>
      <c r="B295" s="60" t="s">
        <v>524</v>
      </c>
      <c r="C295" s="11">
        <f>C294+Month!B280</f>
        <v>41627.199999999997</v>
      </c>
      <c r="D295" s="11">
        <f>D294+Month!C280</f>
        <v>2263.5500000000002</v>
      </c>
      <c r="E295" s="11">
        <f>E294+Month!D280</f>
        <v>928.13</v>
      </c>
      <c r="F295" s="11">
        <f>F294+Month!E280</f>
        <v>1192.6400000000001</v>
      </c>
      <c r="G295" s="11">
        <f>G294+Month!F280</f>
        <v>7650.46</v>
      </c>
      <c r="H295" s="11">
        <f>H294+Month!G280</f>
        <v>4495.5599999999995</v>
      </c>
      <c r="I295" s="11">
        <f>I294+Month!H280</f>
        <v>2684.59</v>
      </c>
      <c r="J295" s="11">
        <f>J294+Month!I280</f>
        <v>16044.69</v>
      </c>
      <c r="K295" s="11">
        <f>K294+Month!J280</f>
        <v>3967.5500000000006</v>
      </c>
      <c r="L295" s="11">
        <f>L294+Month!K280</f>
        <v>245.14999999999998</v>
      </c>
      <c r="M295" s="11">
        <f>M294+Month!L280</f>
        <v>239.10000000000002</v>
      </c>
      <c r="N295" s="11">
        <f>N294+Month!M280</f>
        <v>1297.5500000000002</v>
      </c>
    </row>
    <row r="296" spans="1:14">
      <c r="A296">
        <f t="shared" si="10"/>
        <v>2020</v>
      </c>
      <c r="B296" s="60" t="s">
        <v>525</v>
      </c>
      <c r="C296" s="11">
        <f>C295+Month!B281</f>
        <v>45848.32</v>
      </c>
      <c r="D296" s="11">
        <f>D295+Month!C281</f>
        <v>2482.4100000000003</v>
      </c>
      <c r="E296" s="11">
        <f>E295+Month!D281</f>
        <v>1018.28</v>
      </c>
      <c r="F296" s="11">
        <f>F295+Month!E281</f>
        <v>1224.8600000000001</v>
      </c>
      <c r="G296" s="11">
        <f>G295+Month!F281</f>
        <v>8450.0499999999993</v>
      </c>
      <c r="H296" s="11">
        <f>H295+Month!G281</f>
        <v>4794.8399999999992</v>
      </c>
      <c r="I296" s="11">
        <f>I295+Month!H281</f>
        <v>3005.4100000000003</v>
      </c>
      <c r="J296" s="11">
        <f>J295+Month!I281</f>
        <v>17861.59</v>
      </c>
      <c r="K296" s="11">
        <f>K295+Month!J281</f>
        <v>4354.7800000000007</v>
      </c>
      <c r="L296" s="11">
        <f>L295+Month!K281</f>
        <v>273.08999999999997</v>
      </c>
      <c r="M296" s="11">
        <f>M295+Month!L281</f>
        <v>265.24</v>
      </c>
      <c r="N296" s="11">
        <f>N295+Month!M281</f>
        <v>1454.6200000000001</v>
      </c>
    </row>
    <row r="297" spans="1:14">
      <c r="A297">
        <f t="shared" si="10"/>
        <v>2020</v>
      </c>
      <c r="B297" s="60" t="s">
        <v>526</v>
      </c>
      <c r="C297" s="11">
        <f>C296+Month!B282</f>
        <v>50000.93</v>
      </c>
      <c r="D297" s="11">
        <f>D296+Month!C282</f>
        <v>2721.4000000000005</v>
      </c>
      <c r="E297" s="11">
        <f>E296+Month!D282</f>
        <v>1114.71</v>
      </c>
      <c r="F297" s="11">
        <f>F296+Month!E282</f>
        <v>1273.0300000000002</v>
      </c>
      <c r="G297" s="11">
        <f>G296+Month!F282</f>
        <v>9141.66</v>
      </c>
      <c r="H297" s="11">
        <f>H296+Month!G282</f>
        <v>5099.579999999999</v>
      </c>
      <c r="I297" s="11">
        <f>I296+Month!H282</f>
        <v>3428.9300000000003</v>
      </c>
      <c r="J297" s="11">
        <f>J296+Month!I282</f>
        <v>19593.29</v>
      </c>
      <c r="K297" s="11">
        <f>K296+Month!J282</f>
        <v>4752.9400000000005</v>
      </c>
      <c r="L297" s="11">
        <f>L296+Month!K282</f>
        <v>296.41999999999996</v>
      </c>
      <c r="M297" s="11">
        <f>M296+Month!L282</f>
        <v>293.03000000000003</v>
      </c>
      <c r="N297" s="11">
        <f>N296+Month!M282</f>
        <v>1570.89</v>
      </c>
    </row>
    <row r="298" spans="1:14">
      <c r="A298">
        <v>2021</v>
      </c>
      <c r="B298" s="59" t="s">
        <v>505</v>
      </c>
      <c r="C298" s="11">
        <f>Month!B283</f>
        <v>3756.97</v>
      </c>
      <c r="D298" s="11">
        <f>Month!C283</f>
        <v>257.16000000000003</v>
      </c>
      <c r="E298" s="11">
        <f>Month!D283</f>
        <v>113.71</v>
      </c>
      <c r="F298" s="11">
        <f>Month!E283</f>
        <v>11.77</v>
      </c>
      <c r="G298" s="11">
        <f>Month!F283</f>
        <v>719.9</v>
      </c>
      <c r="H298" s="11">
        <f>Month!G283</f>
        <v>254.14</v>
      </c>
      <c r="I298" s="11">
        <f>Month!H283</f>
        <v>427.73</v>
      </c>
      <c r="J298" s="11">
        <f>Month!I283</f>
        <v>1446.8</v>
      </c>
      <c r="K298" s="11">
        <f>Month!J283</f>
        <v>332.24</v>
      </c>
      <c r="L298" s="11">
        <f>Month!K283</f>
        <v>31.36</v>
      </c>
      <c r="M298" s="11">
        <f>Month!L283</f>
        <v>20.079999999999998</v>
      </c>
      <c r="N298" s="11">
        <f>Month!M283</f>
        <v>82.29</v>
      </c>
    </row>
    <row r="299" spans="1:14">
      <c r="A299">
        <f>A298</f>
        <v>2021</v>
      </c>
      <c r="B299" s="60" t="s">
        <v>555</v>
      </c>
      <c r="C299" s="11">
        <f>C298+Month!B284</f>
        <v>7409.02</v>
      </c>
      <c r="D299" s="11">
        <f>D298+Month!C284</f>
        <v>498.67</v>
      </c>
      <c r="E299" s="11">
        <f>E298+Month!D284</f>
        <v>217.92</v>
      </c>
      <c r="F299" s="11">
        <f>F298+Month!E284</f>
        <v>33.61</v>
      </c>
      <c r="G299" s="11">
        <f>G298+Month!F284</f>
        <v>1244.5</v>
      </c>
      <c r="H299" s="11">
        <f>H298+Month!G284</f>
        <v>469.16999999999996</v>
      </c>
      <c r="I299" s="11">
        <f>I298+Month!H284</f>
        <v>862.51</v>
      </c>
      <c r="J299" s="11">
        <f>J298+Month!I284</f>
        <v>2975.44</v>
      </c>
      <c r="K299" s="11">
        <f>K298+Month!J284</f>
        <v>705.42000000000007</v>
      </c>
      <c r="L299" s="11">
        <f>L298+Month!K284</f>
        <v>60.89</v>
      </c>
      <c r="M299" s="11">
        <f>M298+Month!L284</f>
        <v>42.78</v>
      </c>
      <c r="N299" s="11">
        <f>N298+Month!M284</f>
        <v>195</v>
      </c>
    </row>
    <row r="300" spans="1:14">
      <c r="A300">
        <f t="shared" ref="A300:A309" si="11">A299</f>
        <v>2021</v>
      </c>
      <c r="B300" s="60" t="s">
        <v>556</v>
      </c>
      <c r="C300" s="11">
        <f>C299+Month!B285</f>
        <v>11245.41</v>
      </c>
      <c r="D300" s="11">
        <f>D299+Month!C285</f>
        <v>759.65000000000009</v>
      </c>
      <c r="E300" s="11">
        <f>E299+Month!D285</f>
        <v>335.65</v>
      </c>
      <c r="F300" s="11">
        <f>F299+Month!E285</f>
        <v>54.97</v>
      </c>
      <c r="G300" s="11">
        <f>G299+Month!F285</f>
        <v>1829.5700000000002</v>
      </c>
      <c r="H300" s="11">
        <f>H299+Month!G285</f>
        <v>728.41</v>
      </c>
      <c r="I300" s="11">
        <f>I299+Month!H285</f>
        <v>1237.77</v>
      </c>
      <c r="J300" s="11">
        <f>J299+Month!I285</f>
        <v>4544.76</v>
      </c>
      <c r="K300" s="11">
        <f>K299+Month!J285</f>
        <v>1089.9100000000001</v>
      </c>
      <c r="L300" s="11">
        <f>L299+Month!K285</f>
        <v>82.240000000000009</v>
      </c>
      <c r="M300" s="11">
        <f>M299+Month!L285</f>
        <v>69.900000000000006</v>
      </c>
      <c r="N300" s="11">
        <f>N299+Month!M285</f>
        <v>367.84000000000003</v>
      </c>
    </row>
    <row r="301" spans="1:14">
      <c r="A301">
        <f t="shared" si="11"/>
        <v>2021</v>
      </c>
      <c r="B301" s="60" t="s">
        <v>557</v>
      </c>
      <c r="C301" s="11">
        <f>C300+Month!B286</f>
        <v>15419.57</v>
      </c>
      <c r="D301" s="11">
        <f>D300+Month!C286</f>
        <v>979.65000000000009</v>
      </c>
      <c r="E301" s="11">
        <f>E300+Month!D286</f>
        <v>391.88</v>
      </c>
      <c r="F301" s="11">
        <f>F300+Month!E286</f>
        <v>98.3</v>
      </c>
      <c r="G301" s="11">
        <f>G300+Month!F286</f>
        <v>2606.9100000000003</v>
      </c>
      <c r="H301" s="11">
        <f>H300+Month!G286</f>
        <v>990.15</v>
      </c>
      <c r="I301" s="11">
        <f>I300+Month!H286</f>
        <v>1570.83</v>
      </c>
      <c r="J301" s="11">
        <f>J300+Month!I286</f>
        <v>6302.22</v>
      </c>
      <c r="K301" s="11">
        <f>K300+Month!J286</f>
        <v>1530.99</v>
      </c>
      <c r="L301" s="11">
        <f>L300+Month!K286</f>
        <v>102.27000000000001</v>
      </c>
      <c r="M301" s="11">
        <f>M300+Month!L286</f>
        <v>92.02000000000001</v>
      </c>
      <c r="N301" s="11">
        <f>N300+Month!M286</f>
        <v>557.11</v>
      </c>
    </row>
    <row r="302" spans="1:14">
      <c r="A302">
        <f t="shared" si="11"/>
        <v>2021</v>
      </c>
      <c r="B302" s="60" t="s">
        <v>558</v>
      </c>
      <c r="C302" s="11">
        <f>C301+Month!B287</f>
        <v>19636.02</v>
      </c>
      <c r="D302" s="11">
        <f>D301+Month!C287</f>
        <v>1175.8200000000002</v>
      </c>
      <c r="E302" s="11">
        <f>E301+Month!D287</f>
        <v>428.45</v>
      </c>
      <c r="F302" s="11">
        <f>F301+Month!E287</f>
        <v>113.38</v>
      </c>
      <c r="G302" s="11">
        <f>G301+Month!F287</f>
        <v>3521.6600000000003</v>
      </c>
      <c r="H302" s="11">
        <f>H301+Month!G287</f>
        <v>1263.3</v>
      </c>
      <c r="I302" s="11">
        <f>I301+Month!H287</f>
        <v>1822.07</v>
      </c>
      <c r="J302" s="11">
        <f>J301+Month!I287</f>
        <v>8174.31</v>
      </c>
      <c r="K302" s="11">
        <f>K301+Month!J287</f>
        <v>1935.02</v>
      </c>
      <c r="L302" s="11">
        <f>L301+Month!K287</f>
        <v>126.08000000000001</v>
      </c>
      <c r="M302" s="11">
        <f>M301+Month!L287</f>
        <v>118.20000000000002</v>
      </c>
      <c r="N302" s="11">
        <f>N301+Month!M287</f>
        <v>708.76</v>
      </c>
    </row>
    <row r="303" spans="1:14">
      <c r="A303">
        <f t="shared" si="11"/>
        <v>2021</v>
      </c>
      <c r="B303" s="60" t="s">
        <v>559</v>
      </c>
      <c r="C303" s="11">
        <f>C302+Month!B288</f>
        <v>23922.07</v>
      </c>
      <c r="D303" s="11">
        <f>D302+Month!C288</f>
        <v>1370.3600000000001</v>
      </c>
      <c r="E303" s="11">
        <f>E302+Month!D288</f>
        <v>460.87</v>
      </c>
      <c r="F303" s="11">
        <f>F302+Month!E288</f>
        <v>135.07</v>
      </c>
      <c r="G303" s="11">
        <f>G302+Month!F288</f>
        <v>4481.4500000000007</v>
      </c>
      <c r="H303" s="11">
        <f>H302+Month!G288</f>
        <v>1578.96</v>
      </c>
      <c r="I303" s="11">
        <f>I302+Month!H288</f>
        <v>1974.58</v>
      </c>
      <c r="J303" s="11">
        <f>J302+Month!I288</f>
        <v>10087.64</v>
      </c>
      <c r="K303" s="11">
        <f>K302+Month!J288</f>
        <v>2328.19</v>
      </c>
      <c r="L303" s="11">
        <f>L302+Month!K288</f>
        <v>146.09</v>
      </c>
      <c r="M303" s="11">
        <f>M302+Month!L288</f>
        <v>140.62</v>
      </c>
      <c r="N303" s="11">
        <f>N302+Month!M288</f>
        <v>897.75</v>
      </c>
    </row>
    <row r="304" spans="1:14">
      <c r="A304">
        <f t="shared" si="11"/>
        <v>2021</v>
      </c>
      <c r="B304" s="60" t="s">
        <v>560</v>
      </c>
      <c r="C304" s="11">
        <f>C303+Month!B289</f>
        <v>28181.27</v>
      </c>
      <c r="D304" s="11">
        <f>D303+Month!C289</f>
        <v>1578.2700000000002</v>
      </c>
      <c r="E304" s="11">
        <f>E303+Month!D289</f>
        <v>539.29999999999995</v>
      </c>
      <c r="F304" s="11">
        <f>F303+Month!E289</f>
        <v>137.54999999999998</v>
      </c>
      <c r="G304" s="11">
        <f>G303+Month!F289</f>
        <v>5422.7400000000007</v>
      </c>
      <c r="H304" s="11">
        <f>H303+Month!G289</f>
        <v>1971.26</v>
      </c>
      <c r="I304" s="11">
        <f>I303+Month!H289</f>
        <v>2056.7399999999998</v>
      </c>
      <c r="J304" s="11">
        <f>J303+Month!I289</f>
        <v>11956.25</v>
      </c>
      <c r="K304" s="11">
        <f>K303+Month!J289</f>
        <v>2742.36</v>
      </c>
      <c r="L304" s="11">
        <f>L303+Month!K289</f>
        <v>162.03</v>
      </c>
      <c r="M304" s="11">
        <f>M303+Month!L289</f>
        <v>166.22</v>
      </c>
      <c r="N304" s="11">
        <f>N303+Month!M289</f>
        <v>1057.3499999999999</v>
      </c>
    </row>
    <row r="305" spans="1:14">
      <c r="A305">
        <f t="shared" si="11"/>
        <v>2021</v>
      </c>
      <c r="B305" s="60" t="s">
        <v>561</v>
      </c>
      <c r="C305" s="11">
        <f>C304+Month!B290</f>
        <v>32753.56</v>
      </c>
      <c r="D305" s="11">
        <f>D304+Month!C290</f>
        <v>1766.1600000000003</v>
      </c>
      <c r="E305" s="11">
        <f>E304+Month!D290</f>
        <v>631.01</v>
      </c>
      <c r="F305" s="11">
        <f>F304+Month!E290</f>
        <v>139.68999999999997</v>
      </c>
      <c r="G305" s="11">
        <f>G304+Month!F290</f>
        <v>6386.1600000000008</v>
      </c>
      <c r="H305" s="11">
        <f>H304+Month!G290</f>
        <v>2516.8199999999997</v>
      </c>
      <c r="I305" s="11">
        <f>I304+Month!H290</f>
        <v>2103.9199999999996</v>
      </c>
      <c r="J305" s="11">
        <f>J304+Month!I290</f>
        <v>13911.7</v>
      </c>
      <c r="K305" s="11">
        <f>K304+Month!J290</f>
        <v>3232.3</v>
      </c>
      <c r="L305" s="11">
        <f>L304+Month!K290</f>
        <v>176.8</v>
      </c>
      <c r="M305" s="11">
        <f>M304+Month!L290</f>
        <v>190.16</v>
      </c>
      <c r="N305" s="11">
        <f>N304+Month!M290</f>
        <v>1239.4399999999998</v>
      </c>
    </row>
    <row r="306" spans="1:14">
      <c r="A306">
        <f t="shared" si="11"/>
        <v>2021</v>
      </c>
      <c r="B306" s="60" t="s">
        <v>562</v>
      </c>
      <c r="C306" s="11">
        <f>C305+Month!B291</f>
        <v>37432.660000000003</v>
      </c>
      <c r="D306" s="11">
        <f>D305+Month!C291</f>
        <v>1959.8400000000004</v>
      </c>
      <c r="E306" s="11">
        <f>E305+Month!D291</f>
        <v>722.28</v>
      </c>
      <c r="F306" s="11">
        <f>F305+Month!E291</f>
        <v>148.64999999999998</v>
      </c>
      <c r="G306" s="11">
        <f>G305+Month!F291</f>
        <v>7346.0800000000008</v>
      </c>
      <c r="H306" s="11">
        <f>H305+Month!G291</f>
        <v>3084.4599999999996</v>
      </c>
      <c r="I306" s="11">
        <f>I305+Month!H291</f>
        <v>2286.5799999999995</v>
      </c>
      <c r="J306" s="11">
        <f>J305+Month!I291</f>
        <v>15792.25</v>
      </c>
      <c r="K306" s="11">
        <f>K305+Month!J291</f>
        <v>3748.83</v>
      </c>
      <c r="L306" s="11">
        <f>L305+Month!K291</f>
        <v>197.35000000000002</v>
      </c>
      <c r="M306" s="11">
        <f>M305+Month!L291</f>
        <v>210.66</v>
      </c>
      <c r="N306" s="11">
        <f>N305+Month!M291</f>
        <v>1407.06</v>
      </c>
    </row>
    <row r="307" spans="1:14">
      <c r="A307">
        <f t="shared" si="11"/>
        <v>2021</v>
      </c>
      <c r="B307" s="60" t="s">
        <v>563</v>
      </c>
      <c r="C307" s="11">
        <f>C306+Month!B292</f>
        <v>42166.770000000004</v>
      </c>
      <c r="D307" s="11">
        <f>D306+Month!C292</f>
        <v>2178.5300000000002</v>
      </c>
      <c r="E307" s="11">
        <f>E306+Month!D292</f>
        <v>802.26</v>
      </c>
      <c r="F307" s="11">
        <f>F306+Month!E292</f>
        <v>150.54999999999998</v>
      </c>
      <c r="G307" s="11">
        <f>G306+Month!F292</f>
        <v>8287.52</v>
      </c>
      <c r="H307" s="11">
        <f>H306+Month!G292</f>
        <v>3656.6899999999996</v>
      </c>
      <c r="I307" s="11">
        <f>I306+Month!H292</f>
        <v>2544.5699999999997</v>
      </c>
      <c r="J307" s="11">
        <f>J306+Month!I292</f>
        <v>17741.62</v>
      </c>
      <c r="K307" s="11">
        <f>K306+Month!J292</f>
        <v>4193.76</v>
      </c>
      <c r="L307" s="11">
        <f>L306+Month!K292</f>
        <v>220.39000000000001</v>
      </c>
      <c r="M307" s="11">
        <f>M306+Month!L292</f>
        <v>249.93</v>
      </c>
      <c r="N307" s="11">
        <f>N306+Month!M292</f>
        <v>1562.1799999999998</v>
      </c>
    </row>
    <row r="308" spans="1:14">
      <c r="A308">
        <f t="shared" si="11"/>
        <v>2021</v>
      </c>
      <c r="B308" s="60" t="s">
        <v>564</v>
      </c>
      <c r="C308" s="11">
        <f>C307+Month!B293</f>
        <v>46855.320000000007</v>
      </c>
      <c r="D308" s="11">
        <f>D307+Month!C293</f>
        <v>2442.0200000000004</v>
      </c>
      <c r="E308" s="11">
        <f>E307+Month!D293</f>
        <v>867.6</v>
      </c>
      <c r="F308" s="11">
        <f>F307+Month!E293</f>
        <v>151.07</v>
      </c>
      <c r="G308" s="11">
        <f>G307+Month!F293</f>
        <v>9212.44</v>
      </c>
      <c r="H308" s="11">
        <f>H307+Month!G293</f>
        <v>4187.2099999999991</v>
      </c>
      <c r="I308" s="11">
        <f>I307+Month!H293</f>
        <v>2854.18</v>
      </c>
      <c r="J308" s="11">
        <f>J307+Month!I293</f>
        <v>19670.71</v>
      </c>
      <c r="K308" s="11">
        <f>K307+Month!J293</f>
        <v>4593.68</v>
      </c>
      <c r="L308" s="11">
        <f>L307+Month!K293</f>
        <v>248.29000000000002</v>
      </c>
      <c r="M308" s="11">
        <f>M307+Month!L293</f>
        <v>270.14999999999998</v>
      </c>
      <c r="N308" s="11">
        <f>N307+Month!M293</f>
        <v>1726.2299999999998</v>
      </c>
    </row>
    <row r="309" spans="1:14">
      <c r="A309">
        <f t="shared" si="11"/>
        <v>2021</v>
      </c>
      <c r="B309" s="60" t="s">
        <v>565</v>
      </c>
      <c r="C309" s="11">
        <f>C308+Month!B294</f>
        <v>51829.070000000007</v>
      </c>
      <c r="D309" s="11">
        <f>D308+Month!C294</f>
        <v>2702.2700000000004</v>
      </c>
      <c r="E309" s="11">
        <f>E308+Month!D294</f>
        <v>950.63</v>
      </c>
      <c r="F309" s="11">
        <f>F308+Month!E294</f>
        <v>154.82999999999998</v>
      </c>
      <c r="G309" s="11">
        <f>G308+Month!F294</f>
        <v>10159.5</v>
      </c>
      <c r="H309" s="11">
        <f>H308+Month!G294</f>
        <v>4902.9399999999987</v>
      </c>
      <c r="I309" s="11">
        <f>I308+Month!H294</f>
        <v>3154.96</v>
      </c>
      <c r="J309" s="11">
        <f>J308+Month!I294</f>
        <v>21641.03</v>
      </c>
      <c r="K309" s="11">
        <f>K308+Month!J294</f>
        <v>5061.2400000000007</v>
      </c>
      <c r="L309" s="11">
        <f>L308+Month!K294</f>
        <v>270.86</v>
      </c>
      <c r="M309" s="11">
        <f>M308+Month!L294</f>
        <v>294.38</v>
      </c>
      <c r="N309" s="11">
        <f>N308+Month!M294</f>
        <v>1836.7699999999998</v>
      </c>
    </row>
    <row r="310" spans="1:14">
      <c r="A310">
        <v>2022</v>
      </c>
      <c r="B310" s="60" t="s">
        <v>529</v>
      </c>
      <c r="C310" s="11">
        <f>Month!B295</f>
        <v>4179.8599999999997</v>
      </c>
      <c r="D310" s="11">
        <f>Month!C295</f>
        <v>282.27</v>
      </c>
      <c r="E310" s="11">
        <f>Month!D295</f>
        <v>63.38</v>
      </c>
      <c r="F310" s="11">
        <f>Month!E295</f>
        <v>6.64</v>
      </c>
      <c r="G310" s="11">
        <f>Month!F295</f>
        <v>843.81</v>
      </c>
      <c r="H310" s="11">
        <f>Month!G295</f>
        <v>493.11</v>
      </c>
      <c r="I310" s="11">
        <f>Month!H295</f>
        <v>374.44</v>
      </c>
      <c r="J310" s="11">
        <f>Month!I295</f>
        <v>1591.75</v>
      </c>
      <c r="K310" s="11">
        <f>Month!J295</f>
        <v>335.4</v>
      </c>
      <c r="L310" s="11">
        <f>Month!K295</f>
        <v>25.17</v>
      </c>
      <c r="M310" s="11">
        <f>Month!L295</f>
        <v>19.079999999999998</v>
      </c>
      <c r="N310" s="11">
        <f>Month!M295</f>
        <v>97.64</v>
      </c>
    </row>
    <row r="311" spans="1:14">
      <c r="A311">
        <f>A310</f>
        <v>2022</v>
      </c>
      <c r="B311" s="60" t="s">
        <v>530</v>
      </c>
      <c r="C311" s="11">
        <f>C310+Month!B296</f>
        <v>8704.2199999999993</v>
      </c>
      <c r="D311" s="11">
        <f>D310+Month!C296</f>
        <v>554.98</v>
      </c>
      <c r="E311" s="11">
        <f>E310+Month!D296</f>
        <v>120.23</v>
      </c>
      <c r="F311" s="11">
        <f>F310+Month!E296</f>
        <v>10.75</v>
      </c>
      <c r="G311" s="11">
        <f>G310+Month!F296</f>
        <v>1711.67</v>
      </c>
      <c r="H311" s="11">
        <f>H310+Month!G296</f>
        <v>985.62</v>
      </c>
      <c r="I311" s="11">
        <f>I310+Month!H296</f>
        <v>772.86</v>
      </c>
      <c r="J311" s="11">
        <f>J310+Month!I296</f>
        <v>3454.29</v>
      </c>
      <c r="K311" s="11">
        <f>K310+Month!J296</f>
        <v>706.19</v>
      </c>
      <c r="L311" s="11">
        <f>L310+Month!K296</f>
        <v>39.35</v>
      </c>
      <c r="M311" s="11">
        <f>M310+Month!L296</f>
        <v>39.65</v>
      </c>
      <c r="N311" s="11">
        <f>N310+Month!M296</f>
        <v>208.64</v>
      </c>
    </row>
    <row r="312" spans="1:14">
      <c r="A312">
        <f t="shared" ref="A312:A321" si="12">A311</f>
        <v>2022</v>
      </c>
      <c r="B312" s="60" t="s">
        <v>531</v>
      </c>
      <c r="C312" s="11">
        <f>C311+Month!B297</f>
        <v>13425.5</v>
      </c>
      <c r="D312" s="11">
        <f>D311+Month!C297</f>
        <v>845.56</v>
      </c>
      <c r="E312" s="11">
        <f>E311+Month!D297</f>
        <v>194.59</v>
      </c>
      <c r="F312" s="11">
        <f>F311+Month!E297</f>
        <v>13.3</v>
      </c>
      <c r="G312" s="11">
        <f>G311+Month!F297</f>
        <v>2569.41</v>
      </c>
      <c r="H312" s="11">
        <f>H311+Month!G297</f>
        <v>1621.49</v>
      </c>
      <c r="I312" s="11">
        <f>I311+Month!H297</f>
        <v>1128.3699999999999</v>
      </c>
      <c r="J312" s="11">
        <f>J311+Month!I297</f>
        <v>5263.4</v>
      </c>
      <c r="K312" s="11">
        <f>K311+Month!J297</f>
        <v>1118.72</v>
      </c>
      <c r="L312" s="11">
        <f>L311+Month!K297</f>
        <v>67.19</v>
      </c>
      <c r="M312" s="11">
        <f>M311+Month!L297</f>
        <v>67.27</v>
      </c>
      <c r="N312" s="11">
        <f>N311+Month!M297</f>
        <v>376.71</v>
      </c>
    </row>
    <row r="313" spans="1:14">
      <c r="A313">
        <f t="shared" si="12"/>
        <v>2022</v>
      </c>
      <c r="B313" s="60" t="s">
        <v>532</v>
      </c>
      <c r="C313" s="11">
        <f>C312+Month!B298</f>
        <v>18116.95</v>
      </c>
      <c r="D313" s="11">
        <f>D312+Month!C298</f>
        <v>1075.1999999999998</v>
      </c>
      <c r="E313" s="11">
        <f>E312+Month!D298</f>
        <v>252.8</v>
      </c>
      <c r="F313" s="11">
        <f>F312+Month!E298</f>
        <v>24.33</v>
      </c>
      <c r="G313" s="11">
        <f>G312+Month!F298</f>
        <v>3441.2999999999997</v>
      </c>
      <c r="H313" s="11">
        <f>H312+Month!G298</f>
        <v>2455.7600000000002</v>
      </c>
      <c r="I313" s="11">
        <f>I312+Month!H298</f>
        <v>1318.98</v>
      </c>
      <c r="J313" s="11">
        <f>J312+Month!I298</f>
        <v>7277.9599999999991</v>
      </c>
      <c r="K313" s="11">
        <f>K312+Month!J298</f>
        <v>1371.45</v>
      </c>
      <c r="L313" s="11">
        <f>L312+Month!K298</f>
        <v>87.289999999999992</v>
      </c>
      <c r="M313" s="11">
        <f>M312+Month!L298</f>
        <v>102.72</v>
      </c>
      <c r="N313" s="11">
        <f>N312+Month!M298</f>
        <v>497.71999999999997</v>
      </c>
    </row>
    <row r="314" spans="1:14">
      <c r="A314">
        <f t="shared" si="12"/>
        <v>2022</v>
      </c>
      <c r="B314" s="60" t="s">
        <v>533</v>
      </c>
      <c r="C314" s="11">
        <f>C313+Month!B299</f>
        <v>22959.370000000003</v>
      </c>
      <c r="D314" s="11">
        <f>D313+Month!C299</f>
        <v>1306.0299999999997</v>
      </c>
      <c r="E314" s="11">
        <f>E313+Month!D299</f>
        <v>308.88</v>
      </c>
      <c r="F314" s="11">
        <f>F313+Month!E299</f>
        <v>25.979999999999997</v>
      </c>
      <c r="G314" s="11">
        <f>G313+Month!F299</f>
        <v>4408.49</v>
      </c>
      <c r="H314" s="11">
        <f>H313+Month!G299</f>
        <v>3363.4900000000002</v>
      </c>
      <c r="I314" s="11">
        <f>I313+Month!H299</f>
        <v>1497.93</v>
      </c>
      <c r="J314" s="11">
        <f>J313+Month!I299</f>
        <v>9314.7699999999986</v>
      </c>
      <c r="K314" s="11">
        <f>K313+Month!J299</f>
        <v>1522.3600000000001</v>
      </c>
      <c r="L314" s="11">
        <f>L313+Month!K299</f>
        <v>157.74</v>
      </c>
      <c r="M314" s="11">
        <f>M313+Month!L299</f>
        <v>128.59</v>
      </c>
      <c r="N314" s="11">
        <f>N313+Month!M299</f>
        <v>660.02</v>
      </c>
    </row>
    <row r="315" spans="1:14">
      <c r="A315">
        <f t="shared" si="12"/>
        <v>2022</v>
      </c>
      <c r="B315" s="60" t="s">
        <v>534</v>
      </c>
      <c r="C315" s="11">
        <f>C314+Month!B300</f>
        <v>27654.910000000003</v>
      </c>
      <c r="D315" s="11">
        <f>D314+Month!C300</f>
        <v>1490.6499999999996</v>
      </c>
      <c r="E315" s="11">
        <f>E314+Month!D300</f>
        <v>387.5</v>
      </c>
      <c r="F315" s="11">
        <f>F314+Month!E300</f>
        <v>32.15</v>
      </c>
      <c r="G315" s="11">
        <f>G314+Month!F300</f>
        <v>5380.24</v>
      </c>
      <c r="H315" s="11">
        <f>H314+Month!G300</f>
        <v>4236.0200000000004</v>
      </c>
      <c r="I315" s="11">
        <f>I314+Month!H300</f>
        <v>1654.25</v>
      </c>
      <c r="J315" s="11">
        <f>J314+Month!I300</f>
        <v>11309.989999999998</v>
      </c>
      <c r="K315" s="11">
        <f>K314+Month!J300</f>
        <v>1730.0700000000002</v>
      </c>
      <c r="L315" s="11">
        <f>L314+Month!K300</f>
        <v>176.59</v>
      </c>
      <c r="M315" s="11">
        <f>M314+Month!L300</f>
        <v>158.19999999999999</v>
      </c>
      <c r="N315" s="11">
        <f>N314+Month!M300</f>
        <v>789.74</v>
      </c>
    </row>
    <row r="316" spans="1:14">
      <c r="A316">
        <f t="shared" si="12"/>
        <v>2022</v>
      </c>
      <c r="B316" s="60" t="s">
        <v>535</v>
      </c>
      <c r="C316" s="11">
        <f>C315+Month!B301</f>
        <v>32325.15</v>
      </c>
      <c r="D316" s="11">
        <f>D315+Month!C301</f>
        <v>1715.8899999999996</v>
      </c>
      <c r="E316" s="11">
        <f>E315+Month!D301</f>
        <v>461.49</v>
      </c>
      <c r="F316" s="11">
        <f>F315+Month!E301</f>
        <v>33.85</v>
      </c>
      <c r="G316" s="11">
        <f>G315+Month!F301</f>
        <v>6261.5499999999993</v>
      </c>
      <c r="H316" s="11">
        <f>H315+Month!G301</f>
        <v>5250.1600000000008</v>
      </c>
      <c r="I316" s="11">
        <f>I315+Month!H301</f>
        <v>1702.05</v>
      </c>
      <c r="J316" s="11">
        <f>J315+Month!I301</f>
        <v>13301.699999999997</v>
      </c>
      <c r="K316" s="11">
        <f>K315+Month!J301</f>
        <v>1916.7500000000002</v>
      </c>
      <c r="L316" s="11">
        <f>L315+Month!K301</f>
        <v>197.58</v>
      </c>
      <c r="M316" s="11">
        <f>M315+Month!L301</f>
        <v>180.25</v>
      </c>
      <c r="N316" s="11">
        <f>N315+Month!M301</f>
        <v>922.39</v>
      </c>
    </row>
    <row r="317" spans="1:14">
      <c r="A317">
        <f t="shared" si="12"/>
        <v>2022</v>
      </c>
      <c r="B317" s="60" t="s">
        <v>536</v>
      </c>
      <c r="C317" s="11">
        <f>C316+Month!B302</f>
        <v>37190.83</v>
      </c>
      <c r="D317" s="11">
        <f>D316+Month!C302</f>
        <v>1941.2999999999997</v>
      </c>
      <c r="E317" s="11">
        <f>E316+Month!D302</f>
        <v>528.54999999999995</v>
      </c>
      <c r="F317" s="11">
        <f>F316+Month!E302</f>
        <v>35.04</v>
      </c>
      <c r="G317" s="11">
        <f>G316+Month!F302</f>
        <v>7198.2999999999993</v>
      </c>
      <c r="H317" s="11">
        <f>H316+Month!G302</f>
        <v>6257.4600000000009</v>
      </c>
      <c r="I317" s="11">
        <f>I316+Month!H302</f>
        <v>1840.01</v>
      </c>
      <c r="J317" s="11">
        <f>J316+Month!I302</f>
        <v>15378.389999999998</v>
      </c>
      <c r="K317" s="11">
        <f>K316+Month!J302</f>
        <v>2070.5800000000004</v>
      </c>
      <c r="L317" s="11">
        <f>L316+Month!K302</f>
        <v>219.9</v>
      </c>
      <c r="M317" s="11">
        <f>M316+Month!L302</f>
        <v>209.01</v>
      </c>
      <c r="N317" s="11">
        <f>N316+Month!M302</f>
        <v>1063.25</v>
      </c>
    </row>
    <row r="318" spans="1:14">
      <c r="A318">
        <f t="shared" si="12"/>
        <v>2022</v>
      </c>
      <c r="B318" s="60" t="s">
        <v>537</v>
      </c>
      <c r="C318" s="11">
        <f>C317+Month!B303</f>
        <v>41813.490000000005</v>
      </c>
      <c r="D318" s="11">
        <f>D317+Month!C303</f>
        <v>2150.0299999999997</v>
      </c>
      <c r="E318" s="11">
        <f>E317+Month!D303</f>
        <v>593.04</v>
      </c>
      <c r="F318" s="11">
        <f>F317+Month!E303</f>
        <v>39.839999999999996</v>
      </c>
      <c r="G318" s="11">
        <f>G317+Month!F303</f>
        <v>8128.119999999999</v>
      </c>
      <c r="H318" s="11">
        <f>H317+Month!G303</f>
        <v>7171.8200000000006</v>
      </c>
      <c r="I318" s="11">
        <f>I317+Month!H303</f>
        <v>2028.79</v>
      </c>
      <c r="J318" s="11">
        <f>J317+Month!I303</f>
        <v>17246.579999999998</v>
      </c>
      <c r="K318" s="11">
        <f>K317+Month!J303</f>
        <v>2276.1900000000005</v>
      </c>
      <c r="L318" s="11">
        <f>L317+Month!K303</f>
        <v>257.64999999999998</v>
      </c>
      <c r="M318" s="11">
        <f>M317+Month!L303</f>
        <v>227.73999999999998</v>
      </c>
      <c r="N318" s="11">
        <f>N317+Month!M303</f>
        <v>1206.97</v>
      </c>
    </row>
    <row r="319" spans="1:14">
      <c r="A319">
        <f t="shared" si="12"/>
        <v>2022</v>
      </c>
      <c r="B319" s="60" t="s">
        <v>538</v>
      </c>
      <c r="C319" s="11">
        <f>C318+Month!B304</f>
        <v>47123.62</v>
      </c>
      <c r="D319" s="11">
        <f>D318+Month!C304</f>
        <v>2361.8999999999996</v>
      </c>
      <c r="E319" s="11">
        <f>E318+Month!D304</f>
        <v>649.48</v>
      </c>
      <c r="F319" s="11">
        <f>F318+Month!E304</f>
        <v>45.029999999999994</v>
      </c>
      <c r="G319" s="11">
        <f>G318+Month!F304</f>
        <v>9084.2799999999988</v>
      </c>
      <c r="H319" s="11">
        <f>H318+Month!G304</f>
        <v>8067.9600000000009</v>
      </c>
      <c r="I319" s="11">
        <f>I318+Month!H304</f>
        <v>2288.12</v>
      </c>
      <c r="J319" s="11">
        <f>J318+Month!I304</f>
        <v>19511.059999999998</v>
      </c>
      <c r="K319" s="11">
        <f>K318+Month!J304</f>
        <v>2647.3600000000006</v>
      </c>
      <c r="L319" s="11">
        <f>L318+Month!K304</f>
        <v>278.27999999999997</v>
      </c>
      <c r="M319" s="11">
        <f>M318+Month!L304</f>
        <v>246.32999999999998</v>
      </c>
      <c r="N319" s="11">
        <f>N318+Month!M304</f>
        <v>1337.82</v>
      </c>
    </row>
    <row r="320" spans="1:14">
      <c r="A320">
        <f t="shared" si="12"/>
        <v>2022</v>
      </c>
      <c r="B320" s="60" t="s">
        <v>539</v>
      </c>
      <c r="C320" s="11">
        <f>C319+Month!B305</f>
        <v>51752.840000000004</v>
      </c>
      <c r="D320" s="11">
        <f>D319+Month!C305</f>
        <v>2554.7399999999998</v>
      </c>
      <c r="E320" s="11">
        <f>E319+Month!D305</f>
        <v>718.21</v>
      </c>
      <c r="F320" s="11">
        <f>F319+Month!E305</f>
        <v>46.989999999999995</v>
      </c>
      <c r="G320" s="11">
        <f>G319+Month!F305</f>
        <v>10018.099999999999</v>
      </c>
      <c r="H320" s="11">
        <f>H319+Month!G305</f>
        <v>8810.93</v>
      </c>
      <c r="I320" s="11">
        <f>I319+Month!H305</f>
        <v>2543.5299999999997</v>
      </c>
      <c r="J320" s="11">
        <f>J319+Month!I305</f>
        <v>21553.569999999996</v>
      </c>
      <c r="K320" s="11">
        <f>K319+Month!J305</f>
        <v>2804.0100000000007</v>
      </c>
      <c r="L320" s="11">
        <f>L319+Month!K305</f>
        <v>300.97999999999996</v>
      </c>
      <c r="M320" s="11">
        <f>M319+Month!L305</f>
        <v>261.02</v>
      </c>
      <c r="N320" s="11">
        <f>N319+Month!M305</f>
        <v>1467.01</v>
      </c>
    </row>
    <row r="321" spans="1:14">
      <c r="A321">
        <f t="shared" si="12"/>
        <v>2022</v>
      </c>
      <c r="B321" s="60" t="s">
        <v>540</v>
      </c>
      <c r="C321" s="11">
        <f>C320+Month!B305</f>
        <v>56382.060000000005</v>
      </c>
      <c r="D321" s="11">
        <f>D320+Month!C305</f>
        <v>2747.58</v>
      </c>
      <c r="E321" s="11">
        <f>E320+Month!D305</f>
        <v>786.94</v>
      </c>
      <c r="F321" s="11">
        <f>F320+Month!E305</f>
        <v>48.949999999999996</v>
      </c>
      <c r="G321" s="11">
        <f>G320+Month!F305</f>
        <v>10951.919999999998</v>
      </c>
      <c r="H321" s="11">
        <f>H320+Month!G305</f>
        <v>9553.9</v>
      </c>
      <c r="I321" s="11">
        <f>I320+Month!H305</f>
        <v>2798.9399999999996</v>
      </c>
      <c r="J321" s="11">
        <f>J320+Month!I305</f>
        <v>23596.079999999994</v>
      </c>
      <c r="K321" s="11">
        <f>K320+Month!J305</f>
        <v>2960.6600000000008</v>
      </c>
      <c r="L321" s="11">
        <f>L320+Month!K305</f>
        <v>323.67999999999995</v>
      </c>
      <c r="M321" s="11">
        <f>M320+Month!L305</f>
        <v>275.70999999999998</v>
      </c>
      <c r="N321" s="11">
        <f>N320+Month!M305</f>
        <v>1596.2</v>
      </c>
    </row>
  </sheetData>
  <mergeCells count="2">
    <mergeCell ref="H18:I18"/>
    <mergeCell ref="J19:K19"/>
  </mergeCells>
  <phoneticPr fontId="6" type="noConversion"/>
  <printOptions gridLines="1" gridLinesSet="0"/>
  <pageMargins left="0.75" right="0.75" top="1" bottom="1" header="0.5" footer="0.5"/>
  <pageSetup paperSize="9" orientation="portrait" horizontalDpi="300" verticalDpi="30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Cover sheet</vt:lpstr>
      <vt:lpstr>Contents</vt:lpstr>
      <vt:lpstr>Notes</vt:lpstr>
      <vt:lpstr>Commentary</vt:lpstr>
      <vt:lpstr>Main Table</vt:lpstr>
      <vt:lpstr>Annual</vt:lpstr>
      <vt:lpstr>Quarter</vt:lpstr>
      <vt:lpstr>Month</vt:lpstr>
      <vt:lpstr>calculation_hide</vt:lpstr>
      <vt:lpstr>INPUT_BOX</vt:lpstr>
      <vt:lpstr>Annual!Print_Area</vt:lpstr>
      <vt:lpstr>'Main Table'!Print_Area</vt:lpstr>
      <vt:lpstr>Month!Print_Area</vt:lpstr>
      <vt:lpstr>Annual!Print_Titles</vt:lpstr>
      <vt:lpstr>Month!Print_Titles</vt:lpstr>
      <vt:lpstr>t16full</vt:lpstr>
      <vt:lpstr>table_16_full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Deliveries of petroleum products for inland consumption</dc:title>
  <dc:creator>energy.stats@beis.gov.uk</dc:creator>
  <cp:keywords>Deliveries, petroleum products, consumption</cp:keywords>
  <cp:lastModifiedBy>Energy Stats</cp:lastModifiedBy>
  <cp:lastPrinted>2019-09-17T08:41:55Z</cp:lastPrinted>
  <dcterms:created xsi:type="dcterms:W3CDTF">2000-02-11T13:21:13Z</dcterms:created>
  <dcterms:modified xsi:type="dcterms:W3CDTF">2023-10-26T12:53:35Z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2019-09-17T11:53:22Z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c230cde5-93ba-4290-94d8-0000b0bccafb</vt:lpwstr>
  </property>
  <property fmtid="{D5CDD505-2E9C-101B-9397-08002B2CF9AE}" pid="8" name="MSIP_Label_ba62f585-b40f-4ab9-bafe-39150f03d124_ContentBits">
    <vt:lpwstr>0</vt:lpwstr>
  </property>
</Properties>
</file>