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730" windowHeight="11760"/>
  </bookViews>
  <sheets>
    <sheet name="Donstroy-II Brief Report 15-04" sheetId="4" r:id="rId1"/>
    <sheet name="Task Efficiency" sheetId="5" r:id="rId2"/>
    <sheet name="Building Elevation" sheetId="6" r:id="rId3"/>
  </sheets>
  <definedNames>
    <definedName name="_xlnm.Print_Area" localSheetId="2">'Building Elevation'!$B$2:$AH$94</definedName>
    <definedName name="_xlnm.Print_Area" localSheetId="0">'Donstroy-II Brief Report 15-04'!$B$2:$AH$109</definedName>
    <definedName name="_xlnm.Print_Area" localSheetId="1">'Task Efficiency'!$B$2:$I$120</definedName>
  </definedNames>
  <calcPr calcId="152511"/>
</workbook>
</file>

<file path=xl/calcChain.xml><?xml version="1.0" encoding="utf-8"?>
<calcChain xmlns="http://schemas.openxmlformats.org/spreadsheetml/2006/main">
  <c r="AF4" i="4" l="1"/>
  <c r="Y93" i="4"/>
  <c r="I35" i="5"/>
  <c r="L30" i="5"/>
  <c r="S111" i="4"/>
  <c r="I26" i="5"/>
  <c r="L25" i="5"/>
  <c r="I10" i="5"/>
  <c r="L10" i="5" s="1"/>
  <c r="I15" i="5"/>
  <c r="L15" i="5" s="1"/>
  <c r="I17" i="5"/>
  <c r="L17" i="5"/>
  <c r="I18" i="5"/>
  <c r="L18" i="5"/>
  <c r="I20" i="5"/>
  <c r="L20" i="5" s="1"/>
  <c r="I22" i="5"/>
  <c r="L22" i="5" s="1"/>
  <c r="I7" i="5"/>
  <c r="L7" i="5"/>
  <c r="AG53" i="4"/>
  <c r="AD52" i="4"/>
  <c r="AN61" i="4"/>
  <c r="AN60" i="4"/>
  <c r="W54" i="4"/>
  <c r="AN58" i="4"/>
  <c r="AN57" i="4"/>
  <c r="AN56" i="4"/>
  <c r="Z51" i="4"/>
  <c r="W50" i="4"/>
  <c r="W49" i="4"/>
  <c r="T48" i="4"/>
  <c r="T46" i="4"/>
  <c r="T44" i="4"/>
  <c r="AF96" i="4"/>
  <c r="AF95" i="4"/>
  <c r="AF85" i="4"/>
  <c r="AF86" i="4"/>
  <c r="AF87" i="4"/>
  <c r="AF89" i="4"/>
  <c r="AF90" i="4"/>
  <c r="AF91" i="4"/>
  <c r="AF92" i="4"/>
  <c r="AF93" i="4"/>
  <c r="AF94" i="4"/>
  <c r="AF84" i="4"/>
  <c r="C83" i="4"/>
  <c r="AR25" i="4"/>
  <c r="AM17" i="4"/>
  <c r="Z91" i="4"/>
  <c r="Z90" i="4"/>
  <c r="Z89" i="4"/>
  <c r="L9" i="4"/>
  <c r="J85" i="4"/>
  <c r="G85" i="4"/>
  <c r="K85" i="4"/>
  <c r="I85" i="4"/>
  <c r="J86" i="4"/>
  <c r="G86" i="4"/>
  <c r="K86" i="4"/>
  <c r="J87" i="4"/>
  <c r="I87" i="4" s="1"/>
  <c r="J88" i="4"/>
  <c r="G88" i="4" s="1"/>
  <c r="K88" i="4" s="1"/>
  <c r="I88" i="4"/>
  <c r="J89" i="4"/>
  <c r="G89" i="4"/>
  <c r="J90" i="4"/>
  <c r="G90" i="4" s="1"/>
  <c r="K90" i="4" s="1"/>
  <c r="I90" i="4"/>
  <c r="F91" i="4"/>
  <c r="J91" i="4" s="1"/>
  <c r="H91" i="4"/>
  <c r="I91" i="4" s="1"/>
  <c r="Z88" i="4"/>
  <c r="Z92" i="4"/>
  <c r="AN64" i="4"/>
  <c r="AN62" i="4"/>
  <c r="W93" i="4"/>
  <c r="AN65" i="4"/>
  <c r="AD54" i="4"/>
  <c r="AR23" i="4"/>
  <c r="AR8" i="4"/>
  <c r="AR19" i="4"/>
  <c r="AR24" i="4"/>
  <c r="AR12" i="4"/>
  <c r="AR16" i="4"/>
  <c r="AR11" i="4"/>
  <c r="AR20" i="4"/>
  <c r="AR18" i="4"/>
  <c r="AR10" i="4"/>
  <c r="AR6" i="4"/>
  <c r="AR21" i="4"/>
  <c r="AR17" i="4"/>
  <c r="AR7" i="4"/>
  <c r="AR15" i="4"/>
  <c r="AR13" i="4"/>
  <c r="AR9" i="4"/>
  <c r="AR14" i="4"/>
  <c r="T47" i="4"/>
  <c r="T45" i="4"/>
  <c r="I86" i="4"/>
  <c r="I13" i="5"/>
  <c r="L13" i="5"/>
  <c r="I11" i="5"/>
  <c r="L11" i="5"/>
  <c r="I8" i="5"/>
  <c r="L8" i="5" s="1"/>
  <c r="I24" i="5"/>
  <c r="L23" i="5" s="1"/>
  <c r="K41" i="4"/>
  <c r="AG54" i="4"/>
  <c r="G87" i="4"/>
  <c r="K87" i="4" s="1"/>
  <c r="I12" i="5"/>
  <c r="L12" i="5" s="1"/>
  <c r="I16" i="5"/>
  <c r="L16" i="5" s="1"/>
  <c r="I21" i="5"/>
  <c r="L21" i="5"/>
  <c r="I9" i="5"/>
  <c r="L9" i="5" s="1"/>
  <c r="I14" i="5"/>
  <c r="L14" i="5" s="1"/>
  <c r="I19" i="5"/>
  <c r="L19" i="5" s="1"/>
  <c r="I25" i="5"/>
  <c r="L24" i="5"/>
  <c r="I41" i="5"/>
  <c r="L35" i="5"/>
  <c r="I37" i="5"/>
  <c r="L32" i="5" s="1"/>
  <c r="I33" i="5"/>
  <c r="L29" i="5" s="1"/>
  <c r="I40" i="5"/>
  <c r="L34" i="5" s="1"/>
  <c r="I39" i="5"/>
  <c r="L33" i="5" s="1"/>
  <c r="I36" i="5"/>
  <c r="L31" i="5"/>
  <c r="I28" i="5"/>
  <c r="L26" i="5"/>
  <c r="I32" i="5"/>
  <c r="L28" i="5" s="1"/>
  <c r="I31" i="5"/>
  <c r="L27" i="5" s="1"/>
  <c r="Z86" i="4"/>
  <c r="AN52" i="4"/>
  <c r="Z87" i="4"/>
  <c r="Z85" i="4"/>
  <c r="E69" i="5"/>
  <c r="E71" i="5"/>
  <c r="H38" i="4"/>
  <c r="H39" i="4"/>
  <c r="K42" i="4"/>
  <c r="E25" i="4"/>
  <c r="K43" i="4"/>
  <c r="K40" i="4"/>
  <c r="H54" i="4"/>
  <c r="H37" i="4"/>
  <c r="E20" i="4"/>
  <c r="AN55" i="4"/>
  <c r="E72" i="5"/>
  <c r="E70" i="5"/>
  <c r="AN53" i="4"/>
  <c r="I89" i="4"/>
  <c r="K89" i="4"/>
  <c r="K54" i="4"/>
  <c r="AN54" i="4"/>
  <c r="T54" i="4" l="1"/>
  <c r="X93" i="4"/>
  <c r="AN63" i="4"/>
  <c r="G91" i="4"/>
  <c r="K91" i="4" s="1"/>
  <c r="Z54" i="4"/>
  <c r="AN59" i="4"/>
  <c r="Z93" i="4" l="1"/>
  <c r="AJ94" i="4"/>
</calcChain>
</file>

<file path=xl/comments1.xml><?xml version="1.0" encoding="utf-8"?>
<comments xmlns="http://schemas.openxmlformats.org/spreadsheetml/2006/main">
  <authors>
    <author>Toshiba</author>
  </authors>
  <commentList>
    <comment ref="I14" authorId="0">
      <text>
        <r>
          <rPr>
            <b/>
            <sz val="9"/>
            <color indexed="81"/>
            <rFont val="Tahoma"/>
            <family val="2"/>
            <charset val="162"/>
          </rPr>
          <t>Mcelebioglu:</t>
        </r>
        <r>
          <rPr>
            <sz val="9"/>
            <color indexed="81"/>
            <rFont val="Tahoma"/>
            <family val="2"/>
            <charset val="162"/>
          </rPr>
          <t xml:space="preserve">
18/01/2008 Saha Teslimi
+23 AY (Construction Finish)</t>
        </r>
      </text>
    </comment>
  </commentList>
</comments>
</file>

<file path=xl/sharedStrings.xml><?xml version="1.0" encoding="utf-8"?>
<sst xmlns="http://schemas.openxmlformats.org/spreadsheetml/2006/main" count="668" uniqueCount="322">
  <si>
    <t>Variance</t>
  </si>
  <si>
    <t>Planned</t>
  </si>
  <si>
    <t>Executed</t>
  </si>
  <si>
    <t>Civil Works</t>
  </si>
  <si>
    <t>Architectural Works</t>
  </si>
  <si>
    <t>Mechanical Works</t>
  </si>
  <si>
    <t>Electical Works</t>
  </si>
  <si>
    <t>External Works</t>
  </si>
  <si>
    <t>Realized</t>
  </si>
  <si>
    <t>Local</t>
  </si>
  <si>
    <t>Formwork</t>
  </si>
  <si>
    <t>Reinforcement</t>
  </si>
  <si>
    <t>Quantity</t>
  </si>
  <si>
    <t>ton</t>
  </si>
  <si>
    <t>ATT  :</t>
  </si>
  <si>
    <t>Current Date :</t>
  </si>
  <si>
    <t>Report Includes :</t>
  </si>
  <si>
    <t>Cover Page</t>
  </si>
  <si>
    <t>Report Date :</t>
  </si>
  <si>
    <t>PROJECT INFORMATION</t>
  </si>
  <si>
    <t>Max / Min</t>
  </si>
  <si>
    <t>Wind</t>
  </si>
  <si>
    <t>Humidity</t>
  </si>
  <si>
    <t>PROJECT NAME</t>
  </si>
  <si>
    <t>SCOPE OF WORK</t>
  </si>
  <si>
    <t>PROJECT OVERALL PROGRESS</t>
  </si>
  <si>
    <t>Actual</t>
  </si>
  <si>
    <t>TITLE</t>
  </si>
  <si>
    <t>Electrical Works</t>
  </si>
  <si>
    <t>BUILDING WORK PROGRESS</t>
  </si>
  <si>
    <t>Total</t>
  </si>
  <si>
    <t>ENKA</t>
  </si>
  <si>
    <t>General Total</t>
  </si>
  <si>
    <t>REMARKS</t>
  </si>
  <si>
    <t>Revision</t>
  </si>
  <si>
    <t>01</t>
  </si>
  <si>
    <t>No</t>
  </si>
  <si>
    <t>Date :</t>
  </si>
  <si>
    <t>Prepared by :</t>
  </si>
  <si>
    <t>Checked by :</t>
  </si>
  <si>
    <t>Description</t>
  </si>
  <si>
    <t>No. 2/OR-GP-07 / 10.08.2007</t>
  </si>
  <si>
    <t>M.C.CELEBIOGLU</t>
  </si>
  <si>
    <t>Unit</t>
  </si>
  <si>
    <t>Demobilization</t>
  </si>
  <si>
    <t>C1</t>
  </si>
  <si>
    <t>Below "0" Level Civil Works</t>
  </si>
  <si>
    <t>C11</t>
  </si>
  <si>
    <t>Sub-foundation Civil Works</t>
  </si>
  <si>
    <t>Concrete breaking &amp; cleaning around existing steel colums</t>
  </si>
  <si>
    <t>pcs</t>
  </si>
  <si>
    <t>Natural soil compaction &amp; Site Preparation Works &amp; Removal of Muddy Soil</t>
  </si>
  <si>
    <t>m²</t>
  </si>
  <si>
    <t>Earthing (Grounding) at Sub-Foundation level</t>
  </si>
  <si>
    <t>Channel opening and laying of gravel for drainage at foundation level</t>
  </si>
  <si>
    <t>m³</t>
  </si>
  <si>
    <t>Geo-textile laying (1 layer - 250 gr/m²)</t>
  </si>
  <si>
    <t>Granite gravel filling (h= 15 cm)</t>
  </si>
  <si>
    <t>Polyethylene sheet laying (1 layer - 100 mic.)</t>
  </si>
  <si>
    <t>Lean concrete wire mesh installation (100 mm x 100 mm - 5 mm)(horizontal)</t>
  </si>
  <si>
    <t>Lean concrete wire mesh installation (100 mm x 100 mm - 5 mm)(vertical)</t>
  </si>
  <si>
    <t>Vertical lean concrete formwork</t>
  </si>
  <si>
    <t>Horizontal water insulation (2 layers - Tehnoelast EPP w/ primer - 4mm)</t>
  </si>
  <si>
    <t>Vertical water insulation (2 layers - Tehnoelast EPP w/ primer - 4mm)</t>
  </si>
  <si>
    <t>Water insulation around existing steel columns</t>
  </si>
  <si>
    <t>Protective screed above water insulation (h= 5 cm)</t>
  </si>
  <si>
    <t>C12</t>
  </si>
  <si>
    <t>Foundation R/C Works</t>
  </si>
  <si>
    <t>Sub-Foundation Civil Works</t>
  </si>
  <si>
    <t xml:space="preserve">Mobilization </t>
  </si>
  <si>
    <t>Mob. &amp; Demob. &amp; Health &amp; Safety</t>
  </si>
  <si>
    <t>Facade &amp; Roofing Works</t>
  </si>
  <si>
    <t>Flooring Works</t>
  </si>
  <si>
    <t>Ceiling Works</t>
  </si>
  <si>
    <t>Substructure (-6;-1) Civil Works</t>
  </si>
  <si>
    <t>Superstructure (+1;+34) Civil Works</t>
  </si>
  <si>
    <t>Walls &amp; Partitions Works</t>
  </si>
  <si>
    <t>Doors &amp; Gates</t>
  </si>
  <si>
    <t xml:space="preserve">Installation of Light Enclosures </t>
  </si>
  <si>
    <t>Facade Cladding</t>
  </si>
  <si>
    <t>Roofing Works</t>
  </si>
  <si>
    <t>Foundation Civil Works</t>
  </si>
  <si>
    <t>Mümtaz Okan İLCİ</t>
  </si>
  <si>
    <t>Donstroy-II Civil, Architectural, Facade, Electrical, Mechanicalt Works in accordance with "Shell and Core" contract regulations.</t>
  </si>
  <si>
    <t>c"</t>
  </si>
  <si>
    <t>GRAND TOTAL</t>
  </si>
  <si>
    <t>Cumulative Man-Hour</t>
  </si>
  <si>
    <t>Donstroy-II Multiuse Office and Shopping Complex at 41, Oruzheyny Lane, Moscow</t>
  </si>
  <si>
    <t>Planned Unit Man-Hour</t>
  </si>
  <si>
    <t>Realized  Unit Man-Hour</t>
  </si>
  <si>
    <t>Reinforced Concrete</t>
  </si>
  <si>
    <t>Efficiency (%)</t>
  </si>
  <si>
    <t>PERSONNEL REPORT</t>
  </si>
  <si>
    <t>Turkish</t>
  </si>
  <si>
    <t>Realization Pct. (%)</t>
  </si>
  <si>
    <t>MAN-HOURS REALIZATION REPORT</t>
  </si>
  <si>
    <t xml:space="preserve">Management </t>
  </si>
  <si>
    <t>Office Staff</t>
  </si>
  <si>
    <t>Field Supervision</t>
  </si>
  <si>
    <t>Direct Labor</t>
  </si>
  <si>
    <t>BobCAT S175</t>
  </si>
  <si>
    <t>Putzmeister 1409 Stationary Concrete Pump</t>
  </si>
  <si>
    <t>Wacker Compactor RD7H</t>
  </si>
  <si>
    <t>Compressor Atlas Copco</t>
  </si>
  <si>
    <t>Mobile Crane (25 ton - MAZ)</t>
  </si>
  <si>
    <t>Mobile Crane (30 ton - TADANO)</t>
  </si>
  <si>
    <t>CONTRACT NO and AWARD DATE</t>
  </si>
  <si>
    <t>Type of Task</t>
  </si>
  <si>
    <t>First Aid (Doctor, Nurse)</t>
  </si>
  <si>
    <t xml:space="preserve">O.İLCİ </t>
  </si>
  <si>
    <t>Actual Start Date</t>
  </si>
  <si>
    <t>Donstroy II - Planned &amp; Realized Unit Man-Hours and Tasks Efficiency Situation</t>
  </si>
  <si>
    <t>MATERIAL DESCRIPTION</t>
  </si>
  <si>
    <t>QUANTITY</t>
  </si>
  <si>
    <t>UNIT</t>
  </si>
  <si>
    <r>
      <t>Indirect Labor</t>
    </r>
    <r>
      <rPr>
        <sz val="9"/>
        <rFont val="Arial"/>
        <family val="2"/>
        <charset val="162"/>
      </rPr>
      <t xml:space="preserve"> (Security, Warehouse, Time Keeper, Machinery Operator etc.)</t>
    </r>
  </si>
  <si>
    <t>Planned Monthly Cumulative S-Curve</t>
  </si>
  <si>
    <t>Realized Monthly Cumulative S-Curve</t>
  </si>
  <si>
    <t>Construction Finish Date</t>
  </si>
  <si>
    <t>Cumulative Progress</t>
  </si>
  <si>
    <t>Rebar Twisting Equipment MB 42</t>
  </si>
  <si>
    <t>Rebar Cutting Equipment MHK 42</t>
  </si>
  <si>
    <t>DS-II CUMULATIVE PROGRESS</t>
  </si>
  <si>
    <t>DS-II DAILY PROGRESS</t>
  </si>
  <si>
    <t>Putzmeister 2110 Stationary Concrete Pump</t>
  </si>
  <si>
    <t>Lean concrete Pouring (B15 - h= 10 cm)(horizontal)</t>
  </si>
  <si>
    <t>Lean concrete Pouring (B15 - t=15 cm)(vertical)</t>
  </si>
  <si>
    <t>Concrete Milk (Malako)</t>
  </si>
  <si>
    <t>Supplier</t>
  </si>
  <si>
    <t>ATP BETON</t>
  </si>
  <si>
    <t>Timber 50x100x6000</t>
  </si>
  <si>
    <t>Timber 100x100x6000</t>
  </si>
  <si>
    <t>Stroyservis</t>
  </si>
  <si>
    <t>On-Operation</t>
  </si>
  <si>
    <t>Broken-Down</t>
  </si>
  <si>
    <t>Cumulative</t>
  </si>
  <si>
    <t>Daily</t>
  </si>
  <si>
    <t>Project Materials Delivered to the Construction Site on February,14 , 2008</t>
  </si>
  <si>
    <t>Granite Gravel (20x40)</t>
  </si>
  <si>
    <t>Rebar Q32</t>
  </si>
  <si>
    <t>EVROMETAL-STOLISA</t>
  </si>
  <si>
    <t>EGIDA</t>
  </si>
  <si>
    <t>Manitaou Forklift</t>
  </si>
  <si>
    <t>C19</t>
  </si>
  <si>
    <t>R/C Demolishing Works</t>
  </si>
  <si>
    <t>Isimak Master (Space Heater)</t>
  </si>
  <si>
    <t>R/C Slab Demolishing Works (-5 Floor) (inc. Cleaning)</t>
  </si>
  <si>
    <t xml:space="preserve">Donstroy-II Project Elevation and R/C Works Progress </t>
  </si>
  <si>
    <t>.+146,00</t>
  </si>
  <si>
    <t>Net Slab Area = 484 m²</t>
  </si>
  <si>
    <t>SUPERSTRUCTURE</t>
  </si>
  <si>
    <t>.+34 Floor</t>
  </si>
  <si>
    <t>.+142,80</t>
  </si>
  <si>
    <t>.+33 Floor</t>
  </si>
  <si>
    <t>.+139,40</t>
  </si>
  <si>
    <t>.+32 Floor</t>
  </si>
  <si>
    <t>.+136,00</t>
  </si>
  <si>
    <t>Net Slab Area = 1.005 m²</t>
  </si>
  <si>
    <t>.+31 Floor</t>
  </si>
  <si>
    <t>.+131,20</t>
  </si>
  <si>
    <t>.+30 Floor</t>
  </si>
  <si>
    <t>.+126,40</t>
  </si>
  <si>
    <t>Net Slab Area = 1.373 m²</t>
  </si>
  <si>
    <t>.+29 Floor</t>
  </si>
  <si>
    <t>.+121,60</t>
  </si>
  <si>
    <t>.+28 Floor</t>
  </si>
  <si>
    <t>.+116,80</t>
  </si>
  <si>
    <t>.+27 Floor</t>
  </si>
  <si>
    <t>.+112,00</t>
  </si>
  <si>
    <t>.+26 Floor</t>
  </si>
  <si>
    <t>.+107,20</t>
  </si>
  <si>
    <t>.+25 Floor</t>
  </si>
  <si>
    <t>.+102,40</t>
  </si>
  <si>
    <t>Net Slab Area = 1.704 m²</t>
  </si>
  <si>
    <t>.+24 Floor</t>
  </si>
  <si>
    <t>.+98,20</t>
  </si>
  <si>
    <t>.+23 Floor</t>
  </si>
  <si>
    <t>.+94,00</t>
  </si>
  <si>
    <t>.+22 Floor</t>
  </si>
  <si>
    <t>.+89,80</t>
  </si>
  <si>
    <t>Net Slab Area = 2.070 m²</t>
  </si>
  <si>
    <t>.+21 Floor</t>
  </si>
  <si>
    <t>.+85,60</t>
  </si>
  <si>
    <t>.+20 Floor</t>
  </si>
  <si>
    <t>.+81,40</t>
  </si>
  <si>
    <t>.+19 Floor</t>
  </si>
  <si>
    <t>.+77,20</t>
  </si>
  <si>
    <t>.+18 Floor</t>
  </si>
  <si>
    <t>.+73,00</t>
  </si>
  <si>
    <t>,</t>
  </si>
  <si>
    <t>Net Slab Area = 3.424 m²</t>
  </si>
  <si>
    <t>.+17 Floor</t>
  </si>
  <si>
    <t>.+68,00</t>
  </si>
  <si>
    <t>Net Slab Area = 5.014 m²</t>
  </si>
  <si>
    <t>.+16 Floor</t>
  </si>
  <si>
    <t>.+63,80</t>
  </si>
  <si>
    <t>.+15 Floor</t>
  </si>
  <si>
    <t>.+59,60</t>
  </si>
  <si>
    <t>.+14 Floor</t>
  </si>
  <si>
    <t>.+55,40</t>
  </si>
  <si>
    <t>.+13 Floor</t>
  </si>
  <si>
    <t>.+51,20</t>
  </si>
  <si>
    <t>Net Slab Area = 5.126 m²</t>
  </si>
  <si>
    <t>.+12 Floor</t>
  </si>
  <si>
    <t>.+47,00</t>
  </si>
  <si>
    <t>Net Slab Area = 5.715 m²</t>
  </si>
  <si>
    <t>.+11 Floor</t>
  </si>
  <si>
    <t>.+42,80</t>
  </si>
  <si>
    <t>Net Slab Area = 5.928 m²</t>
  </si>
  <si>
    <t>.+10 Floor</t>
  </si>
  <si>
    <t>.+38,60</t>
  </si>
  <si>
    <t>.+9 Floor</t>
  </si>
  <si>
    <t>.+34,40</t>
  </si>
  <si>
    <t>.+8 Floor</t>
  </si>
  <si>
    <t>.+30,20</t>
  </si>
  <si>
    <t>.+7 Floor</t>
  </si>
  <si>
    <t>.+26,00</t>
  </si>
  <si>
    <t>Net Slab Area = 6.633 m²</t>
  </si>
  <si>
    <t>.+6 Floor</t>
  </si>
  <si>
    <t>.+21,80</t>
  </si>
  <si>
    <t>.+5 Floor</t>
  </si>
  <si>
    <t>.+17,60</t>
  </si>
  <si>
    <t>Net Slab Area = 8.337 m²</t>
  </si>
  <si>
    <t>.+4 Floor</t>
  </si>
  <si>
    <t>.+12,60</t>
  </si>
  <si>
    <t>Net Slab Area = 9.418 m²</t>
  </si>
  <si>
    <t>.+3 Floor</t>
  </si>
  <si>
    <t>.+8,40</t>
  </si>
  <si>
    <t>Net Slab Area = 9.040 m²</t>
  </si>
  <si>
    <t>.+2 Floor</t>
  </si>
  <si>
    <t>.+4,20</t>
  </si>
  <si>
    <t>Net Slab Area = 9.035 m²</t>
  </si>
  <si>
    <t>.+1 Floor</t>
  </si>
  <si>
    <t>.+0,00</t>
  </si>
  <si>
    <t>Net Slab Area = 4.900 m²</t>
  </si>
  <si>
    <t>Net Slab Area = 5.970 m²</t>
  </si>
  <si>
    <t>Finish = 14/07/2008</t>
  </si>
  <si>
    <t>SUBSTRUCTURE</t>
  </si>
  <si>
    <t>.-1 Floor</t>
  </si>
  <si>
    <t>.-4,80</t>
  </si>
  <si>
    <t>Net Slab Area = 2.300 m²</t>
  </si>
  <si>
    <t>Net Slab Area = 2.900 m²</t>
  </si>
  <si>
    <t>.-2 Floor</t>
  </si>
  <si>
    <t>.-7,95</t>
  </si>
  <si>
    <t>.-3 Floor</t>
  </si>
  <si>
    <t>.-10,95</t>
  </si>
  <si>
    <t>.-4 Floor</t>
  </si>
  <si>
    <t>.-13,95</t>
  </si>
  <si>
    <t>.-5 Floor</t>
  </si>
  <si>
    <t>.-16,95</t>
  </si>
  <si>
    <t>Finish = 24/04/2008</t>
  </si>
  <si>
    <t>.-6 Floor</t>
  </si>
  <si>
    <t>.-19,95</t>
  </si>
  <si>
    <t>Start = 25/02/2008</t>
  </si>
  <si>
    <t>Raft Foundation</t>
  </si>
  <si>
    <t>Start = 11/01/2008</t>
  </si>
  <si>
    <t>WEST PART (SOUTH VIEW)</t>
  </si>
  <si>
    <t>EAST PART (SOUTH VIEW)</t>
  </si>
  <si>
    <t>Finish = 10/05/2008</t>
  </si>
  <si>
    <t>Finish = 22/05/2008</t>
  </si>
  <si>
    <t>Start = 15/04/2008</t>
  </si>
  <si>
    <t>Finish = 05/06/2008</t>
  </si>
  <si>
    <t>Start = 30/04/2008</t>
  </si>
  <si>
    <t>Finish = 25/06/2008</t>
  </si>
  <si>
    <t>Start = 12/05/2008</t>
  </si>
  <si>
    <t>Start = 20/05/2008</t>
  </si>
  <si>
    <r>
      <rPr>
        <b/>
        <u/>
        <sz val="10"/>
        <color indexed="8"/>
        <rFont val="Calibri"/>
        <family val="2"/>
        <charset val="162"/>
      </rPr>
      <t>Note :</t>
    </r>
    <r>
      <rPr>
        <sz val="10"/>
        <color indexed="8"/>
        <rFont val="Calibri"/>
        <family val="2"/>
        <charset val="162"/>
      </rPr>
      <t xml:space="preserve"> The Customer submitted (-6 ; -5) Basement Floor Column Structural Working Drawings on February,21  , 2008 and Shear-Wall, Ramp and Slab Structural Working Drawings on March ,13-14  , 2008.</t>
    </r>
  </si>
  <si>
    <t>Substructure R/C Works</t>
  </si>
  <si>
    <t>Foundation Formwork</t>
  </si>
  <si>
    <t>Foundation Reinforcement</t>
  </si>
  <si>
    <t>Foundation Reinforced Concrete</t>
  </si>
  <si>
    <t>Substructure R/C Columns Formwork</t>
  </si>
  <si>
    <t>Substructure R/C Columns Reinforcement</t>
  </si>
  <si>
    <t>Substructure R/C Columns Concrete</t>
  </si>
  <si>
    <t>m3</t>
  </si>
  <si>
    <r>
      <t>Mobile Pump</t>
    </r>
    <r>
      <rPr>
        <sz val="9"/>
        <color indexed="8"/>
        <rFont val="Arial"/>
        <family val="2"/>
        <charset val="162"/>
      </rPr>
      <t xml:space="preserve"> Putzmeister M38Z</t>
    </r>
  </si>
  <si>
    <t xml:space="preserve">Tower Crane </t>
  </si>
  <si>
    <t>Finish = 29/03/2008</t>
  </si>
  <si>
    <t>Rebar Q28</t>
  </si>
  <si>
    <t>Concrete B35 P4 F300 W10</t>
  </si>
  <si>
    <t>BETONSPECSTROY</t>
  </si>
  <si>
    <t>After obtaining necesary design documentation, ENKA commenced (-6 ; -5) R/C Column Works on February,25 , 2008 and (-6 ; -5) R/C Shear-Wall Works on March,15 , 2008 .  ENKA commenced (-5) R/ C Slab</t>
  </si>
  <si>
    <t>R/C Structural Columns (B50 - 407 kg/m³)</t>
  </si>
  <si>
    <t>Project Summary Activities</t>
  </si>
  <si>
    <t>Concrete B50 P4 F300 W12</t>
  </si>
  <si>
    <t>Mob. &amp; Demob. &amp; Health &amp; Safety inc. Site Cleaning &amp; Snow Removal</t>
  </si>
  <si>
    <t>Mob. &amp; Demob. &amp; Health &amp; Safety  inc. Site Cleaning &amp; Snow Removal</t>
  </si>
  <si>
    <r>
      <t xml:space="preserve">Health &amp; Safety </t>
    </r>
    <r>
      <rPr>
        <b/>
        <sz val="8"/>
        <color indexed="10"/>
        <rFont val="Arial"/>
        <family val="2"/>
        <charset val="162"/>
      </rPr>
      <t xml:space="preserve"> inc. Site Cleaning &amp; Snow Removal</t>
    </r>
  </si>
  <si>
    <t>PLYWOOD (Film-faced) 12x1220x2440</t>
  </si>
  <si>
    <t>PROMSTROYKONTRAKT</t>
  </si>
  <si>
    <t xml:space="preserve"> </t>
  </si>
  <si>
    <t>R/C Structural Shear Walls (B50 - 270 kg/m³)</t>
  </si>
  <si>
    <t>R/C Structural Slabs (B35 - 332 kg/m³)</t>
  </si>
  <si>
    <t>Substructure R/C Shear-Walls Formwork</t>
  </si>
  <si>
    <t>Substructure R/C Shear-Walls Reinforcement</t>
  </si>
  <si>
    <t>Substructure R/C Shear-Walls Concrete</t>
  </si>
  <si>
    <t>Substructure R/C Slabs Formwork</t>
  </si>
  <si>
    <t>Substructure R/C Slabs Reinforcement</t>
  </si>
  <si>
    <t>Substructure R/C Slabs Concrete</t>
  </si>
  <si>
    <t>PLYWOOD (Film-faced) 21x1220x2440</t>
  </si>
  <si>
    <t>Timber 10x10  L=6 mt</t>
  </si>
  <si>
    <t>STROYSERVIS</t>
  </si>
  <si>
    <t>Rebar Ѳ28</t>
  </si>
  <si>
    <t>BRAVIS</t>
  </si>
  <si>
    <t>Scaffolding works on March, 28, 2008. Enka cast first slab concrete on April,05  .</t>
  </si>
  <si>
    <t>Dipaz Air Heater 300</t>
  </si>
  <si>
    <t>Start = 10/04/2008</t>
  </si>
  <si>
    <t>Concrete Milk</t>
  </si>
  <si>
    <t>Realized as of 15-04-08</t>
  </si>
  <si>
    <t>Daily Man-Hours on 15-04-08</t>
  </si>
  <si>
    <t>MACHINERY &amp; EQUIPMENTS LIST as of 15-04-2008.</t>
  </si>
  <si>
    <t>WORK COMPLETE (% COMPLETE) as of 15/04/2008</t>
  </si>
  <si>
    <t>Project Materials Delivered to the Construction Site on April,15, 2008</t>
  </si>
  <si>
    <t>Rebar Ѳ36</t>
  </si>
  <si>
    <t>Rebar Ѳ8</t>
  </si>
  <si>
    <t>DIPOS</t>
  </si>
  <si>
    <t>Sunrise 06:25 (MSK)</t>
  </si>
  <si>
    <t>Sunset 20:33 (MSK)</t>
  </si>
  <si>
    <r>
      <rPr>
        <b/>
        <u/>
        <sz val="10"/>
        <rFont val="Arial"/>
        <family val="2"/>
        <charset val="162"/>
      </rPr>
      <t>Note:</t>
    </r>
    <r>
      <rPr>
        <sz val="10"/>
        <rFont val="Arial"/>
        <family val="2"/>
        <charset val="162"/>
      </rPr>
      <t xml:space="preserve"> The Installation of Third Tower Crane continues as of April,15.</t>
    </r>
  </si>
  <si>
    <t>Mobilization &amp; Demobilization</t>
  </si>
  <si>
    <t>HSE</t>
  </si>
  <si>
    <t xml:space="preserve">Facade Cladding &amp; Roofing Works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</si>
</sst>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409]mmmm\ dd\,\ yyyy;@"/>
    <numFmt numFmtId="165" formatCode="[$-409]dddd;@"/>
    <numFmt numFmtId="166" formatCode="0\ %"/>
    <numFmt numFmtId="167" formatCode="[$-409]dd\-mmm\-yy;@"/>
    <numFmt numFmtId="168" formatCode="&quot;Update Date :&quot;\ [$-409]dd\-mmm\-yy;@"/>
    <numFmt numFmtId="169" formatCode="0.0%"/>
    <numFmt numFmtId="170" formatCode="#,##0.0"/>
    <numFmt numFmtId="171" formatCode="[$-409]mmm\-yy;@"/>
  </numFmts>
  <fonts count="82" x14ac:knownFonts="1">
    <font>
      <sz val="11"/>
      <color theme="1"/>
      <name val="Calibri"/>
      <family val="2"/>
      <charset val="162"/>
      <scheme val="minor"/>
    </font>
    <font>
      <sz val="10"/>
      <name val="Arial Narrow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1"/>
      <name val="Arial"/>
      <family val="2"/>
      <charset val="162"/>
    </font>
    <font>
      <sz val="10"/>
      <name val="Arial"/>
      <family val="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b/>
      <sz val="10"/>
      <name val="Arial Narrow"/>
      <family val="2"/>
    </font>
    <font>
      <b/>
      <u/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2"/>
      <color indexed="10"/>
      <name val="Arial"/>
      <family val="2"/>
      <charset val="162"/>
    </font>
    <font>
      <b/>
      <sz val="9"/>
      <name val="Arial Narrow"/>
      <family val="2"/>
      <charset val="162"/>
    </font>
    <font>
      <b/>
      <sz val="10"/>
      <name val="Arial Narrow"/>
      <family val="2"/>
      <charset val="162"/>
    </font>
    <font>
      <b/>
      <sz val="16"/>
      <name val="Arial"/>
      <family val="2"/>
      <charset val="162"/>
    </font>
    <font>
      <b/>
      <sz val="10"/>
      <color indexed="10"/>
      <name val="Arial"/>
      <family val="2"/>
      <charset val="162"/>
    </font>
    <font>
      <b/>
      <sz val="10"/>
      <color indexed="17"/>
      <name val="Arial"/>
      <family val="2"/>
      <charset val="162"/>
    </font>
    <font>
      <b/>
      <sz val="10"/>
      <color indexed="30"/>
      <name val="Arial"/>
      <family val="2"/>
      <charset val="162"/>
    </font>
    <font>
      <b/>
      <sz val="12"/>
      <name val="Arial"/>
      <family val="2"/>
    </font>
    <font>
      <sz val="10"/>
      <color indexed="60"/>
      <name val="Arial"/>
      <family val="2"/>
      <charset val="162"/>
    </font>
    <font>
      <sz val="9"/>
      <color indexed="60"/>
      <name val="Arial"/>
      <family val="2"/>
      <charset val="162"/>
    </font>
    <font>
      <b/>
      <sz val="10"/>
      <color indexed="60"/>
      <name val="Arial"/>
      <family val="2"/>
      <charset val="162"/>
    </font>
    <font>
      <b/>
      <sz val="14"/>
      <color indexed="60"/>
      <name val="Arial"/>
      <family val="2"/>
      <charset val="162"/>
    </font>
    <font>
      <b/>
      <sz val="14"/>
      <color indexed="62"/>
      <name val="Arial"/>
      <family val="2"/>
      <charset val="162"/>
    </font>
    <font>
      <b/>
      <sz val="16"/>
      <color indexed="60"/>
      <name val="Arial"/>
      <family val="2"/>
      <charset val="162"/>
    </font>
    <font>
      <sz val="14"/>
      <color indexed="60"/>
      <name val="Arial"/>
      <family val="2"/>
      <charset val="162"/>
    </font>
    <font>
      <b/>
      <sz val="11"/>
      <name val="Arial"/>
      <family val="2"/>
      <charset val="162"/>
    </font>
    <font>
      <b/>
      <u/>
      <sz val="12"/>
      <color indexed="30"/>
      <name val="Arial"/>
      <family val="2"/>
      <charset val="162"/>
    </font>
    <font>
      <sz val="12"/>
      <name val="Arial"/>
      <family val="2"/>
      <charset val="162"/>
    </font>
    <font>
      <b/>
      <sz val="8"/>
      <name val="Tahoma"/>
      <family val="2"/>
      <charset val="204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sz val="8.5"/>
      <name val="Arial"/>
      <family val="2"/>
      <charset val="162"/>
    </font>
    <font>
      <b/>
      <u/>
      <sz val="12"/>
      <color indexed="10"/>
      <name val="Arial"/>
      <family val="2"/>
      <charset val="162"/>
    </font>
    <font>
      <b/>
      <u/>
      <sz val="11"/>
      <color indexed="30"/>
      <name val="Arial"/>
      <family val="2"/>
      <charset val="162"/>
    </font>
    <font>
      <i/>
      <sz val="9"/>
      <name val="Arial"/>
      <family val="2"/>
      <charset val="162"/>
    </font>
    <font>
      <sz val="10"/>
      <color indexed="8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2"/>
      <color indexed="8"/>
      <name val="Calibri"/>
      <family val="2"/>
      <charset val="162"/>
    </font>
    <font>
      <b/>
      <sz val="16"/>
      <color indexed="56"/>
      <name val="Calibri"/>
      <family val="2"/>
      <charset val="162"/>
    </font>
    <font>
      <sz val="14"/>
      <color indexed="8"/>
      <name val="Calibri"/>
      <family val="2"/>
      <charset val="162"/>
    </font>
    <font>
      <sz val="7"/>
      <color indexed="8"/>
      <name val="Calibri"/>
      <family val="2"/>
      <charset val="162"/>
    </font>
    <font>
      <b/>
      <u/>
      <sz val="22"/>
      <color indexed="56"/>
      <name val="Calibri"/>
      <family val="2"/>
      <charset val="162"/>
    </font>
    <font>
      <b/>
      <sz val="14"/>
      <color indexed="10"/>
      <name val="Calibri"/>
      <family val="2"/>
      <charset val="162"/>
    </font>
    <font>
      <sz val="9"/>
      <color indexed="10"/>
      <name val="Calibri"/>
      <family val="2"/>
      <charset val="162"/>
    </font>
    <font>
      <sz val="9"/>
      <color indexed="8"/>
      <name val="Calibri"/>
      <family val="2"/>
      <charset val="162"/>
    </font>
    <font>
      <sz val="7"/>
      <color indexed="10"/>
      <name val="Calibri"/>
      <family val="2"/>
      <charset val="162"/>
    </font>
    <font>
      <sz val="8"/>
      <color indexed="10"/>
      <name val="Calibri"/>
      <family val="2"/>
      <charset val="162"/>
    </font>
    <font>
      <b/>
      <sz val="16"/>
      <color indexed="8"/>
      <name val="Calibri"/>
      <family val="2"/>
      <charset val="162"/>
    </font>
    <font>
      <b/>
      <u/>
      <sz val="10"/>
      <color indexed="8"/>
      <name val="Calibri"/>
      <family val="2"/>
      <charset val="162"/>
    </font>
    <font>
      <b/>
      <sz val="14"/>
      <color indexed="8"/>
      <name val="Calibri"/>
      <family val="2"/>
      <charset val="162"/>
    </font>
    <font>
      <sz val="9"/>
      <color indexed="8"/>
      <name val="Arial"/>
      <family val="2"/>
      <charset val="162"/>
    </font>
    <font>
      <b/>
      <sz val="12"/>
      <color indexed="8"/>
      <name val="Calibri"/>
      <family val="2"/>
      <charset val="162"/>
    </font>
    <font>
      <b/>
      <sz val="8"/>
      <name val="Arial"/>
      <family val="2"/>
      <charset val="162"/>
    </font>
    <font>
      <b/>
      <sz val="8"/>
      <color indexed="10"/>
      <name val="Arial"/>
      <family val="2"/>
      <charset val="162"/>
    </font>
    <font>
      <b/>
      <u/>
      <sz val="14"/>
      <color indexed="60"/>
      <name val="Arial"/>
      <family val="2"/>
      <charset val="162"/>
    </font>
    <font>
      <sz val="18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1"/>
      <color theme="0"/>
      <name val="Arial"/>
      <family val="2"/>
      <charset val="162"/>
    </font>
    <font>
      <b/>
      <sz val="11"/>
      <color rgb="FFFF0000"/>
      <name val="Arial"/>
      <family val="2"/>
      <charset val="162"/>
    </font>
    <font>
      <b/>
      <sz val="11"/>
      <color theme="3"/>
      <name val="Arial"/>
      <family val="2"/>
      <charset val="162"/>
    </font>
    <font>
      <b/>
      <u/>
      <sz val="14"/>
      <color theme="3"/>
      <name val="Arial"/>
      <family val="2"/>
      <charset val="162"/>
    </font>
    <font>
      <b/>
      <sz val="9"/>
      <color theme="0"/>
      <name val="Arial"/>
      <family val="2"/>
      <charset val="162"/>
    </font>
    <font>
      <b/>
      <sz val="10"/>
      <color theme="3"/>
      <name val="Arial"/>
      <family val="2"/>
      <charset val="162"/>
    </font>
    <font>
      <sz val="11"/>
      <color theme="1"/>
      <name val="Arial"/>
      <family val="2"/>
      <charset val="162"/>
    </font>
    <font>
      <sz val="11"/>
      <color theme="3"/>
      <name val="Calibri"/>
      <family val="2"/>
      <charset val="162"/>
      <scheme val="minor"/>
    </font>
    <font>
      <b/>
      <sz val="10"/>
      <color rgb="FFFF0000"/>
      <name val="Arial"/>
      <family val="2"/>
      <charset val="162"/>
    </font>
    <font>
      <b/>
      <sz val="9"/>
      <color rgb="FF002060"/>
      <name val="Arial"/>
      <family val="2"/>
      <charset val="162"/>
    </font>
    <font>
      <sz val="10"/>
      <color theme="1"/>
      <name val="Arial"/>
      <family val="2"/>
      <charset val="162"/>
    </font>
    <font>
      <b/>
      <u/>
      <sz val="10"/>
      <color theme="3"/>
      <name val="Arial"/>
      <family val="2"/>
      <charset val="162"/>
    </font>
    <font>
      <b/>
      <sz val="12"/>
      <color theme="3"/>
      <name val="Arial"/>
      <family val="2"/>
      <charset val="162"/>
    </font>
    <font>
      <b/>
      <sz val="10"/>
      <color rgb="FF0070C0"/>
      <name val="Arial"/>
      <family val="2"/>
      <charset val="162"/>
    </font>
    <font>
      <sz val="11"/>
      <color theme="0"/>
      <name val="Arial"/>
      <family val="2"/>
      <charset val="162"/>
    </font>
    <font>
      <sz val="10"/>
      <color theme="0"/>
      <name val="Arial"/>
      <family val="2"/>
      <charset val="162"/>
    </font>
    <font>
      <b/>
      <sz val="8.5"/>
      <color rgb="FF002060"/>
      <name val="Arial"/>
      <family val="2"/>
      <charset val="162"/>
    </font>
    <font>
      <sz val="9"/>
      <color theme="1"/>
      <name val="Arial"/>
      <family val="2"/>
      <charset val="162"/>
    </font>
    <font>
      <b/>
      <u/>
      <sz val="11"/>
      <color theme="3"/>
      <name val="Arial"/>
      <family val="2"/>
      <charset val="162"/>
    </font>
    <font>
      <b/>
      <sz val="20"/>
      <color theme="3"/>
      <name val="Calibri"/>
      <family val="2"/>
      <charset val="162"/>
      <scheme val="minor"/>
    </font>
    <font>
      <b/>
      <sz val="10"/>
      <color theme="0"/>
      <name val="Arial"/>
      <family val="2"/>
      <charset val="162"/>
    </font>
    <font>
      <b/>
      <sz val="9"/>
      <color rgb="FF0070C0"/>
      <name val="Arial"/>
      <family val="2"/>
      <charset val="16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1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double">
        <color indexed="23"/>
      </right>
      <top/>
      <bottom/>
      <diagonal/>
    </border>
    <border>
      <left/>
      <right/>
      <top/>
      <bottom style="thin">
        <color indexed="23"/>
      </bottom>
      <diagonal/>
    </border>
    <border>
      <left/>
      <right style="double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double">
        <color indexed="23"/>
      </right>
      <top style="thin">
        <color indexed="23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double">
        <color indexed="23"/>
      </left>
      <right/>
      <top style="thin">
        <color indexed="23"/>
      </top>
      <bottom/>
      <diagonal/>
    </border>
    <border>
      <left style="double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double">
        <color indexed="23"/>
      </left>
      <right/>
      <top/>
      <bottom style="double">
        <color indexed="23"/>
      </bottom>
      <diagonal/>
    </border>
    <border>
      <left/>
      <right/>
      <top/>
      <bottom style="double">
        <color indexed="23"/>
      </bottom>
      <diagonal/>
    </border>
    <border>
      <left/>
      <right style="double">
        <color indexed="23"/>
      </right>
      <top/>
      <bottom style="double">
        <color indexed="23"/>
      </bottom>
      <diagonal/>
    </border>
    <border>
      <left style="double">
        <color indexed="23"/>
      </left>
      <right/>
      <top style="double">
        <color indexed="23"/>
      </top>
      <bottom/>
      <diagonal/>
    </border>
    <border>
      <left/>
      <right/>
      <top style="double">
        <color indexed="23"/>
      </top>
      <bottom/>
      <diagonal/>
    </border>
    <border>
      <left/>
      <right style="double">
        <color indexed="23"/>
      </right>
      <top style="double">
        <color indexed="23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ck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/>
      <right style="dashed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theme="1"/>
      </left>
      <right style="thin">
        <color indexed="23"/>
      </right>
      <top style="thick">
        <color theme="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ck">
        <color theme="1"/>
      </top>
      <bottom style="thin">
        <color indexed="23"/>
      </bottom>
      <diagonal/>
    </border>
    <border>
      <left style="thin">
        <color indexed="23"/>
      </left>
      <right style="thick">
        <color theme="1"/>
      </right>
      <top style="thick">
        <color theme="1"/>
      </top>
      <bottom style="thin">
        <color indexed="23"/>
      </bottom>
      <diagonal/>
    </border>
    <border>
      <left style="thick">
        <color theme="1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theme="1"/>
      </right>
      <top style="thin">
        <color indexed="23"/>
      </top>
      <bottom style="thin">
        <color indexed="23"/>
      </bottom>
      <diagonal/>
    </border>
    <border>
      <left style="thick">
        <color theme="1"/>
      </left>
      <right style="thin">
        <color indexed="23"/>
      </right>
      <top style="thin">
        <color indexed="23"/>
      </top>
      <bottom style="thick">
        <color theme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ck">
        <color theme="1"/>
      </bottom>
      <diagonal/>
    </border>
    <border>
      <left style="thin">
        <color indexed="23"/>
      </left>
      <right style="thick">
        <color theme="1"/>
      </right>
      <top style="thin">
        <color indexed="23"/>
      </top>
      <bottom style="thick">
        <color theme="1"/>
      </bottom>
      <diagonal/>
    </border>
    <border>
      <left style="medium">
        <color theme="1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medium">
        <color theme="1"/>
      </right>
      <top style="thin">
        <color indexed="23"/>
      </top>
      <bottom/>
      <diagonal/>
    </border>
    <border>
      <left style="medium">
        <color theme="1"/>
      </left>
      <right style="thin">
        <color indexed="23"/>
      </right>
      <top/>
      <bottom style="medium">
        <color theme="1"/>
      </bottom>
      <diagonal/>
    </border>
    <border>
      <left style="thin">
        <color indexed="23"/>
      </left>
      <right style="thin">
        <color indexed="23"/>
      </right>
      <top/>
      <bottom style="medium">
        <color theme="1"/>
      </bottom>
      <diagonal/>
    </border>
    <border>
      <left style="thick">
        <color theme="1"/>
      </left>
      <right/>
      <top style="thin">
        <color indexed="23"/>
      </top>
      <bottom/>
      <diagonal/>
    </border>
    <border>
      <left/>
      <right style="thick">
        <color theme="1"/>
      </right>
      <top style="thin">
        <color indexed="23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n">
        <color indexed="23"/>
      </bottom>
      <diagonal/>
    </border>
    <border>
      <left/>
      <right style="thick">
        <color theme="1"/>
      </right>
      <top/>
      <bottom style="thin">
        <color indexed="23"/>
      </bottom>
      <diagonal/>
    </border>
    <border>
      <left/>
      <right style="thick">
        <color theme="1"/>
      </right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 style="dashed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 style="dashed">
        <color theme="1"/>
      </left>
      <right style="dashed">
        <color theme="1"/>
      </right>
      <top style="thin">
        <color theme="1"/>
      </top>
      <bottom style="dashed">
        <color theme="1"/>
      </bottom>
      <diagonal/>
    </border>
    <border>
      <left style="dashed">
        <color theme="1"/>
      </left>
      <right style="thin">
        <color theme="1"/>
      </right>
      <top style="thin">
        <color theme="1"/>
      </top>
      <bottom style="dashed">
        <color theme="1"/>
      </bottom>
      <diagonal/>
    </border>
    <border>
      <left style="dashed">
        <color theme="1"/>
      </left>
      <right style="thin">
        <color theme="1"/>
      </right>
      <top style="dashed">
        <color theme="1"/>
      </top>
      <bottom style="dashed">
        <color theme="1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thin">
        <color theme="1"/>
      </bottom>
      <diagonal/>
    </border>
    <border>
      <left style="dashed">
        <color theme="1"/>
      </left>
      <right style="thin">
        <color theme="1"/>
      </right>
      <top style="dashed">
        <color theme="1"/>
      </top>
      <bottom style="thin">
        <color theme="1"/>
      </bottom>
      <diagonal/>
    </border>
    <border>
      <left style="thin">
        <color indexed="23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dashed">
        <color theme="1"/>
      </top>
      <bottom style="dashed">
        <color theme="1"/>
      </bottom>
      <diagonal/>
    </border>
    <border>
      <left/>
      <right/>
      <top style="dashed">
        <color theme="1"/>
      </top>
      <bottom style="dashed">
        <color theme="1"/>
      </bottom>
      <diagonal/>
    </border>
    <border>
      <left/>
      <right style="dashed">
        <color theme="1"/>
      </right>
      <top style="dashed">
        <color theme="1"/>
      </top>
      <bottom style="dashed">
        <color theme="1"/>
      </bottom>
      <diagonal/>
    </border>
    <border>
      <left style="thin">
        <color theme="1"/>
      </left>
      <right/>
      <top style="thin">
        <color theme="1"/>
      </top>
      <bottom style="dashed">
        <color theme="1"/>
      </bottom>
      <diagonal/>
    </border>
    <border>
      <left/>
      <right/>
      <top style="thin">
        <color theme="1"/>
      </top>
      <bottom style="dashed">
        <color theme="1"/>
      </bottom>
      <diagonal/>
    </border>
    <border>
      <left/>
      <right style="dashed">
        <color theme="1"/>
      </right>
      <top style="thin">
        <color theme="1"/>
      </top>
      <bottom style="dashed">
        <color theme="1"/>
      </bottom>
      <diagonal/>
    </border>
    <border>
      <left style="thick">
        <color theme="1"/>
      </left>
      <right/>
      <top style="thin">
        <color indexed="23"/>
      </top>
      <bottom style="thin">
        <color indexed="23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n">
        <color indexed="23"/>
      </bottom>
      <diagonal/>
    </border>
    <border>
      <left/>
      <right/>
      <top style="thick">
        <color theme="1"/>
      </top>
      <bottom style="thin">
        <color indexed="23"/>
      </bottom>
      <diagonal/>
    </border>
    <border>
      <left/>
      <right style="thin">
        <color indexed="23"/>
      </right>
      <top style="thick">
        <color theme="1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ck">
        <color theme="1"/>
      </bottom>
      <diagonal/>
    </border>
    <border>
      <left/>
      <right/>
      <top style="thin">
        <color indexed="23"/>
      </top>
      <bottom style="thick">
        <color theme="1"/>
      </bottom>
      <diagonal/>
    </border>
    <border>
      <left/>
      <right style="thick">
        <color theme="1"/>
      </right>
      <top style="thin">
        <color indexed="23"/>
      </top>
      <bottom style="thick">
        <color theme="1"/>
      </bottom>
      <diagonal/>
    </border>
    <border>
      <left style="thin">
        <color indexed="23"/>
      </left>
      <right/>
      <top style="thick">
        <color theme="1"/>
      </top>
      <bottom style="thin">
        <color indexed="23"/>
      </bottom>
      <diagonal/>
    </border>
    <border>
      <left/>
      <right style="thick">
        <color theme="1"/>
      </right>
      <top style="thick">
        <color theme="1"/>
      </top>
      <bottom style="thin">
        <color indexed="23"/>
      </bottom>
      <diagonal/>
    </border>
    <border>
      <left style="thick">
        <color theme="1"/>
      </left>
      <right/>
      <top style="thin">
        <color indexed="23"/>
      </top>
      <bottom style="thick">
        <color theme="1"/>
      </bottom>
      <diagonal/>
    </border>
    <border>
      <left/>
      <right style="thin">
        <color indexed="23"/>
      </right>
      <top style="thin">
        <color indexed="23"/>
      </top>
      <bottom style="thick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indexed="23"/>
      </bottom>
      <diagonal/>
    </border>
    <border>
      <left/>
      <right/>
      <top style="medium">
        <color theme="1"/>
      </top>
      <bottom style="thin">
        <color indexed="23"/>
      </bottom>
      <diagonal/>
    </border>
    <border>
      <left/>
      <right style="medium">
        <color theme="1"/>
      </right>
      <top style="medium">
        <color theme="1"/>
      </top>
      <bottom style="thin">
        <color indexed="23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/>
      <diagonal/>
    </border>
    <border>
      <left style="medium">
        <color theme="1"/>
      </left>
      <right style="thin">
        <color indexed="23"/>
      </right>
      <top style="medium">
        <color theme="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theme="1"/>
      </top>
      <bottom style="thin">
        <color indexed="23"/>
      </bottom>
      <diagonal/>
    </border>
    <border>
      <left style="thin">
        <color indexed="23"/>
      </left>
      <right style="medium">
        <color theme="1"/>
      </right>
      <top style="medium">
        <color theme="1"/>
      </top>
      <bottom style="thin">
        <color indexed="23"/>
      </bottom>
      <diagonal/>
    </border>
    <border>
      <left style="thin">
        <color theme="1"/>
      </left>
      <right/>
      <top style="dashed">
        <color theme="1"/>
      </top>
      <bottom style="thin">
        <color theme="1"/>
      </bottom>
      <diagonal/>
    </border>
    <border>
      <left/>
      <right/>
      <top style="dashed">
        <color theme="1"/>
      </top>
      <bottom style="thin">
        <color theme="1"/>
      </bottom>
      <diagonal/>
    </border>
    <border>
      <left/>
      <right style="dashed">
        <color theme="1"/>
      </right>
      <top style="dashed">
        <color theme="1"/>
      </top>
      <bottom style="thin">
        <color theme="1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1" fillId="0" borderId="0"/>
    <xf numFmtId="0" fontId="5" fillId="0" borderId="0"/>
    <xf numFmtId="9" fontId="58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73">
    <xf numFmtId="0" fontId="0" fillId="0" borderId="0" xfId="0"/>
    <xf numFmtId="0" fontId="2" fillId="0" borderId="0" xfId="3" applyFont="1" applyAlignment="1">
      <alignment vertical="center"/>
    </xf>
    <xf numFmtId="0" fontId="2" fillId="0" borderId="0" xfId="3" applyFont="1" applyBorder="1" applyAlignment="1">
      <alignment vertical="center"/>
    </xf>
    <xf numFmtId="0" fontId="2" fillId="0" borderId="2" xfId="3" applyFont="1" applyBorder="1" applyAlignment="1">
      <alignment vertical="center"/>
    </xf>
    <xf numFmtId="0" fontId="2" fillId="0" borderId="3" xfId="3" applyFont="1" applyBorder="1" applyAlignment="1">
      <alignment vertical="center"/>
    </xf>
    <xf numFmtId="0" fontId="2" fillId="0" borderId="4" xfId="3" applyFont="1" applyBorder="1" applyAlignment="1">
      <alignment vertical="center"/>
    </xf>
    <xf numFmtId="0" fontId="2" fillId="0" borderId="5" xfId="3" applyFont="1" applyBorder="1" applyAlignment="1">
      <alignment vertical="center"/>
    </xf>
    <xf numFmtId="0" fontId="2" fillId="0" borderId="6" xfId="3" applyFont="1" applyBorder="1" applyAlignment="1">
      <alignment vertical="center"/>
    </xf>
    <xf numFmtId="0" fontId="20" fillId="7" borderId="7" xfId="4" applyFont="1" applyFill="1" applyBorder="1" applyAlignment="1" applyProtection="1">
      <alignment horizontal="left" vertical="center" wrapText="1"/>
      <protection locked="0"/>
    </xf>
    <xf numFmtId="0" fontId="19" fillId="7" borderId="7" xfId="4" applyFont="1" applyFill="1" applyBorder="1" applyAlignment="1" applyProtection="1">
      <alignment horizontal="left" vertical="center" wrapText="1"/>
      <protection locked="0"/>
    </xf>
    <xf numFmtId="0" fontId="22" fillId="8" borderId="7" xfId="4" applyFont="1" applyFill="1" applyBorder="1" applyAlignment="1" applyProtection="1">
      <alignment horizontal="left" vertical="center" wrapText="1" indent="3"/>
      <protection locked="0"/>
    </xf>
    <xf numFmtId="0" fontId="2" fillId="7" borderId="0" xfId="3" applyFont="1" applyFill="1" applyAlignment="1">
      <alignment vertical="center"/>
    </xf>
    <xf numFmtId="10" fontId="3" fillId="9" borderId="1" xfId="5" applyNumberFormat="1" applyFont="1" applyFill="1" applyBorder="1" applyAlignment="1">
      <alignment horizontal="center" vertical="center"/>
    </xf>
    <xf numFmtId="0" fontId="3" fillId="9" borderId="8" xfId="3" applyFont="1" applyFill="1" applyBorder="1" applyAlignment="1">
      <alignment horizontal="center" vertical="center"/>
    </xf>
    <xf numFmtId="0" fontId="22" fillId="8" borderId="7" xfId="4" applyFont="1" applyFill="1" applyBorder="1" applyAlignment="1" applyProtection="1">
      <alignment horizontal="left" vertical="center" wrapText="1"/>
      <protection locked="0"/>
    </xf>
    <xf numFmtId="0" fontId="2" fillId="0" borderId="82" xfId="3" applyFont="1" applyBorder="1" applyAlignment="1">
      <alignment horizontal="center" vertical="center"/>
    </xf>
    <xf numFmtId="0" fontId="2" fillId="0" borderId="83" xfId="3" applyFont="1" applyBorder="1" applyAlignment="1">
      <alignment horizontal="center" vertical="center"/>
    </xf>
    <xf numFmtId="0" fontId="2" fillId="0" borderId="84" xfId="3" applyFont="1" applyBorder="1" applyAlignment="1">
      <alignment horizontal="center" vertical="center"/>
    </xf>
    <xf numFmtId="10" fontId="3" fillId="9" borderId="85" xfId="5" applyNumberFormat="1" applyFont="1" applyFill="1" applyBorder="1" applyAlignment="1">
      <alignment horizontal="center" vertical="center"/>
    </xf>
    <xf numFmtId="10" fontId="16" fillId="9" borderId="86" xfId="5" applyNumberFormat="1" applyFont="1" applyFill="1" applyBorder="1" applyAlignment="1">
      <alignment horizontal="center" vertical="center"/>
    </xf>
    <xf numFmtId="10" fontId="60" fillId="4" borderId="87" xfId="3" applyNumberFormat="1" applyFont="1" applyFill="1" applyBorder="1" applyAlignment="1">
      <alignment horizontal="right" vertical="center" indent="1"/>
    </xf>
    <xf numFmtId="10" fontId="60" fillId="4" borderId="88" xfId="3" applyNumberFormat="1" applyFont="1" applyFill="1" applyBorder="1" applyAlignment="1">
      <alignment horizontal="right" vertical="center" indent="1"/>
    </xf>
    <xf numFmtId="10" fontId="61" fillId="4" borderId="89" xfId="3" applyNumberFormat="1" applyFont="1" applyFill="1" applyBorder="1" applyAlignment="1">
      <alignment horizontal="right" vertical="center" indent="1"/>
    </xf>
    <xf numFmtId="10" fontId="60" fillId="4" borderId="89" xfId="3" applyNumberFormat="1" applyFont="1" applyFill="1" applyBorder="1" applyAlignment="1">
      <alignment horizontal="right" vertical="center" indent="1"/>
    </xf>
    <xf numFmtId="0" fontId="3" fillId="7" borderId="0" xfId="3" applyFont="1" applyFill="1" applyBorder="1" applyAlignment="1">
      <alignment horizontal="left" vertical="center"/>
    </xf>
    <xf numFmtId="0" fontId="0" fillId="7" borderId="0" xfId="0" applyFill="1"/>
    <xf numFmtId="0" fontId="3" fillId="9" borderId="90" xfId="3" applyFont="1" applyFill="1" applyBorder="1" applyAlignment="1">
      <alignment horizontal="center" vertical="center"/>
    </xf>
    <xf numFmtId="0" fontId="3" fillId="9" borderId="91" xfId="3" applyFont="1" applyFill="1" applyBorder="1" applyAlignment="1">
      <alignment horizontal="center" vertical="center"/>
    </xf>
    <xf numFmtId="10" fontId="10" fillId="9" borderId="92" xfId="3" applyNumberFormat="1" applyFont="1" applyFill="1" applyBorder="1" applyAlignment="1">
      <alignment horizontal="center" vertical="center"/>
    </xf>
    <xf numFmtId="10" fontId="10" fillId="9" borderId="93" xfId="3" applyNumberFormat="1" applyFont="1" applyFill="1" applyBorder="1" applyAlignment="1">
      <alignment horizontal="center" vertical="center"/>
    </xf>
    <xf numFmtId="0" fontId="2" fillId="7" borderId="9" xfId="3" applyFont="1" applyFill="1" applyBorder="1" applyAlignment="1">
      <alignment vertical="center"/>
    </xf>
    <xf numFmtId="0" fontId="2" fillId="7" borderId="5" xfId="3" applyFont="1" applyFill="1" applyBorder="1" applyAlignment="1">
      <alignment vertical="center"/>
    </xf>
    <xf numFmtId="0" fontId="2" fillId="7" borderId="6" xfId="3" applyFont="1" applyFill="1" applyBorder="1" applyAlignment="1">
      <alignment vertical="center"/>
    </xf>
    <xf numFmtId="0" fontId="4" fillId="7" borderId="10" xfId="3" applyFont="1" applyFill="1" applyBorder="1" applyAlignment="1">
      <alignment vertical="center"/>
    </xf>
    <xf numFmtId="0" fontId="4" fillId="7" borderId="2" xfId="3" applyFont="1" applyFill="1" applyBorder="1" applyAlignment="1">
      <alignment vertical="center"/>
    </xf>
    <xf numFmtId="0" fontId="4" fillId="7" borderId="0" xfId="3" applyFont="1" applyFill="1" applyAlignment="1">
      <alignment vertical="center"/>
    </xf>
    <xf numFmtId="0" fontId="2" fillId="7" borderId="10" xfId="3" applyFont="1" applyFill="1" applyBorder="1" applyAlignment="1">
      <alignment vertical="center"/>
    </xf>
    <xf numFmtId="0" fontId="2" fillId="7" borderId="0" xfId="3" applyFont="1" applyFill="1" applyBorder="1" applyAlignment="1">
      <alignment vertical="center"/>
    </xf>
    <xf numFmtId="0" fontId="2" fillId="7" borderId="0" xfId="3" applyFont="1" applyFill="1" applyAlignment="1">
      <alignment horizontal="center" vertical="center"/>
    </xf>
    <xf numFmtId="0" fontId="2" fillId="7" borderId="2" xfId="3" applyFont="1" applyFill="1" applyBorder="1" applyAlignment="1">
      <alignment vertical="center"/>
    </xf>
    <xf numFmtId="3" fontId="3" fillId="7" borderId="11" xfId="3" applyNumberFormat="1" applyFont="1" applyFill="1" applyBorder="1" applyAlignment="1">
      <alignment horizontal="right" vertical="center" indent="1"/>
    </xf>
    <xf numFmtId="9" fontId="3" fillId="7" borderId="11" xfId="3" applyNumberFormat="1" applyFont="1" applyFill="1" applyBorder="1" applyAlignment="1">
      <alignment horizontal="right" vertical="center" indent="1"/>
    </xf>
    <xf numFmtId="3" fontId="17" fillId="7" borderId="11" xfId="3" applyNumberFormat="1" applyFont="1" applyFill="1" applyBorder="1" applyAlignment="1">
      <alignment horizontal="right" vertical="center" indent="1"/>
    </xf>
    <xf numFmtId="3" fontId="3" fillId="7" borderId="11" xfId="3" applyNumberFormat="1" applyFont="1" applyFill="1" applyBorder="1" applyAlignment="1">
      <alignment horizontal="center" vertical="center"/>
    </xf>
    <xf numFmtId="9" fontId="2" fillId="7" borderId="11" xfId="3" applyNumberFormat="1" applyFont="1" applyFill="1" applyBorder="1" applyAlignment="1">
      <alignment horizontal="center" vertical="center"/>
    </xf>
    <xf numFmtId="3" fontId="62" fillId="7" borderId="11" xfId="3" applyNumberFormat="1" applyFont="1" applyFill="1" applyBorder="1" applyAlignment="1">
      <alignment horizontal="center" vertical="center"/>
    </xf>
    <xf numFmtId="0" fontId="2" fillId="7" borderId="12" xfId="3" applyFont="1" applyFill="1" applyBorder="1" applyAlignment="1">
      <alignment vertical="center"/>
    </xf>
    <xf numFmtId="0" fontId="2" fillId="7" borderId="3" xfId="3" applyFont="1" applyFill="1" applyBorder="1" applyAlignment="1">
      <alignment vertical="center"/>
    </xf>
    <xf numFmtId="0" fontId="2" fillId="7" borderId="4" xfId="3" applyFont="1" applyFill="1" applyBorder="1" applyAlignment="1">
      <alignment vertical="center"/>
    </xf>
    <xf numFmtId="0" fontId="9" fillId="7" borderId="13" xfId="3" applyFont="1" applyFill="1" applyBorder="1" applyAlignment="1">
      <alignment vertical="center"/>
    </xf>
    <xf numFmtId="0" fontId="2" fillId="7" borderId="14" xfId="3" applyFont="1" applyFill="1" applyBorder="1" applyAlignment="1">
      <alignment vertical="center"/>
    </xf>
    <xf numFmtId="0" fontId="18" fillId="7" borderId="0" xfId="3" applyFont="1" applyFill="1" applyBorder="1" applyAlignment="1">
      <alignment horizontal="center" vertical="center"/>
    </xf>
    <xf numFmtId="0" fontId="2" fillId="7" borderId="15" xfId="3" applyFont="1" applyFill="1" applyBorder="1" applyAlignment="1">
      <alignment vertical="center"/>
    </xf>
    <xf numFmtId="0" fontId="2" fillId="7" borderId="16" xfId="3" applyFont="1" applyFill="1" applyBorder="1" applyAlignment="1">
      <alignment vertical="center"/>
    </xf>
    <xf numFmtId="0" fontId="2" fillId="7" borderId="17" xfId="3" applyFont="1" applyFill="1" applyBorder="1" applyAlignment="1">
      <alignment vertical="center"/>
    </xf>
    <xf numFmtId="0" fontId="2" fillId="7" borderId="18" xfId="3" applyFont="1" applyFill="1" applyBorder="1" applyAlignment="1">
      <alignment vertical="center"/>
    </xf>
    <xf numFmtId="0" fontId="9" fillId="7" borderId="0" xfId="3" applyFont="1" applyFill="1" applyBorder="1" applyAlignment="1">
      <alignment vertical="center"/>
    </xf>
    <xf numFmtId="0" fontId="2" fillId="7" borderId="1" xfId="3" quotePrefix="1" applyFont="1" applyFill="1" applyBorder="1" applyAlignment="1">
      <alignment horizontal="left" vertical="center" indent="1"/>
    </xf>
    <xf numFmtId="0" fontId="2" fillId="7" borderId="0" xfId="3" applyFont="1" applyFill="1" applyBorder="1" applyAlignment="1">
      <alignment horizontal="left" vertical="center" wrapText="1" indent="1"/>
    </xf>
    <xf numFmtId="0" fontId="3" fillId="7" borderId="1" xfId="3" applyFont="1" applyFill="1" applyBorder="1" applyAlignment="1">
      <alignment horizontal="left" vertical="center" indent="1"/>
    </xf>
    <xf numFmtId="0" fontId="3" fillId="7" borderId="0" xfId="3" applyFont="1" applyFill="1" applyBorder="1" applyAlignment="1">
      <alignment horizontal="left" vertical="center" wrapText="1" indent="1"/>
    </xf>
    <xf numFmtId="0" fontId="2" fillId="7" borderId="19" xfId="3" applyFont="1" applyFill="1" applyBorder="1" applyAlignment="1">
      <alignment vertical="center"/>
    </xf>
    <xf numFmtId="0" fontId="2" fillId="7" borderId="20" xfId="3" applyFont="1" applyFill="1" applyBorder="1" applyAlignment="1">
      <alignment vertical="center"/>
    </xf>
    <xf numFmtId="0" fontId="2" fillId="7" borderId="21" xfId="3" applyFont="1" applyFill="1" applyBorder="1" applyAlignment="1">
      <alignment vertical="center"/>
    </xf>
    <xf numFmtId="0" fontId="2" fillId="7" borderId="22" xfId="3" applyFont="1" applyFill="1" applyBorder="1" applyAlignment="1">
      <alignment vertical="center"/>
    </xf>
    <xf numFmtId="0" fontId="2" fillId="7" borderId="23" xfId="3" applyFont="1" applyFill="1" applyBorder="1" applyAlignment="1">
      <alignment vertical="center"/>
    </xf>
    <xf numFmtId="0" fontId="2" fillId="7" borderId="24" xfId="3" applyFont="1" applyFill="1" applyBorder="1" applyAlignment="1">
      <alignment vertical="center"/>
    </xf>
    <xf numFmtId="0" fontId="3" fillId="7" borderId="0" xfId="3" applyFont="1" applyFill="1" applyBorder="1" applyAlignment="1">
      <alignment horizontal="right" vertical="center" indent="1"/>
    </xf>
    <xf numFmtId="164" fontId="9" fillId="7" borderId="0" xfId="3" applyNumberFormat="1" applyFont="1" applyFill="1" applyBorder="1" applyAlignment="1">
      <alignment horizontal="left" vertical="center" wrapText="1" indent="1"/>
    </xf>
    <xf numFmtId="0" fontId="10" fillId="7" borderId="0" xfId="3" applyFont="1" applyFill="1" applyBorder="1" applyAlignment="1">
      <alignment horizontal="center" vertical="center"/>
    </xf>
    <xf numFmtId="0" fontId="9" fillId="7" borderId="5" xfId="3" applyFont="1" applyFill="1" applyBorder="1" applyAlignment="1">
      <alignment horizontal="center" vertical="center"/>
    </xf>
    <xf numFmtId="0" fontId="9" fillId="7" borderId="0" xfId="3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left" vertical="center" wrapText="1" indent="1"/>
    </xf>
    <xf numFmtId="166" fontId="14" fillId="7" borderId="0" xfId="3" applyNumberFormat="1" applyFont="1" applyFill="1" applyBorder="1" applyAlignment="1">
      <alignment horizontal="center" vertical="center" wrapText="1"/>
    </xf>
    <xf numFmtId="0" fontId="0" fillId="7" borderId="0" xfId="0" applyFill="1" applyBorder="1" applyAlignment="1">
      <alignment horizontal="left" vertical="center" wrapText="1" indent="1"/>
    </xf>
    <xf numFmtId="0" fontId="0" fillId="7" borderId="15" xfId="0" applyFill="1" applyBorder="1" applyAlignment="1">
      <alignment horizontal="left" vertical="center" wrapText="1" indent="1"/>
    </xf>
    <xf numFmtId="167" fontId="2" fillId="7" borderId="0" xfId="3" applyNumberFormat="1" applyFont="1" applyFill="1" applyBorder="1" applyAlignment="1">
      <alignment horizontal="left" vertical="center" indent="1"/>
    </xf>
    <xf numFmtId="167" fontId="2" fillId="7" borderId="17" xfId="3" applyNumberFormat="1" applyFont="1" applyFill="1" applyBorder="1" applyAlignment="1">
      <alignment horizontal="left" vertical="center" indent="1"/>
    </xf>
    <xf numFmtId="167" fontId="2" fillId="7" borderId="3" xfId="3" applyNumberFormat="1" applyFont="1" applyFill="1" applyBorder="1" applyAlignment="1">
      <alignment horizontal="left" vertical="center" indent="1"/>
    </xf>
    <xf numFmtId="0" fontId="28" fillId="7" borderId="0" xfId="3" applyFont="1" applyFill="1" applyBorder="1" applyAlignment="1">
      <alignment vertical="center"/>
    </xf>
    <xf numFmtId="10" fontId="3" fillId="10" borderId="85" xfId="3" applyNumberFormat="1" applyFont="1" applyFill="1" applyBorder="1" applyAlignment="1">
      <alignment horizontal="center" vertical="center"/>
    </xf>
    <xf numFmtId="10" fontId="3" fillId="10" borderId="94" xfId="3" applyNumberFormat="1" applyFont="1" applyFill="1" applyBorder="1" applyAlignment="1">
      <alignment horizontal="center" vertical="center"/>
    </xf>
    <xf numFmtId="10" fontId="3" fillId="10" borderId="5" xfId="3" applyNumberFormat="1" applyFont="1" applyFill="1" applyBorder="1" applyAlignment="1">
      <alignment horizontal="center" vertical="center"/>
    </xf>
    <xf numFmtId="10" fontId="3" fillId="10" borderId="95" xfId="3" applyNumberFormat="1" applyFont="1" applyFill="1" applyBorder="1" applyAlignment="1">
      <alignment horizontal="center" vertical="center"/>
    </xf>
    <xf numFmtId="10" fontId="3" fillId="10" borderId="96" xfId="3" applyNumberFormat="1" applyFont="1" applyFill="1" applyBorder="1" applyAlignment="1">
      <alignment horizontal="center" vertical="center"/>
    </xf>
    <xf numFmtId="10" fontId="3" fillId="10" borderId="0" xfId="3" applyNumberFormat="1" applyFont="1" applyFill="1" applyBorder="1" applyAlignment="1">
      <alignment horizontal="center" vertical="center"/>
    </xf>
    <xf numFmtId="10" fontId="3" fillId="10" borderId="97" xfId="3" applyNumberFormat="1" applyFont="1" applyFill="1" applyBorder="1" applyAlignment="1">
      <alignment horizontal="center" vertical="center"/>
    </xf>
    <xf numFmtId="10" fontId="3" fillId="10" borderId="98" xfId="3" applyNumberFormat="1" applyFont="1" applyFill="1" applyBorder="1" applyAlignment="1">
      <alignment horizontal="center" vertical="center"/>
    </xf>
    <xf numFmtId="10" fontId="3" fillId="10" borderId="3" xfId="3" applyNumberFormat="1" applyFont="1" applyFill="1" applyBorder="1" applyAlignment="1">
      <alignment horizontal="center" vertical="center"/>
    </xf>
    <xf numFmtId="10" fontId="3" fillId="10" borderId="99" xfId="3" applyNumberFormat="1" applyFont="1" applyFill="1" applyBorder="1" applyAlignment="1">
      <alignment horizontal="center" vertical="center"/>
    </xf>
    <xf numFmtId="10" fontId="3" fillId="10" borderId="25" xfId="3" applyNumberFormat="1" applyFont="1" applyFill="1" applyBorder="1" applyAlignment="1">
      <alignment horizontal="center" vertical="center"/>
    </xf>
    <xf numFmtId="10" fontId="3" fillId="10" borderId="100" xfId="3" applyNumberFormat="1" applyFont="1" applyFill="1" applyBorder="1" applyAlignment="1">
      <alignment horizontal="center" vertical="center"/>
    </xf>
    <xf numFmtId="10" fontId="10" fillId="9" borderId="101" xfId="3" applyNumberFormat="1" applyFont="1" applyFill="1" applyBorder="1" applyAlignment="1">
      <alignment horizontal="center" vertical="center"/>
    </xf>
    <xf numFmtId="10" fontId="10" fillId="9" borderId="102" xfId="3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169" fontId="58" fillId="7" borderId="0" xfId="5" applyNumberFormat="1" applyFont="1" applyFill="1"/>
    <xf numFmtId="4" fontId="21" fillId="7" borderId="7" xfId="4" applyNumberFormat="1" applyFont="1" applyFill="1" applyBorder="1" applyAlignment="1" applyProtection="1">
      <alignment horizontal="center" vertical="center" wrapText="1"/>
      <protection locked="0"/>
    </xf>
    <xf numFmtId="14" fontId="21" fillId="7" borderId="7" xfId="4" applyNumberFormat="1" applyFont="1" applyFill="1" applyBorder="1" applyAlignment="1" applyProtection="1">
      <alignment horizontal="center" vertical="center" wrapText="1"/>
      <protection locked="0"/>
    </xf>
    <xf numFmtId="169" fontId="21" fillId="7" borderId="7" xfId="5" applyNumberFormat="1" applyFont="1" applyFill="1" applyBorder="1" applyAlignment="1" applyProtection="1">
      <alignment horizontal="center" vertical="center" wrapText="1"/>
      <protection locked="0"/>
    </xf>
    <xf numFmtId="0" fontId="25" fillId="7" borderId="7" xfId="4" applyFont="1" applyFill="1" applyBorder="1" applyAlignment="1" applyProtection="1">
      <alignment horizontal="center" vertical="center" wrapText="1"/>
      <protection locked="0"/>
    </xf>
    <xf numFmtId="0" fontId="10" fillId="7" borderId="26" xfId="3" applyFont="1" applyFill="1" applyBorder="1" applyAlignment="1">
      <alignment horizontal="left" vertical="center"/>
    </xf>
    <xf numFmtId="0" fontId="10" fillId="7" borderId="27" xfId="3" applyFont="1" applyFill="1" applyBorder="1" applyAlignment="1">
      <alignment horizontal="left" vertical="center"/>
    </xf>
    <xf numFmtId="0" fontId="29" fillId="5" borderId="28" xfId="0" applyFont="1" applyFill="1" applyBorder="1" applyAlignment="1">
      <alignment horizontal="left" vertical="center" wrapText="1"/>
    </xf>
    <xf numFmtId="0" fontId="29" fillId="5" borderId="28" xfId="0" applyFont="1" applyFill="1" applyBorder="1" applyAlignment="1">
      <alignment horizontal="center" vertical="center" wrapText="1"/>
    </xf>
    <xf numFmtId="0" fontId="63" fillId="7" borderId="0" xfId="3" applyFont="1" applyFill="1" applyAlignment="1">
      <alignment vertical="center"/>
    </xf>
    <xf numFmtId="0" fontId="4" fillId="7" borderId="29" xfId="0" applyFont="1" applyFill="1" applyBorder="1"/>
    <xf numFmtId="4" fontId="4" fillId="7" borderId="29" xfId="0" applyNumberFormat="1" applyFont="1" applyFill="1" applyBorder="1" applyAlignment="1">
      <alignment horizontal="right"/>
    </xf>
    <xf numFmtId="171" fontId="64" fillId="11" borderId="11" xfId="4" applyNumberFormat="1" applyFont="1" applyFill="1" applyBorder="1" applyAlignment="1" applyProtection="1">
      <alignment horizontal="center" vertical="center"/>
      <protection locked="0"/>
    </xf>
    <xf numFmtId="9" fontId="65" fillId="7" borderId="11" xfId="5" applyFont="1" applyFill="1" applyBorder="1" applyAlignment="1" applyProtection="1">
      <alignment vertical="center" wrapText="1"/>
      <protection locked="0"/>
    </xf>
    <xf numFmtId="10" fontId="0" fillId="7" borderId="11" xfId="0" applyNumberFormat="1" applyFill="1" applyBorder="1"/>
    <xf numFmtId="0" fontId="7" fillId="7" borderId="29" xfId="0" applyFont="1" applyFill="1" applyBorder="1" applyAlignment="1">
      <alignment horizontal="center"/>
    </xf>
    <xf numFmtId="10" fontId="2" fillId="7" borderId="11" xfId="3" applyNumberFormat="1" applyFont="1" applyFill="1" applyBorder="1" applyAlignment="1">
      <alignment horizontal="right" vertical="center"/>
    </xf>
    <xf numFmtId="0" fontId="66" fillId="7" borderId="7" xfId="4" applyFont="1" applyFill="1" applyBorder="1" applyAlignment="1" applyProtection="1">
      <alignment horizontal="left" vertical="center" wrapText="1" indent="5"/>
      <protection locked="0"/>
    </xf>
    <xf numFmtId="49" fontId="66" fillId="7" borderId="7" xfId="4" applyNumberFormat="1" applyFont="1" applyFill="1" applyBorder="1" applyAlignment="1" applyProtection="1">
      <alignment horizontal="center" vertical="center" wrapText="1"/>
      <protection locked="0"/>
    </xf>
    <xf numFmtId="4" fontId="66" fillId="7" borderId="7" xfId="4" applyNumberFormat="1" applyFont="1" applyFill="1" applyBorder="1" applyAlignment="1" applyProtection="1">
      <alignment horizontal="center" vertical="center" wrapText="1"/>
      <protection locked="0"/>
    </xf>
    <xf numFmtId="4" fontId="66" fillId="7" borderId="7" xfId="4" applyNumberFormat="1" applyFont="1" applyFill="1" applyBorder="1" applyAlignment="1" applyProtection="1">
      <alignment horizontal="center" vertical="center" wrapText="1"/>
    </xf>
    <xf numFmtId="169" fontId="66" fillId="7" borderId="7" xfId="5" applyNumberFormat="1" applyFont="1" applyFill="1" applyBorder="1" applyAlignment="1" applyProtection="1">
      <alignment horizontal="center" vertical="center" wrapText="1"/>
      <protection locked="0"/>
    </xf>
    <xf numFmtId="0" fontId="0" fillId="7" borderId="0" xfId="0" applyFont="1" applyFill="1"/>
    <xf numFmtId="0" fontId="67" fillId="7" borderId="0" xfId="0" applyFont="1" applyFill="1"/>
    <xf numFmtId="0" fontId="2" fillId="7" borderId="0" xfId="3" applyFont="1" applyFill="1" applyAlignment="1">
      <alignment horizontal="right" vertical="center"/>
    </xf>
    <xf numFmtId="0" fontId="0" fillId="7" borderId="0" xfId="0" applyFill="1" applyAlignment="1">
      <alignment horizontal="right"/>
    </xf>
    <xf numFmtId="4" fontId="66" fillId="7" borderId="7" xfId="4" applyNumberFormat="1" applyFont="1" applyFill="1" applyBorder="1" applyAlignment="1" applyProtection="1">
      <alignment horizontal="right" vertical="center" wrapText="1"/>
      <protection locked="0"/>
    </xf>
    <xf numFmtId="4" fontId="25" fillId="7" borderId="7" xfId="4" applyNumberFormat="1" applyFont="1" applyFill="1" applyBorder="1" applyAlignment="1" applyProtection="1">
      <alignment horizontal="right" vertical="center" wrapText="1"/>
      <protection locked="0"/>
    </xf>
    <xf numFmtId="0" fontId="2" fillId="7" borderId="11" xfId="3" applyFont="1" applyFill="1" applyBorder="1" applyAlignment="1">
      <alignment horizontal="right" vertical="center"/>
    </xf>
    <xf numFmtId="0" fontId="4" fillId="7" borderId="0" xfId="3" applyFont="1" applyFill="1" applyAlignment="1">
      <alignment horizontal="right" vertical="center"/>
    </xf>
    <xf numFmtId="4" fontId="29" fillId="5" borderId="28" xfId="0" applyNumberFormat="1" applyFont="1" applyFill="1" applyBorder="1" applyAlignment="1">
      <alignment horizontal="right" vertical="center" wrapText="1"/>
    </xf>
    <xf numFmtId="4" fontId="66" fillId="7" borderId="30" xfId="0" applyNumberFormat="1" applyFont="1" applyFill="1" applyBorder="1" applyAlignment="1">
      <alignment horizontal="right"/>
    </xf>
    <xf numFmtId="0" fontId="2" fillId="7" borderId="29" xfId="3" applyFont="1" applyFill="1" applyBorder="1" applyAlignment="1">
      <alignment vertical="center"/>
    </xf>
    <xf numFmtId="0" fontId="18" fillId="7" borderId="0" xfId="3" applyFont="1" applyFill="1" applyBorder="1" applyAlignment="1">
      <alignment horizontal="center" vertical="center"/>
    </xf>
    <xf numFmtId="0" fontId="3" fillId="7" borderId="0" xfId="3" applyFont="1" applyFill="1" applyBorder="1" applyAlignment="1">
      <alignment horizontal="left" vertical="center" wrapText="1" indent="1"/>
    </xf>
    <xf numFmtId="166" fontId="14" fillId="7" borderId="0" xfId="3" applyNumberFormat="1" applyFont="1" applyFill="1" applyBorder="1" applyAlignment="1">
      <alignment horizontal="center" vertical="center" wrapText="1"/>
    </xf>
    <xf numFmtId="0" fontId="27" fillId="7" borderId="0" xfId="3" applyFont="1" applyFill="1" applyBorder="1" applyAlignment="1">
      <alignment horizontal="center" vertical="center"/>
    </xf>
    <xf numFmtId="2" fontId="4" fillId="7" borderId="29" xfId="3" applyNumberFormat="1" applyFont="1" applyFill="1" applyBorder="1" applyAlignment="1">
      <alignment vertical="center"/>
    </xf>
    <xf numFmtId="0" fontId="4" fillId="7" borderId="29" xfId="3" applyFont="1" applyFill="1" applyBorder="1" applyAlignment="1">
      <alignment horizontal="center" vertical="center"/>
    </xf>
    <xf numFmtId="0" fontId="26" fillId="7" borderId="0" xfId="3" applyFont="1" applyFill="1" applyBorder="1" applyAlignment="1">
      <alignment horizontal="center" vertical="center"/>
    </xf>
    <xf numFmtId="10" fontId="68" fillId="7" borderId="0" xfId="5" applyNumberFormat="1" applyFont="1" applyFill="1" applyBorder="1" applyAlignment="1">
      <alignment horizontal="right" vertical="center" indent="1"/>
    </xf>
    <xf numFmtId="0" fontId="69" fillId="7" borderId="0" xfId="3" applyFont="1" applyFill="1" applyBorder="1" applyAlignment="1">
      <alignment horizontal="right" vertical="center" wrapText="1"/>
    </xf>
    <xf numFmtId="0" fontId="2" fillId="7" borderId="103" xfId="3" applyFont="1" applyFill="1" applyBorder="1" applyAlignment="1">
      <alignment horizontal="center" vertical="center"/>
    </xf>
    <xf numFmtId="10" fontId="3" fillId="7" borderId="103" xfId="3" applyNumberFormat="1" applyFont="1" applyFill="1" applyBorder="1" applyAlignment="1">
      <alignment horizontal="center" vertical="center"/>
    </xf>
    <xf numFmtId="10" fontId="16" fillId="7" borderId="103" xfId="5" applyNumberFormat="1" applyFont="1" applyFill="1" applyBorder="1" applyAlignment="1">
      <alignment horizontal="center" vertical="center"/>
    </xf>
    <xf numFmtId="10" fontId="61" fillId="7" borderId="103" xfId="3" applyNumberFormat="1" applyFont="1" applyFill="1" applyBorder="1" applyAlignment="1">
      <alignment horizontal="right" vertical="center" indent="1"/>
    </xf>
    <xf numFmtId="0" fontId="4" fillId="7" borderId="31" xfId="0" applyFont="1" applyFill="1" applyBorder="1"/>
    <xf numFmtId="0" fontId="4" fillId="7" borderId="30" xfId="0" applyFont="1" applyFill="1" applyBorder="1" applyAlignment="1">
      <alignment horizontal="center"/>
    </xf>
    <xf numFmtId="0" fontId="4" fillId="7" borderId="32" xfId="3" applyFont="1" applyFill="1" applyBorder="1" applyAlignment="1">
      <alignment vertical="center"/>
    </xf>
    <xf numFmtId="0" fontId="4" fillId="7" borderId="33" xfId="3" applyFont="1" applyFill="1" applyBorder="1" applyAlignment="1">
      <alignment vertical="center"/>
    </xf>
    <xf numFmtId="2" fontId="4" fillId="7" borderId="34" xfId="3" applyNumberFormat="1" applyFont="1" applyFill="1" applyBorder="1" applyAlignment="1">
      <alignment vertical="center"/>
    </xf>
    <xf numFmtId="0" fontId="4" fillId="7" borderId="34" xfId="3" applyFont="1" applyFill="1" applyBorder="1" applyAlignment="1">
      <alignment horizontal="center" vertical="center"/>
    </xf>
    <xf numFmtId="0" fontId="24" fillId="7" borderId="7" xfId="4" applyFont="1" applyFill="1" applyBorder="1" applyAlignment="1" applyProtection="1">
      <alignment horizontal="left" vertical="center" wrapText="1"/>
      <protection locked="0"/>
    </xf>
    <xf numFmtId="0" fontId="24" fillId="7" borderId="7" xfId="4" applyFont="1" applyFill="1" applyBorder="1" applyAlignment="1" applyProtection="1">
      <alignment horizontal="left" vertical="center" wrapText="1" indent="2"/>
      <protection locked="0"/>
    </xf>
    <xf numFmtId="0" fontId="10" fillId="7" borderId="27" xfId="3" applyFont="1" applyFill="1" applyBorder="1" applyAlignment="1">
      <alignment horizontal="left" vertical="center"/>
    </xf>
    <xf numFmtId="0" fontId="7" fillId="7" borderId="104" xfId="3" applyFont="1" applyFill="1" applyBorder="1" applyAlignment="1">
      <alignment horizontal="center" vertical="center"/>
    </xf>
    <xf numFmtId="0" fontId="35" fillId="7" borderId="104" xfId="3" applyFont="1" applyFill="1" applyBorder="1" applyAlignment="1">
      <alignment horizontal="center" vertical="center"/>
    </xf>
    <xf numFmtId="0" fontId="3" fillId="7" borderId="0" xfId="3" applyFont="1" applyFill="1" applyBorder="1" applyAlignment="1">
      <alignment horizontal="left" vertical="center" wrapText="1"/>
    </xf>
    <xf numFmtId="170" fontId="3" fillId="7" borderId="0" xfId="3" applyNumberFormat="1" applyFont="1" applyFill="1" applyBorder="1" applyAlignment="1">
      <alignment horizontal="right" vertical="center"/>
    </xf>
    <xf numFmtId="0" fontId="22" fillId="3" borderId="7" xfId="4" applyFont="1" applyFill="1" applyBorder="1" applyAlignment="1" applyProtection="1">
      <alignment horizontal="left" vertical="center" indent="3"/>
      <protection locked="0"/>
    </xf>
    <xf numFmtId="0" fontId="70" fillId="0" borderId="7" xfId="4" applyFont="1" applyBorder="1" applyAlignment="1" applyProtection="1">
      <alignment horizontal="left" vertical="center" indent="5"/>
      <protection locked="0"/>
    </xf>
    <xf numFmtId="4" fontId="7" fillId="7" borderId="27" xfId="3" applyNumberFormat="1" applyFont="1" applyFill="1" applyBorder="1" applyAlignment="1">
      <alignment horizontal="right" vertical="center"/>
    </xf>
    <xf numFmtId="4" fontId="7" fillId="7" borderId="11" xfId="3" applyNumberFormat="1" applyFont="1" applyFill="1" applyBorder="1" applyAlignment="1">
      <alignment horizontal="right" vertical="center"/>
    </xf>
    <xf numFmtId="0" fontId="71" fillId="7" borderId="105" xfId="3" applyFont="1" applyFill="1" applyBorder="1" applyAlignment="1">
      <alignment horizontal="center" vertical="center"/>
    </xf>
    <xf numFmtId="0" fontId="71" fillId="7" borderId="105" xfId="3" applyFont="1" applyFill="1" applyBorder="1" applyAlignment="1">
      <alignment horizontal="center" vertical="center" wrapText="1"/>
    </xf>
    <xf numFmtId="0" fontId="71" fillId="7" borderId="106" xfId="3" applyFont="1" applyFill="1" applyBorder="1" applyAlignment="1">
      <alignment horizontal="center" vertical="center" wrapText="1"/>
    </xf>
    <xf numFmtId="0" fontId="35" fillId="7" borderId="107" xfId="3" applyFont="1" applyFill="1" applyBorder="1" applyAlignment="1">
      <alignment horizontal="center" vertical="center"/>
    </xf>
    <xf numFmtId="0" fontId="7" fillId="7" borderId="108" xfId="3" applyFont="1" applyFill="1" applyBorder="1" applyAlignment="1">
      <alignment horizontal="center" vertical="center"/>
    </xf>
    <xf numFmtId="0" fontId="35" fillId="7" borderId="108" xfId="3" applyFont="1" applyFill="1" applyBorder="1" applyAlignment="1">
      <alignment horizontal="center" vertical="center"/>
    </xf>
    <xf numFmtId="0" fontId="35" fillId="7" borderId="109" xfId="3" applyFont="1" applyFill="1" applyBorder="1" applyAlignment="1">
      <alignment horizontal="center" vertical="center"/>
    </xf>
    <xf numFmtId="10" fontId="68" fillId="7" borderId="27" xfId="5" applyNumberFormat="1" applyFont="1" applyFill="1" applyBorder="1" applyAlignment="1">
      <alignment horizontal="right" vertical="center" indent="1"/>
    </xf>
    <xf numFmtId="10" fontId="68" fillId="7" borderId="11" xfId="5" applyNumberFormat="1" applyFont="1" applyFill="1" applyBorder="1" applyAlignment="1">
      <alignment horizontal="right" vertical="center" indent="1"/>
    </xf>
    <xf numFmtId="10" fontId="61" fillId="7" borderId="11" xfId="5" applyNumberFormat="1" applyFont="1" applyFill="1" applyBorder="1" applyAlignment="1">
      <alignment horizontal="right" vertical="center" indent="1"/>
    </xf>
    <xf numFmtId="9" fontId="2" fillId="7" borderId="0" xfId="5" applyFont="1" applyFill="1" applyAlignment="1">
      <alignment vertical="center"/>
    </xf>
    <xf numFmtId="3" fontId="72" fillId="7" borderId="11" xfId="3" applyNumberFormat="1" applyFont="1" applyFill="1" applyBorder="1" applyAlignment="1">
      <alignment horizontal="center" vertical="center"/>
    </xf>
    <xf numFmtId="0" fontId="6" fillId="7" borderId="103" xfId="3" applyFont="1" applyFill="1" applyBorder="1" applyAlignment="1">
      <alignment horizontal="center" vertical="center"/>
    </xf>
    <xf numFmtId="10" fontId="10" fillId="9" borderId="110" xfId="3" applyNumberFormat="1" applyFont="1" applyFill="1" applyBorder="1" applyAlignment="1">
      <alignment horizontal="center" vertical="center"/>
    </xf>
    <xf numFmtId="0" fontId="39" fillId="2" borderId="0" xfId="0" applyFont="1" applyFill="1"/>
    <xf numFmtId="0" fontId="40" fillId="2" borderId="0" xfId="0" applyFont="1" applyFill="1" applyAlignment="1">
      <alignment horizontal="left"/>
    </xf>
    <xf numFmtId="0" fontId="0" fillId="0" borderId="0" xfId="0" applyBorder="1"/>
    <xf numFmtId="0" fontId="0" fillId="2" borderId="0" xfId="0" applyFill="1" applyBorder="1"/>
    <xf numFmtId="0" fontId="41" fillId="2" borderId="0" xfId="0" applyFont="1" applyFill="1"/>
    <xf numFmtId="0" fontId="0" fillId="2" borderId="0" xfId="0" applyFill="1"/>
    <xf numFmtId="0" fontId="42" fillId="2" borderId="0" xfId="0" applyFont="1" applyFill="1" applyBorder="1"/>
    <xf numFmtId="0" fontId="43" fillId="2" borderId="0" xfId="0" applyFont="1" applyFill="1" applyAlignment="1">
      <alignment horizontal="left"/>
    </xf>
    <xf numFmtId="0" fontId="39" fillId="2" borderId="0" xfId="0" applyFont="1" applyFill="1" applyAlignment="1">
      <alignment horizontal="right"/>
    </xf>
    <xf numFmtId="0" fontId="44" fillId="2" borderId="0" xfId="0" applyFont="1" applyFill="1" applyAlignment="1">
      <alignment horizontal="center" vertical="center" textRotation="90" wrapText="1"/>
    </xf>
    <xf numFmtId="0" fontId="46" fillId="6" borderId="35" xfId="0" applyFont="1" applyFill="1" applyBorder="1"/>
    <xf numFmtId="0" fontId="45" fillId="6" borderId="36" xfId="0" applyFont="1" applyFill="1" applyBorder="1"/>
    <xf numFmtId="0" fontId="45" fillId="6" borderId="37" xfId="0" applyFont="1" applyFill="1" applyBorder="1"/>
    <xf numFmtId="0" fontId="45" fillId="6" borderId="0" xfId="0" applyFont="1" applyFill="1" applyBorder="1"/>
    <xf numFmtId="0" fontId="38" fillId="6" borderId="0" xfId="0" applyFont="1" applyFill="1" applyBorder="1"/>
    <xf numFmtId="0" fontId="45" fillId="6" borderId="38" xfId="0" applyFont="1" applyFill="1" applyBorder="1"/>
    <xf numFmtId="0" fontId="38" fillId="6" borderId="38" xfId="0" applyFont="1" applyFill="1" applyBorder="1"/>
    <xf numFmtId="0" fontId="48" fillId="6" borderId="38" xfId="0" applyFont="1" applyFill="1" applyBorder="1"/>
    <xf numFmtId="0" fontId="49" fillId="2" borderId="0" xfId="0" applyFont="1" applyFill="1"/>
    <xf numFmtId="0" fontId="42" fillId="2" borderId="39" xfId="0" applyFont="1" applyFill="1" applyBorder="1"/>
    <xf numFmtId="0" fontId="0" fillId="2" borderId="39" xfId="0" applyFill="1" applyBorder="1"/>
    <xf numFmtId="0" fontId="42" fillId="0" borderId="0" xfId="0" applyFont="1" applyBorder="1"/>
    <xf numFmtId="0" fontId="42" fillId="7" borderId="0" xfId="0" applyFont="1" applyFill="1" applyBorder="1"/>
    <xf numFmtId="0" fontId="0" fillId="7" borderId="0" xfId="0" applyFill="1" applyBorder="1"/>
    <xf numFmtId="0" fontId="0" fillId="7" borderId="40" xfId="0" applyFill="1" applyBorder="1"/>
    <xf numFmtId="0" fontId="0" fillId="7" borderId="38" xfId="0" applyFill="1" applyBorder="1"/>
    <xf numFmtId="0" fontId="0" fillId="7" borderId="41" xfId="0" applyFill="1" applyBorder="1"/>
    <xf numFmtId="0" fontId="42" fillId="7" borderId="38" xfId="0" applyFont="1" applyFill="1" applyBorder="1"/>
    <xf numFmtId="0" fontId="0" fillId="7" borderId="42" xfId="0" applyFill="1" applyBorder="1"/>
    <xf numFmtId="0" fontId="42" fillId="7" borderId="0" xfId="0" applyFont="1" applyFill="1" applyBorder="1" applyAlignment="1">
      <alignment horizontal="center"/>
    </xf>
    <xf numFmtId="0" fontId="0" fillId="7" borderId="43" xfId="0" applyFill="1" applyBorder="1"/>
    <xf numFmtId="0" fontId="42" fillId="7" borderId="38" xfId="0" applyFont="1" applyFill="1" applyBorder="1" applyAlignment="1">
      <alignment horizontal="center"/>
    </xf>
    <xf numFmtId="0" fontId="0" fillId="7" borderId="44" xfId="0" applyFill="1" applyBorder="1"/>
    <xf numFmtId="0" fontId="0" fillId="7" borderId="39" xfId="0" applyFill="1" applyBorder="1"/>
    <xf numFmtId="0" fontId="0" fillId="7" borderId="45" xfId="0" applyFill="1" applyBorder="1"/>
    <xf numFmtId="0" fontId="39" fillId="7" borderId="0" xfId="0" applyFont="1" applyFill="1" applyAlignment="1">
      <alignment horizontal="right"/>
    </xf>
    <xf numFmtId="0" fontId="42" fillId="7" borderId="35" xfId="0" applyFont="1" applyFill="1" applyBorder="1"/>
    <xf numFmtId="0" fontId="42" fillId="7" borderId="46" xfId="0" applyFont="1" applyFill="1" applyBorder="1" applyAlignment="1">
      <alignment horizontal="center"/>
    </xf>
    <xf numFmtId="0" fontId="42" fillId="7" borderId="37" xfId="0" applyFont="1" applyFill="1" applyBorder="1"/>
    <xf numFmtId="0" fontId="42" fillId="7" borderId="47" xfId="0" applyFont="1" applyFill="1" applyBorder="1" applyAlignment="1">
      <alignment horizontal="center"/>
    </xf>
    <xf numFmtId="0" fontId="42" fillId="7" borderId="48" xfId="0" applyFont="1" applyFill="1" applyBorder="1" applyAlignment="1">
      <alignment horizontal="center"/>
    </xf>
    <xf numFmtId="0" fontId="0" fillId="7" borderId="46" xfId="0" applyFill="1" applyBorder="1"/>
    <xf numFmtId="0" fontId="45" fillId="7" borderId="39" xfId="0" applyFont="1" applyFill="1" applyBorder="1"/>
    <xf numFmtId="0" fontId="45" fillId="7" borderId="36" xfId="0" applyFont="1" applyFill="1" applyBorder="1"/>
    <xf numFmtId="0" fontId="46" fillId="7" borderId="38" xfId="0" applyFont="1" applyFill="1" applyBorder="1"/>
    <xf numFmtId="0" fontId="0" fillId="7" borderId="48" xfId="0" applyFill="1" applyBorder="1"/>
    <xf numFmtId="0" fontId="45" fillId="7" borderId="38" xfId="0" applyFont="1" applyFill="1" applyBorder="1"/>
    <xf numFmtId="0" fontId="45" fillId="7" borderId="0" xfId="0" applyFont="1" applyFill="1" applyBorder="1"/>
    <xf numFmtId="0" fontId="46" fillId="7" borderId="35" xfId="0" applyFont="1" applyFill="1" applyBorder="1"/>
    <xf numFmtId="0" fontId="46" fillId="7" borderId="39" xfId="0" applyFont="1" applyFill="1" applyBorder="1"/>
    <xf numFmtId="0" fontId="46" fillId="7" borderId="0" xfId="0" applyFont="1" applyFill="1" applyBorder="1"/>
    <xf numFmtId="0" fontId="0" fillId="7" borderId="47" xfId="0" applyFill="1" applyBorder="1"/>
    <xf numFmtId="0" fontId="47" fillId="7" borderId="39" xfId="0" applyFont="1" applyFill="1" applyBorder="1"/>
    <xf numFmtId="0" fontId="39" fillId="7" borderId="0" xfId="0" applyFont="1" applyFill="1"/>
    <xf numFmtId="0" fontId="36" fillId="7" borderId="0" xfId="0" applyFont="1" applyFill="1" applyBorder="1"/>
    <xf numFmtId="0" fontId="51" fillId="2" borderId="0" xfId="0" applyFont="1" applyFill="1"/>
    <xf numFmtId="0" fontId="22" fillId="3" borderId="7" xfId="4" applyFont="1" applyFill="1" applyBorder="1" applyAlignment="1" applyProtection="1">
      <alignment horizontal="left" vertical="center"/>
      <protection locked="0"/>
    </xf>
    <xf numFmtId="0" fontId="42" fillId="12" borderId="36" xfId="0" applyFont="1" applyFill="1" applyBorder="1"/>
    <xf numFmtId="0" fontId="0" fillId="12" borderId="38" xfId="0" applyFill="1" applyBorder="1"/>
    <xf numFmtId="0" fontId="42" fillId="12" borderId="48" xfId="0" applyFont="1" applyFill="1" applyBorder="1" applyAlignment="1">
      <alignment horizontal="center"/>
    </xf>
    <xf numFmtId="0" fontId="22" fillId="7" borderId="7" xfId="4" applyFont="1" applyFill="1" applyBorder="1" applyAlignment="1" applyProtection="1">
      <alignment horizontal="left" vertical="center" wrapText="1"/>
      <protection locked="0"/>
    </xf>
    <xf numFmtId="0" fontId="0" fillId="0" borderId="11" xfId="0" applyBorder="1"/>
    <xf numFmtId="0" fontId="0" fillId="0" borderId="11" xfId="0" applyBorder="1" applyAlignment="1">
      <alignment horizontal="center"/>
    </xf>
    <xf numFmtId="4" fontId="0" fillId="0" borderId="11" xfId="0" applyNumberFormat="1" applyBorder="1"/>
    <xf numFmtId="0" fontId="3" fillId="7" borderId="49" xfId="3" applyFont="1" applyFill="1" applyBorder="1" applyAlignment="1">
      <alignment horizontal="center" vertical="center"/>
    </xf>
    <xf numFmtId="0" fontId="0" fillId="13" borderId="0" xfId="0" applyFill="1" applyBorder="1"/>
    <xf numFmtId="0" fontId="46" fillId="13" borderId="38" xfId="0" applyFont="1" applyFill="1" applyBorder="1"/>
    <xf numFmtId="0" fontId="0" fillId="13" borderId="39" xfId="0" applyFill="1" applyBorder="1"/>
    <xf numFmtId="0" fontId="46" fillId="13" borderId="0" xfId="0" applyFont="1" applyFill="1" applyBorder="1"/>
    <xf numFmtId="0" fontId="38" fillId="13" borderId="0" xfId="0" applyFont="1" applyFill="1" applyBorder="1"/>
    <xf numFmtId="9" fontId="37" fillId="13" borderId="0" xfId="0" applyNumberFormat="1" applyFont="1" applyFill="1" applyBorder="1" applyAlignment="1">
      <alignment vertical="center" wrapText="1"/>
    </xf>
    <xf numFmtId="0" fontId="37" fillId="13" borderId="38" xfId="0" applyFont="1" applyFill="1" applyBorder="1" applyAlignment="1">
      <alignment vertical="center" wrapText="1"/>
    </xf>
    <xf numFmtId="0" fontId="48" fillId="13" borderId="38" xfId="0" applyFont="1" applyFill="1" applyBorder="1"/>
    <xf numFmtId="9" fontId="53" fillId="13" borderId="46" xfId="5" applyFont="1" applyFill="1" applyBorder="1" applyAlignment="1">
      <alignment horizontal="left"/>
    </xf>
    <xf numFmtId="0" fontId="42" fillId="13" borderId="48" xfId="0" applyFont="1" applyFill="1" applyBorder="1" applyAlignment="1">
      <alignment horizontal="center"/>
    </xf>
    <xf numFmtId="0" fontId="10" fillId="7" borderId="26" xfId="3" applyFont="1" applyFill="1" applyBorder="1" applyAlignment="1">
      <alignment horizontal="left" vertical="center"/>
    </xf>
    <xf numFmtId="0" fontId="0" fillId="13" borderId="38" xfId="0" applyFill="1" applyBorder="1"/>
    <xf numFmtId="0" fontId="0" fillId="13" borderId="39" xfId="0" applyFill="1" applyBorder="1"/>
    <xf numFmtId="0" fontId="73" fillId="8" borderId="11" xfId="3" applyFont="1" applyFill="1" applyBorder="1" applyAlignment="1">
      <alignment vertical="center"/>
    </xf>
    <xf numFmtId="0" fontId="2" fillId="7" borderId="0" xfId="3" applyFont="1" applyFill="1" applyAlignment="1">
      <alignment horizontal="left" vertical="center"/>
    </xf>
    <xf numFmtId="4" fontId="2" fillId="7" borderId="0" xfId="3" applyNumberFormat="1" applyFont="1" applyFill="1" applyAlignment="1">
      <alignment horizontal="left" vertical="center"/>
    </xf>
    <xf numFmtId="0" fontId="19" fillId="7" borderId="0" xfId="4" applyFont="1" applyFill="1" applyBorder="1" applyAlignment="1" applyProtection="1">
      <alignment horizontal="left" vertical="center" wrapText="1"/>
      <protection locked="0"/>
    </xf>
    <xf numFmtId="0" fontId="66" fillId="7" borderId="0" xfId="4" applyFont="1" applyFill="1" applyBorder="1" applyAlignment="1" applyProtection="1">
      <alignment horizontal="left" vertical="center" wrapText="1" indent="5"/>
      <protection locked="0"/>
    </xf>
    <xf numFmtId="4" fontId="66" fillId="7" borderId="0" xfId="4" applyNumberFormat="1" applyFont="1" applyFill="1" applyBorder="1" applyAlignment="1" applyProtection="1">
      <alignment horizontal="right" vertical="center" wrapText="1"/>
      <protection locked="0"/>
    </xf>
    <xf numFmtId="49" fontId="66" fillId="7" borderId="0" xfId="4" applyNumberFormat="1" applyFont="1" applyFill="1" applyBorder="1" applyAlignment="1" applyProtection="1">
      <alignment horizontal="center" vertical="center" wrapText="1"/>
      <protection locked="0"/>
    </xf>
    <xf numFmtId="4" fontId="66" fillId="7" borderId="0" xfId="4" applyNumberFormat="1" applyFont="1" applyFill="1" applyBorder="1" applyAlignment="1" applyProtection="1">
      <alignment horizontal="center" vertical="center" wrapText="1"/>
      <protection locked="0"/>
    </xf>
    <xf numFmtId="4" fontId="66" fillId="7" borderId="0" xfId="4" applyNumberFormat="1" applyFont="1" applyFill="1" applyBorder="1" applyAlignment="1" applyProtection="1">
      <alignment horizontal="center" vertical="center" wrapText="1"/>
    </xf>
    <xf numFmtId="169" fontId="66" fillId="7" borderId="0" xfId="5" applyNumberFormat="1" applyFont="1" applyFill="1" applyBorder="1" applyAlignment="1" applyProtection="1">
      <alignment horizontal="center" vertical="center" wrapText="1"/>
      <protection locked="0"/>
    </xf>
    <xf numFmtId="0" fontId="56" fillId="14" borderId="7" xfId="4" applyFont="1" applyFill="1" applyBorder="1" applyAlignment="1" applyProtection="1">
      <alignment horizontal="left" vertical="center" wrapText="1" indent="3"/>
      <protection locked="0"/>
    </xf>
    <xf numFmtId="0" fontId="4" fillId="7" borderId="0" xfId="3" applyFont="1" applyFill="1" applyBorder="1" applyAlignment="1">
      <alignment vertical="center"/>
    </xf>
    <xf numFmtId="0" fontId="71" fillId="7" borderId="0" xfId="3" applyFont="1" applyFill="1" applyBorder="1" applyAlignment="1">
      <alignment horizontal="center" vertical="center" wrapText="1"/>
    </xf>
    <xf numFmtId="0" fontId="35" fillId="7" borderId="0" xfId="3" applyFont="1" applyFill="1" applyBorder="1" applyAlignment="1">
      <alignment horizontal="center" vertical="center"/>
    </xf>
    <xf numFmtId="3" fontId="62" fillId="9" borderId="11" xfId="3" applyNumberFormat="1" applyFont="1" applyFill="1" applyBorder="1" applyAlignment="1">
      <alignment horizontal="center" vertical="center"/>
    </xf>
    <xf numFmtId="0" fontId="0" fillId="13" borderId="35" xfId="0" applyFill="1" applyBorder="1"/>
    <xf numFmtId="9" fontId="37" fillId="13" borderId="36" xfId="5" applyFont="1" applyFill="1" applyBorder="1" applyAlignment="1">
      <alignment horizontal="left"/>
    </xf>
    <xf numFmtId="9" fontId="37" fillId="7" borderId="38" xfId="5" applyFont="1" applyFill="1" applyBorder="1" applyAlignment="1">
      <alignment horizontal="left"/>
    </xf>
    <xf numFmtId="0" fontId="57" fillId="7" borderId="0" xfId="3" applyFont="1" applyFill="1" applyBorder="1" applyAlignment="1">
      <alignment vertical="center"/>
    </xf>
    <xf numFmtId="9" fontId="37" fillId="13" borderId="38" xfId="5" applyFont="1" applyFill="1" applyBorder="1" applyAlignment="1">
      <alignment horizontal="left"/>
    </xf>
    <xf numFmtId="0" fontId="74" fillId="7" borderId="7" xfId="4" applyFont="1" applyFill="1" applyBorder="1" applyAlignment="1" applyProtection="1">
      <alignment horizontal="left" vertical="center" wrapText="1" indent="5"/>
      <protection locked="0"/>
    </xf>
    <xf numFmtId="169" fontId="59" fillId="7" borderId="0" xfId="0" applyNumberFormat="1" applyFont="1" applyFill="1"/>
    <xf numFmtId="0" fontId="59" fillId="7" borderId="0" xfId="0" applyFont="1" applyFill="1"/>
    <xf numFmtId="0" fontId="75" fillId="7" borderId="7" xfId="4" applyFont="1" applyFill="1" applyBorder="1" applyAlignment="1" applyProtection="1">
      <alignment horizontal="left" vertical="center" indent="5"/>
      <protection locked="0"/>
    </xf>
    <xf numFmtId="0" fontId="46" fillId="13" borderId="35" xfId="0" applyFont="1" applyFill="1" applyBorder="1"/>
    <xf numFmtId="0" fontId="45" fillId="13" borderId="36" xfId="0" applyFont="1" applyFill="1" applyBorder="1"/>
    <xf numFmtId="9" fontId="37" fillId="7" borderId="39" xfId="5" applyFont="1" applyFill="1" applyBorder="1" applyAlignment="1">
      <alignment horizontal="left"/>
    </xf>
    <xf numFmtId="0" fontId="69" fillId="8" borderId="50" xfId="3" applyFont="1" applyFill="1" applyBorder="1" applyAlignment="1">
      <alignment horizontal="center" vertical="center"/>
    </xf>
    <xf numFmtId="0" fontId="69" fillId="8" borderId="50" xfId="3" applyFont="1" applyFill="1" applyBorder="1" applyAlignment="1">
      <alignment horizontal="right" vertical="center" wrapText="1"/>
    </xf>
    <xf numFmtId="0" fontId="76" fillId="8" borderId="50" xfId="3" applyFont="1" applyFill="1" applyBorder="1" applyAlignment="1">
      <alignment horizontal="right" vertical="center" wrapText="1"/>
    </xf>
    <xf numFmtId="0" fontId="0" fillId="0" borderId="27" xfId="0" applyBorder="1"/>
    <xf numFmtId="4" fontId="0" fillId="0" borderId="27" xfId="0" applyNumberFormat="1" applyBorder="1"/>
    <xf numFmtId="0" fontId="0" fillId="0" borderId="27" xfId="0" applyBorder="1" applyAlignment="1">
      <alignment horizontal="center"/>
    </xf>
    <xf numFmtId="0" fontId="29" fillId="5" borderId="51" xfId="0" applyFont="1" applyFill="1" applyBorder="1" applyAlignment="1">
      <alignment horizontal="left" vertical="center" wrapText="1"/>
    </xf>
    <xf numFmtId="4" fontId="29" fillId="5" borderId="51" xfId="0" applyNumberFormat="1" applyFont="1" applyFill="1" applyBorder="1" applyAlignment="1">
      <alignment horizontal="right" vertical="center" wrapText="1"/>
    </xf>
    <xf numFmtId="0" fontId="29" fillId="5" borderId="51" xfId="0" applyFont="1" applyFill="1" applyBorder="1" applyAlignment="1">
      <alignment horizontal="center" vertical="center" wrapText="1"/>
    </xf>
    <xf numFmtId="4" fontId="26" fillId="7" borderId="11" xfId="3" applyNumberFormat="1" applyFont="1" applyFill="1" applyBorder="1" applyAlignment="1">
      <alignment horizontal="right" vertical="center"/>
    </xf>
    <xf numFmtId="0" fontId="2" fillId="7" borderId="5" xfId="3" applyFont="1" applyFill="1" applyBorder="1" applyAlignment="1">
      <alignment horizontal="left" vertical="center" indent="1"/>
    </xf>
    <xf numFmtId="0" fontId="2" fillId="7" borderId="25" xfId="3" applyFont="1" applyFill="1" applyBorder="1" applyAlignment="1">
      <alignment horizontal="left" vertical="center" wrapText="1" indent="1"/>
    </xf>
    <xf numFmtId="0" fontId="2" fillId="7" borderId="66" xfId="3" applyFont="1" applyFill="1" applyBorder="1" applyAlignment="1">
      <alignment horizontal="left" vertical="center" wrapText="1" indent="1"/>
    </xf>
    <xf numFmtId="0" fontId="2" fillId="7" borderId="65" xfId="3" applyFont="1" applyFill="1" applyBorder="1" applyAlignment="1">
      <alignment horizontal="left" vertical="center" wrapText="1" indent="1"/>
    </xf>
    <xf numFmtId="0" fontId="3" fillId="7" borderId="1" xfId="3" applyFont="1" applyFill="1" applyBorder="1" applyAlignment="1">
      <alignment horizontal="left" vertical="center" indent="1"/>
    </xf>
    <xf numFmtId="10" fontId="77" fillId="7" borderId="111" xfId="3" applyNumberFormat="1" applyFont="1" applyFill="1" applyBorder="1" applyAlignment="1">
      <alignment horizontal="left" vertical="center" indent="1"/>
    </xf>
    <xf numFmtId="10" fontId="77" fillId="7" borderId="112" xfId="3" applyNumberFormat="1" applyFont="1" applyFill="1" applyBorder="1" applyAlignment="1">
      <alignment horizontal="left" vertical="center" indent="1"/>
    </xf>
    <xf numFmtId="10" fontId="77" fillId="7" borderId="113" xfId="3" applyNumberFormat="1" applyFont="1" applyFill="1" applyBorder="1" applyAlignment="1">
      <alignment horizontal="left" vertical="center" indent="1"/>
    </xf>
    <xf numFmtId="10" fontId="70" fillId="7" borderId="0" xfId="3" applyNumberFormat="1" applyFont="1" applyFill="1" applyBorder="1" applyAlignment="1">
      <alignment horizontal="left" vertical="center" indent="3"/>
    </xf>
    <xf numFmtId="0" fontId="26" fillId="7" borderId="75" xfId="3" applyFont="1" applyFill="1" applyBorder="1" applyAlignment="1">
      <alignment horizontal="center" vertical="center"/>
    </xf>
    <xf numFmtId="0" fontId="26" fillId="7" borderId="76" xfId="3" applyFont="1" applyFill="1" applyBorder="1" applyAlignment="1">
      <alignment horizontal="center" vertical="center"/>
    </xf>
    <xf numFmtId="0" fontId="26" fillId="7" borderId="77" xfId="3" applyFont="1" applyFill="1" applyBorder="1" applyAlignment="1">
      <alignment horizontal="center" vertical="center"/>
    </xf>
    <xf numFmtId="0" fontId="18" fillId="7" borderId="13" xfId="3" applyFont="1" applyFill="1" applyBorder="1" applyAlignment="1">
      <alignment horizontal="center" vertical="center"/>
    </xf>
    <xf numFmtId="0" fontId="18" fillId="7" borderId="5" xfId="3" applyFont="1" applyFill="1" applyBorder="1" applyAlignment="1">
      <alignment horizontal="center" vertical="center"/>
    </xf>
    <xf numFmtId="0" fontId="18" fillId="7" borderId="14" xfId="3" applyFont="1" applyFill="1" applyBorder="1" applyAlignment="1">
      <alignment horizontal="center" vertical="center"/>
    </xf>
    <xf numFmtId="0" fontId="18" fillId="7" borderId="15" xfId="3" applyFont="1" applyFill="1" applyBorder="1" applyAlignment="1">
      <alignment horizontal="center" vertical="center"/>
    </xf>
    <xf numFmtId="0" fontId="18" fillId="7" borderId="0" xfId="3" applyFont="1" applyFill="1" applyBorder="1" applyAlignment="1">
      <alignment horizontal="center" vertical="center"/>
    </xf>
    <xf numFmtId="0" fontId="18" fillId="7" borderId="16" xfId="3" applyFont="1" applyFill="1" applyBorder="1" applyAlignment="1">
      <alignment horizontal="center" vertical="center"/>
    </xf>
    <xf numFmtId="0" fontId="2" fillId="7" borderId="15" xfId="3" applyFont="1" applyFill="1" applyBorder="1" applyAlignment="1">
      <alignment horizontal="left" vertical="center" wrapText="1" indent="1"/>
    </xf>
    <xf numFmtId="0" fontId="0" fillId="7" borderId="0" xfId="0" applyFill="1" applyBorder="1" applyAlignment="1">
      <alignment horizontal="left" vertical="center" wrapText="1" indent="1"/>
    </xf>
    <xf numFmtId="0" fontId="0" fillId="7" borderId="16" xfId="0" applyFill="1" applyBorder="1" applyAlignment="1">
      <alignment horizontal="left" vertical="center" wrapText="1" indent="1"/>
    </xf>
    <xf numFmtId="0" fontId="0" fillId="7" borderId="15" xfId="0" applyFill="1" applyBorder="1" applyAlignment="1">
      <alignment horizontal="left" vertical="center" wrapText="1" indent="1"/>
    </xf>
    <xf numFmtId="0" fontId="0" fillId="7" borderId="17" xfId="0" applyFill="1" applyBorder="1" applyAlignment="1">
      <alignment horizontal="left" vertical="center" wrapText="1" indent="1"/>
    </xf>
    <xf numFmtId="0" fontId="0" fillId="7" borderId="3" xfId="0" applyFill="1" applyBorder="1" applyAlignment="1">
      <alignment horizontal="left" vertical="center" wrapText="1" indent="1"/>
    </xf>
    <xf numFmtId="0" fontId="0" fillId="7" borderId="18" xfId="0" applyFill="1" applyBorder="1" applyAlignment="1">
      <alignment horizontal="left" vertical="center" wrapText="1" indent="1"/>
    </xf>
    <xf numFmtId="167" fontId="2" fillId="7" borderId="25" xfId="3" applyNumberFormat="1" applyFont="1" applyFill="1" applyBorder="1" applyAlignment="1">
      <alignment horizontal="center" vertical="center" wrapText="1"/>
    </xf>
    <xf numFmtId="167" fontId="2" fillId="7" borderId="66" xfId="3" applyNumberFormat="1" applyFont="1" applyFill="1" applyBorder="1" applyAlignment="1">
      <alignment horizontal="center" vertical="center" wrapText="1"/>
    </xf>
    <xf numFmtId="0" fontId="7" fillId="7" borderId="139" xfId="3" applyFont="1" applyFill="1" applyBorder="1" applyAlignment="1">
      <alignment horizontal="left" vertical="center" indent="1"/>
    </xf>
    <xf numFmtId="0" fontId="7" fillId="7" borderId="140" xfId="3" applyFont="1" applyFill="1" applyBorder="1" applyAlignment="1">
      <alignment horizontal="left" vertical="center" indent="1"/>
    </xf>
    <xf numFmtId="0" fontId="7" fillId="7" borderId="141" xfId="3" applyFont="1" applyFill="1" applyBorder="1" applyAlignment="1">
      <alignment horizontal="left" vertical="center" indent="1"/>
    </xf>
    <xf numFmtId="0" fontId="3" fillId="7" borderId="1" xfId="3" applyFont="1" applyFill="1" applyBorder="1" applyAlignment="1">
      <alignment horizontal="left" vertical="center" wrapText="1" indent="1"/>
    </xf>
    <xf numFmtId="0" fontId="34" fillId="7" borderId="0" xfId="3" applyFont="1" applyFill="1" applyBorder="1" applyAlignment="1">
      <alignment horizontal="left" vertical="center" indent="3"/>
    </xf>
    <xf numFmtId="0" fontId="9" fillId="7" borderId="5" xfId="3" applyFont="1" applyFill="1" applyBorder="1" applyAlignment="1">
      <alignment horizontal="center" vertical="center"/>
    </xf>
    <xf numFmtId="0" fontId="9" fillId="7" borderId="14" xfId="3" applyFont="1" applyFill="1" applyBorder="1" applyAlignment="1">
      <alignment horizontal="center" vertical="center"/>
    </xf>
    <xf numFmtId="0" fontId="7" fillId="7" borderId="15" xfId="3" applyFont="1" applyFill="1" applyBorder="1" applyAlignment="1">
      <alignment horizontal="left" vertical="center" wrapText="1" indent="2"/>
    </xf>
    <xf numFmtId="0" fontId="7" fillId="7" borderId="0" xfId="3" applyFont="1" applyFill="1" applyBorder="1" applyAlignment="1">
      <alignment horizontal="left" vertical="center" wrapText="1" indent="2"/>
    </xf>
    <xf numFmtId="166" fontId="14" fillId="7" borderId="0" xfId="3" applyNumberFormat="1" applyFont="1" applyFill="1" applyBorder="1" applyAlignment="1">
      <alignment horizontal="center" vertical="center" wrapText="1"/>
    </xf>
    <xf numFmtId="166" fontId="14" fillId="7" borderId="16" xfId="3" applyNumberFormat="1" applyFont="1" applyFill="1" applyBorder="1" applyAlignment="1">
      <alignment horizontal="center" vertical="center" wrapText="1"/>
    </xf>
    <xf numFmtId="0" fontId="9" fillId="7" borderId="13" xfId="3" applyFont="1" applyFill="1" applyBorder="1" applyAlignment="1">
      <alignment horizontal="center" vertical="center"/>
    </xf>
    <xf numFmtId="0" fontId="6" fillId="0" borderId="118" xfId="3" applyFont="1" applyBorder="1" applyAlignment="1">
      <alignment horizontal="center" vertical="center"/>
    </xf>
    <xf numFmtId="0" fontId="27" fillId="7" borderId="0" xfId="3" applyFont="1" applyFill="1" applyBorder="1" applyAlignment="1">
      <alignment horizontal="left" vertical="center" indent="2"/>
    </xf>
    <xf numFmtId="0" fontId="27" fillId="7" borderId="0" xfId="3" applyFont="1" applyFill="1" applyBorder="1" applyAlignment="1">
      <alignment horizontal="center" vertical="center"/>
    </xf>
    <xf numFmtId="0" fontId="32" fillId="7" borderId="15" xfId="3" applyFont="1" applyFill="1" applyBorder="1" applyAlignment="1">
      <alignment horizontal="left" vertical="center" indent="1"/>
    </xf>
    <xf numFmtId="0" fontId="32" fillId="7" borderId="0" xfId="3" applyFont="1" applyFill="1" applyBorder="1" applyAlignment="1">
      <alignment horizontal="left" vertical="center" indent="1"/>
    </xf>
    <xf numFmtId="2" fontId="6" fillId="7" borderId="0" xfId="3" applyNumberFormat="1" applyFont="1" applyFill="1" applyBorder="1" applyAlignment="1">
      <alignment horizontal="left" vertical="top" wrapText="1" indent="1"/>
    </xf>
    <xf numFmtId="2" fontId="6" fillId="7" borderId="16" xfId="3" applyNumberFormat="1" applyFont="1" applyFill="1" applyBorder="1" applyAlignment="1">
      <alignment horizontal="left" vertical="top" wrapText="1" indent="1"/>
    </xf>
    <xf numFmtId="0" fontId="6" fillId="7" borderId="5" xfId="3" applyFont="1" applyFill="1" applyBorder="1" applyAlignment="1">
      <alignment horizontal="left" vertical="center" wrapText="1" indent="1"/>
    </xf>
    <xf numFmtId="0" fontId="12" fillId="7" borderId="5" xfId="0" applyFont="1" applyFill="1" applyBorder="1" applyAlignment="1">
      <alignment horizontal="left" vertical="center" wrapText="1" indent="1"/>
    </xf>
    <xf numFmtId="0" fontId="12" fillId="7" borderId="14" xfId="0" applyFont="1" applyFill="1" applyBorder="1" applyAlignment="1">
      <alignment horizontal="left" vertical="center" wrapText="1" indent="1"/>
    </xf>
    <xf numFmtId="0" fontId="6" fillId="7" borderId="17" xfId="3" applyFont="1" applyFill="1" applyBorder="1" applyAlignment="1">
      <alignment horizontal="right" vertical="center" indent="1"/>
    </xf>
    <xf numFmtId="0" fontId="6" fillId="7" borderId="3" xfId="3" applyFont="1" applyFill="1" applyBorder="1" applyAlignment="1">
      <alignment horizontal="right" vertical="center" indent="1"/>
    </xf>
    <xf numFmtId="167" fontId="3" fillId="7" borderId="3" xfId="3" applyNumberFormat="1" applyFont="1" applyFill="1" applyBorder="1" applyAlignment="1">
      <alignment horizontal="left" vertical="center" indent="1"/>
    </xf>
    <xf numFmtId="0" fontId="54" fillId="7" borderId="3" xfId="3" applyFont="1" applyFill="1" applyBorder="1" applyAlignment="1">
      <alignment horizontal="right" vertical="center" indent="1"/>
    </xf>
    <xf numFmtId="0" fontId="11" fillId="7" borderId="1" xfId="3" applyFont="1" applyFill="1" applyBorder="1" applyAlignment="1">
      <alignment horizontal="center" vertical="center"/>
    </xf>
    <xf numFmtId="0" fontId="3" fillId="9" borderId="136" xfId="3" applyFont="1" applyFill="1" applyBorder="1" applyAlignment="1">
      <alignment horizontal="center" vertical="center"/>
    </xf>
    <xf numFmtId="0" fontId="3" fillId="9" borderId="137" xfId="3" applyFont="1" applyFill="1" applyBorder="1" applyAlignment="1">
      <alignment horizontal="center" vertical="center"/>
    </xf>
    <xf numFmtId="0" fontId="3" fillId="9" borderId="138" xfId="3" applyFont="1" applyFill="1" applyBorder="1" applyAlignment="1">
      <alignment horizontal="center" vertical="center"/>
    </xf>
    <xf numFmtId="0" fontId="10" fillId="7" borderId="25" xfId="3" applyFont="1" applyFill="1" applyBorder="1" applyAlignment="1">
      <alignment horizontal="center" vertical="center"/>
    </xf>
    <xf numFmtId="0" fontId="10" fillId="7" borderId="65" xfId="3" applyFont="1" applyFill="1" applyBorder="1" applyAlignment="1">
      <alignment horizontal="center" vertical="center"/>
    </xf>
    <xf numFmtId="0" fontId="10" fillId="7" borderId="66" xfId="3" applyFont="1" applyFill="1" applyBorder="1" applyAlignment="1">
      <alignment horizontal="center" vertical="center"/>
    </xf>
    <xf numFmtId="165" fontId="33" fillId="7" borderId="13" xfId="3" applyNumberFormat="1" applyFont="1" applyFill="1" applyBorder="1" applyAlignment="1">
      <alignment horizontal="center" vertical="center" wrapText="1"/>
    </xf>
    <xf numFmtId="165" fontId="33" fillId="7" borderId="5" xfId="3" applyNumberFormat="1" applyFont="1" applyFill="1" applyBorder="1" applyAlignment="1">
      <alignment horizontal="center" vertical="center" wrapText="1"/>
    </xf>
    <xf numFmtId="0" fontId="32" fillId="7" borderId="13" xfId="3" applyFont="1" applyFill="1" applyBorder="1" applyAlignment="1">
      <alignment horizontal="left" vertical="center" indent="1"/>
    </xf>
    <xf numFmtId="0" fontId="32" fillId="7" borderId="5" xfId="3" applyFont="1" applyFill="1" applyBorder="1" applyAlignment="1">
      <alignment horizontal="left" vertical="center" indent="1"/>
    </xf>
    <xf numFmtId="0" fontId="7" fillId="7" borderId="15" xfId="3" applyFont="1" applyFill="1" applyBorder="1" applyAlignment="1">
      <alignment horizontal="center" vertical="center"/>
    </xf>
    <xf numFmtId="0" fontId="7" fillId="7" borderId="0" xfId="3" applyFont="1" applyFill="1" applyBorder="1" applyAlignment="1">
      <alignment horizontal="center" vertical="center"/>
    </xf>
    <xf numFmtId="0" fontId="3" fillId="9" borderId="129" xfId="3" applyFont="1" applyFill="1" applyBorder="1" applyAlignment="1">
      <alignment horizontal="center" vertical="center"/>
    </xf>
    <xf numFmtId="0" fontId="3" fillId="9" borderId="130" xfId="3" applyFont="1" applyFill="1" applyBorder="1" applyAlignment="1">
      <alignment horizontal="center" vertical="center"/>
    </xf>
    <xf numFmtId="0" fontId="3" fillId="9" borderId="131" xfId="3" applyFont="1" applyFill="1" applyBorder="1" applyAlignment="1">
      <alignment horizontal="center" vertical="center"/>
    </xf>
    <xf numFmtId="0" fontId="2" fillId="0" borderId="17" xfId="3" applyFont="1" applyBorder="1" applyAlignment="1">
      <alignment horizontal="left" vertical="center" wrapText="1" indent="1"/>
    </xf>
    <xf numFmtId="0" fontId="2" fillId="0" borderId="3" xfId="3" applyFont="1" applyBorder="1" applyAlignment="1">
      <alignment horizontal="left" vertical="center" wrapText="1" indent="1"/>
    </xf>
    <xf numFmtId="0" fontId="6" fillId="0" borderId="132" xfId="3" applyFont="1" applyBorder="1" applyAlignment="1">
      <alignment horizontal="center" vertical="center" wrapText="1"/>
    </xf>
    <xf numFmtId="0" fontId="6" fillId="0" borderId="133" xfId="3" applyFont="1" applyBorder="1" applyAlignment="1">
      <alignment horizontal="center" vertical="center" wrapText="1"/>
    </xf>
    <xf numFmtId="0" fontId="6" fillId="0" borderId="134" xfId="3" applyFont="1" applyBorder="1" applyAlignment="1">
      <alignment horizontal="center" vertical="center" wrapText="1"/>
    </xf>
    <xf numFmtId="10" fontId="3" fillId="9" borderId="117" xfId="5" applyNumberFormat="1" applyFont="1" applyFill="1" applyBorder="1" applyAlignment="1">
      <alignment horizontal="center" vertical="center"/>
    </xf>
    <xf numFmtId="10" fontId="3" fillId="9" borderId="65" xfId="5" applyNumberFormat="1" applyFont="1" applyFill="1" applyBorder="1" applyAlignment="1">
      <alignment horizontal="center" vertical="center"/>
    </xf>
    <xf numFmtId="10" fontId="3" fillId="9" borderId="66" xfId="5" applyNumberFormat="1" applyFont="1" applyFill="1" applyBorder="1" applyAlignment="1">
      <alignment horizontal="center" vertical="center"/>
    </xf>
    <xf numFmtId="0" fontId="68" fillId="7" borderId="25" xfId="3" applyFont="1" applyFill="1" applyBorder="1" applyAlignment="1">
      <alignment horizontal="left" vertical="center" wrapText="1" indent="1"/>
    </xf>
    <xf numFmtId="0" fontId="68" fillId="7" borderId="65" xfId="3" applyFont="1" applyFill="1" applyBorder="1" applyAlignment="1">
      <alignment horizontal="left" vertical="center" wrapText="1" indent="1"/>
    </xf>
    <xf numFmtId="10" fontId="3" fillId="10" borderId="0" xfId="3" applyNumberFormat="1" applyFont="1" applyFill="1" applyBorder="1" applyAlignment="1">
      <alignment horizontal="center" vertical="center"/>
    </xf>
    <xf numFmtId="10" fontId="3" fillId="10" borderId="97" xfId="3" applyNumberFormat="1" applyFont="1" applyFill="1" applyBorder="1" applyAlignment="1">
      <alignment horizontal="center" vertical="center"/>
    </xf>
    <xf numFmtId="10" fontId="3" fillId="10" borderId="5" xfId="3" applyNumberFormat="1" applyFont="1" applyFill="1" applyBorder="1" applyAlignment="1">
      <alignment horizontal="center" vertical="center"/>
    </xf>
    <xf numFmtId="10" fontId="3" fillId="10" borderId="95" xfId="3" applyNumberFormat="1" applyFont="1" applyFill="1" applyBorder="1" applyAlignment="1">
      <alignment horizontal="center" vertical="center"/>
    </xf>
    <xf numFmtId="10" fontId="3" fillId="10" borderId="94" xfId="3" applyNumberFormat="1" applyFont="1" applyFill="1" applyBorder="1" applyAlignment="1">
      <alignment horizontal="center" vertical="center"/>
    </xf>
    <xf numFmtId="0" fontId="23" fillId="0" borderId="132" xfId="3" applyFont="1" applyBorder="1" applyAlignment="1">
      <alignment horizontal="center" vertical="center"/>
    </xf>
    <xf numFmtId="0" fontId="23" fillId="0" borderId="133" xfId="3" applyFont="1" applyBorder="1" applyAlignment="1">
      <alignment horizontal="center" vertical="center"/>
    </xf>
    <xf numFmtId="0" fontId="23" fillId="0" borderId="135" xfId="3" applyFont="1" applyBorder="1" applyAlignment="1">
      <alignment horizontal="center" vertical="center"/>
    </xf>
    <xf numFmtId="0" fontId="23" fillId="0" borderId="134" xfId="3" applyFont="1" applyBorder="1" applyAlignment="1">
      <alignment horizontal="center" vertical="center"/>
    </xf>
    <xf numFmtId="0" fontId="15" fillId="7" borderId="11" xfId="3" applyFont="1" applyFill="1" applyBorder="1" applyAlignment="1">
      <alignment horizontal="left" vertical="center" wrapText="1" indent="1"/>
    </xf>
    <xf numFmtId="0" fontId="2" fillId="7" borderId="11" xfId="3" applyFont="1" applyFill="1" applyBorder="1" applyAlignment="1">
      <alignment horizontal="left" vertical="center" wrapText="1" indent="2"/>
    </xf>
    <xf numFmtId="9" fontId="65" fillId="7" borderId="11" xfId="3" applyNumberFormat="1" applyFont="1" applyFill="1" applyBorder="1" applyAlignment="1">
      <alignment horizontal="center" vertical="center"/>
    </xf>
    <xf numFmtId="0" fontId="60" fillId="4" borderId="25" xfId="3" applyFont="1" applyFill="1" applyBorder="1" applyAlignment="1">
      <alignment horizontal="left" vertical="center" wrapText="1" indent="1"/>
    </xf>
    <xf numFmtId="0" fontId="60" fillId="4" borderId="65" xfId="3" applyFont="1" applyFill="1" applyBorder="1" applyAlignment="1">
      <alignment horizontal="left" vertical="center" wrapText="1" indent="1"/>
    </xf>
    <xf numFmtId="0" fontId="3" fillId="7" borderId="72" xfId="3" applyFont="1" applyFill="1" applyBorder="1" applyAlignment="1">
      <alignment horizontal="left" vertical="center" wrapText="1"/>
    </xf>
    <xf numFmtId="0" fontId="3" fillId="7" borderId="73" xfId="3" applyFont="1" applyFill="1" applyBorder="1" applyAlignment="1">
      <alignment horizontal="left" vertical="center" wrapText="1"/>
    </xf>
    <xf numFmtId="0" fontId="3" fillId="7" borderId="74" xfId="3" applyFont="1" applyFill="1" applyBorder="1" applyAlignment="1">
      <alignment horizontal="left" vertical="center" wrapText="1"/>
    </xf>
    <xf numFmtId="0" fontId="66" fillId="7" borderId="72" xfId="3" applyFont="1" applyFill="1" applyBorder="1" applyAlignment="1">
      <alignment horizontal="left" vertical="center" wrapText="1"/>
    </xf>
    <xf numFmtId="0" fontId="66" fillId="7" borderId="73" xfId="3" applyFont="1" applyFill="1" applyBorder="1" applyAlignment="1">
      <alignment horizontal="left" vertical="center" wrapText="1"/>
    </xf>
    <xf numFmtId="0" fontId="66" fillId="7" borderId="74" xfId="3" applyFont="1" applyFill="1" applyBorder="1" applyAlignment="1">
      <alignment horizontal="left" vertical="center" wrapText="1"/>
    </xf>
    <xf numFmtId="9" fontId="72" fillId="7" borderId="11" xfId="3" applyNumberFormat="1" applyFont="1" applyFill="1" applyBorder="1" applyAlignment="1">
      <alignment horizontal="center" vertical="center"/>
    </xf>
    <xf numFmtId="0" fontId="3" fillId="7" borderId="25" xfId="3" applyFont="1" applyFill="1" applyBorder="1" applyAlignment="1">
      <alignment horizontal="left" vertical="center" wrapText="1" indent="1"/>
    </xf>
    <xf numFmtId="0" fontId="3" fillId="7" borderId="65" xfId="3" applyFont="1" applyFill="1" applyBorder="1" applyAlignment="1">
      <alignment horizontal="left" vertical="center" wrapText="1" indent="1"/>
    </xf>
    <xf numFmtId="10" fontId="16" fillId="9" borderId="25" xfId="5" applyNumberFormat="1" applyFont="1" applyFill="1" applyBorder="1" applyAlignment="1">
      <alignment horizontal="center" vertical="center"/>
    </xf>
    <xf numFmtId="10" fontId="16" fillId="9" borderId="65" xfId="5" applyNumberFormat="1" applyFont="1" applyFill="1" applyBorder="1" applyAlignment="1">
      <alignment horizontal="center" vertical="center"/>
    </xf>
    <xf numFmtId="10" fontId="16" fillId="9" borderId="100" xfId="5" applyNumberFormat="1" applyFont="1" applyFill="1" applyBorder="1" applyAlignment="1">
      <alignment horizontal="center" vertical="center"/>
    </xf>
    <xf numFmtId="0" fontId="10" fillId="7" borderId="26" xfId="3" applyFont="1" applyFill="1" applyBorder="1" applyAlignment="1">
      <alignment horizontal="left" vertical="center"/>
    </xf>
    <xf numFmtId="0" fontId="10" fillId="7" borderId="27" xfId="3" applyFont="1" applyFill="1" applyBorder="1" applyAlignment="1">
      <alignment horizontal="left" vertical="center"/>
    </xf>
    <xf numFmtId="10" fontId="3" fillId="10" borderId="96" xfId="3" applyNumberFormat="1" applyFont="1" applyFill="1" applyBorder="1" applyAlignment="1">
      <alignment horizontal="center" vertical="center"/>
    </xf>
    <xf numFmtId="10" fontId="3" fillId="10" borderId="98" xfId="3" applyNumberFormat="1" applyFont="1" applyFill="1" applyBorder="1" applyAlignment="1">
      <alignment horizontal="center" vertical="center"/>
    </xf>
    <xf numFmtId="10" fontId="3" fillId="10" borderId="3" xfId="3" applyNumberFormat="1" applyFont="1" applyFill="1" applyBorder="1" applyAlignment="1">
      <alignment horizontal="center" vertical="center"/>
    </xf>
    <xf numFmtId="10" fontId="3" fillId="10" borderId="99" xfId="3" applyNumberFormat="1" applyFont="1" applyFill="1" applyBorder="1" applyAlignment="1">
      <alignment horizontal="center" vertical="center"/>
    </xf>
    <xf numFmtId="10" fontId="60" fillId="4" borderId="127" xfId="3" applyNumberFormat="1" applyFont="1" applyFill="1" applyBorder="1" applyAlignment="1">
      <alignment horizontal="right" vertical="center" indent="1"/>
    </xf>
    <xf numFmtId="10" fontId="60" fillId="4" borderId="123" xfId="3" applyNumberFormat="1" applyFont="1" applyFill="1" applyBorder="1" applyAlignment="1">
      <alignment horizontal="right" vertical="center" indent="1"/>
    </xf>
    <xf numFmtId="10" fontId="60" fillId="4" borderId="128" xfId="3" applyNumberFormat="1" applyFont="1" applyFill="1" applyBorder="1" applyAlignment="1">
      <alignment horizontal="right" vertical="center" indent="1"/>
    </xf>
    <xf numFmtId="9" fontId="3" fillId="7" borderId="11" xfId="3" applyNumberFormat="1" applyFont="1" applyFill="1" applyBorder="1" applyAlignment="1">
      <alignment horizontal="right" vertical="center" indent="1"/>
    </xf>
    <xf numFmtId="0" fontId="3" fillId="7" borderId="11" xfId="3" applyFont="1" applyFill="1" applyBorder="1" applyAlignment="1">
      <alignment horizontal="left" vertical="center" wrapText="1" indent="1"/>
    </xf>
    <xf numFmtId="0" fontId="3" fillId="7" borderId="67" xfId="3" applyFont="1" applyFill="1" applyBorder="1" applyAlignment="1">
      <alignment horizontal="center" vertical="center"/>
    </xf>
    <xf numFmtId="0" fontId="3" fillId="7" borderId="68" xfId="3" applyFont="1" applyFill="1" applyBorder="1" applyAlignment="1">
      <alignment horizontal="center" vertical="center"/>
    </xf>
    <xf numFmtId="0" fontId="3" fillId="7" borderId="69" xfId="3" applyFont="1" applyFill="1" applyBorder="1" applyAlignment="1">
      <alignment horizontal="center" vertical="center"/>
    </xf>
    <xf numFmtId="168" fontId="15" fillId="7" borderId="70" xfId="3" applyNumberFormat="1" applyFont="1" applyFill="1" applyBorder="1" applyAlignment="1">
      <alignment horizontal="left" vertical="center" wrapText="1" indent="1"/>
    </xf>
    <xf numFmtId="168" fontId="15" fillId="7" borderId="71" xfId="3" applyNumberFormat="1" applyFont="1" applyFill="1" applyBorder="1" applyAlignment="1">
      <alignment horizontal="left" vertical="center" wrapText="1" indent="1"/>
    </xf>
    <xf numFmtId="10" fontId="60" fillId="4" borderId="122" xfId="3" applyNumberFormat="1" applyFont="1" applyFill="1" applyBorder="1" applyAlignment="1">
      <alignment horizontal="center" vertical="center"/>
    </xf>
    <xf numFmtId="10" fontId="60" fillId="4" borderId="123" xfId="3" applyNumberFormat="1" applyFont="1" applyFill="1" applyBorder="1" applyAlignment="1">
      <alignment horizontal="center" vertical="center"/>
    </xf>
    <xf numFmtId="10" fontId="60" fillId="4" borderId="124" xfId="3" applyNumberFormat="1" applyFont="1" applyFill="1" applyBorder="1" applyAlignment="1">
      <alignment horizontal="center" vertical="center"/>
    </xf>
    <xf numFmtId="10" fontId="80" fillId="11" borderId="25" xfId="5" applyNumberFormat="1" applyFont="1" applyFill="1" applyBorder="1" applyAlignment="1">
      <alignment horizontal="center" vertical="center"/>
    </xf>
    <xf numFmtId="10" fontId="80" fillId="11" borderId="65" xfId="5" applyNumberFormat="1" applyFont="1" applyFill="1" applyBorder="1" applyAlignment="1">
      <alignment horizontal="center" vertical="center"/>
    </xf>
    <xf numFmtId="10" fontId="80" fillId="11" borderId="100" xfId="5" applyNumberFormat="1" applyFont="1" applyFill="1" applyBorder="1" applyAlignment="1">
      <alignment horizontal="center" vertical="center"/>
    </xf>
    <xf numFmtId="0" fontId="79" fillId="7" borderId="0" xfId="0" applyFont="1" applyFill="1" applyAlignment="1">
      <alignment horizontal="left" vertical="center" wrapText="1"/>
    </xf>
    <xf numFmtId="169" fontId="65" fillId="9" borderId="60" xfId="5" applyNumberFormat="1" applyFont="1" applyFill="1" applyBorder="1" applyAlignment="1" applyProtection="1">
      <alignment horizontal="center" vertical="center" wrapText="1"/>
      <protection locked="0"/>
    </xf>
    <xf numFmtId="169" fontId="65" fillId="9" borderId="61" xfId="5" applyNumberFormat="1" applyFont="1" applyFill="1" applyBorder="1" applyAlignment="1" applyProtection="1">
      <alignment horizontal="center" vertical="center" wrapText="1"/>
      <protection locked="0"/>
    </xf>
    <xf numFmtId="14" fontId="65" fillId="7" borderId="60" xfId="4" applyNumberFormat="1" applyFont="1" applyFill="1" applyBorder="1" applyAlignment="1" applyProtection="1">
      <alignment horizontal="center" vertical="center" wrapText="1"/>
      <protection locked="0"/>
    </xf>
    <xf numFmtId="14" fontId="65" fillId="7" borderId="61" xfId="4" applyNumberFormat="1" applyFont="1" applyFill="1" applyBorder="1" applyAlignment="1" applyProtection="1">
      <alignment horizontal="center" vertical="center" wrapText="1"/>
      <protection locked="0"/>
    </xf>
    <xf numFmtId="4" fontId="65" fillId="7" borderId="60" xfId="4" applyNumberFormat="1" applyFont="1" applyFill="1" applyBorder="1" applyAlignment="1" applyProtection="1">
      <alignment horizontal="center" vertical="center" wrapText="1"/>
      <protection locked="0"/>
    </xf>
    <xf numFmtId="4" fontId="65" fillId="7" borderId="61" xfId="4" applyNumberFormat="1" applyFont="1" applyFill="1" applyBorder="1" applyAlignment="1" applyProtection="1">
      <alignment horizontal="center" vertical="center" wrapText="1"/>
      <protection locked="0"/>
    </xf>
    <xf numFmtId="0" fontId="2" fillId="0" borderId="119" xfId="3" applyFont="1" applyBorder="1" applyAlignment="1">
      <alignment horizontal="center" vertical="center"/>
    </xf>
    <xf numFmtId="0" fontId="2" fillId="0" borderId="120" xfId="3" applyFont="1" applyBorder="1" applyAlignment="1">
      <alignment horizontal="center" vertical="center"/>
    </xf>
    <xf numFmtId="0" fontId="2" fillId="0" borderId="121" xfId="3" applyFont="1" applyBorder="1" applyAlignment="1">
      <alignment horizontal="center" vertical="center"/>
    </xf>
    <xf numFmtId="0" fontId="3" fillId="7" borderId="0" xfId="3" applyFont="1" applyFill="1" applyBorder="1" applyAlignment="1">
      <alignment horizontal="right" vertical="center" wrapText="1" indent="1"/>
    </xf>
    <xf numFmtId="0" fontId="8" fillId="7" borderId="0" xfId="0" applyFont="1" applyFill="1" applyAlignment="1">
      <alignment horizontal="right" vertical="center" wrapText="1" indent="1"/>
    </xf>
    <xf numFmtId="0" fontId="2" fillId="0" borderId="125" xfId="3" applyFont="1" applyBorder="1" applyAlignment="1">
      <alignment horizontal="center" vertical="center"/>
    </xf>
    <xf numFmtId="0" fontId="2" fillId="0" borderId="126" xfId="3" applyFont="1" applyBorder="1" applyAlignment="1">
      <alignment horizontal="center" vertical="center"/>
    </xf>
    <xf numFmtId="167" fontId="3" fillId="7" borderId="18" xfId="3" applyNumberFormat="1" applyFont="1" applyFill="1" applyBorder="1" applyAlignment="1">
      <alignment horizontal="left" vertical="center" indent="1"/>
    </xf>
    <xf numFmtId="164" fontId="9" fillId="7" borderId="0" xfId="3" applyNumberFormat="1" applyFont="1" applyFill="1" applyBorder="1" applyAlignment="1">
      <alignment horizontal="left" vertical="center" wrapText="1" indent="1"/>
    </xf>
    <xf numFmtId="0" fontId="3" fillId="7" borderId="0" xfId="3" applyFont="1" applyFill="1" applyBorder="1" applyAlignment="1">
      <alignment horizontal="left" vertical="center" wrapText="1" indent="1"/>
    </xf>
    <xf numFmtId="0" fontId="29" fillId="5" borderId="54" xfId="0" applyFont="1" applyFill="1" applyBorder="1" applyAlignment="1">
      <alignment horizontal="left" vertical="center" wrapText="1" indent="1"/>
    </xf>
    <xf numFmtId="0" fontId="29" fillId="5" borderId="55" xfId="0" applyFont="1" applyFill="1" applyBorder="1" applyAlignment="1">
      <alignment horizontal="left" vertical="center" wrapText="1" indent="1"/>
    </xf>
    <xf numFmtId="0" fontId="7" fillId="7" borderId="56" xfId="0" applyFont="1" applyFill="1" applyBorder="1" applyAlignment="1">
      <alignment horizontal="left" indent="1"/>
    </xf>
    <xf numFmtId="0" fontId="7" fillId="7" borderId="57" xfId="0" applyFont="1" applyFill="1" applyBorder="1" applyAlignment="1">
      <alignment horizontal="left" indent="1"/>
    </xf>
    <xf numFmtId="0" fontId="7" fillId="7" borderId="58" xfId="0" applyFont="1" applyFill="1" applyBorder="1" applyAlignment="1">
      <alignment horizontal="center"/>
    </xf>
    <xf numFmtId="0" fontId="7" fillId="7" borderId="59" xfId="0" applyFont="1" applyFill="1" applyBorder="1" applyAlignment="1">
      <alignment horizontal="center"/>
    </xf>
    <xf numFmtId="0" fontId="65" fillId="9" borderId="11" xfId="3" applyFont="1" applyFill="1" applyBorder="1" applyAlignment="1">
      <alignment horizontal="center" vertical="center"/>
    </xf>
    <xf numFmtId="4" fontId="65" fillId="7" borderId="60" xfId="4" applyNumberFormat="1" applyFont="1" applyFill="1" applyBorder="1" applyAlignment="1" applyProtection="1">
      <alignment horizontal="right" vertical="center" wrapText="1"/>
      <protection locked="0"/>
    </xf>
    <xf numFmtId="4" fontId="65" fillId="7" borderId="61" xfId="4" applyNumberFormat="1" applyFont="1" applyFill="1" applyBorder="1" applyAlignment="1" applyProtection="1">
      <alignment horizontal="right" vertical="center" wrapText="1"/>
      <protection locked="0"/>
    </xf>
    <xf numFmtId="0" fontId="7" fillId="7" borderId="58" xfId="3" applyFont="1" applyFill="1" applyBorder="1" applyAlignment="1">
      <alignment horizontal="left" vertical="center" indent="1"/>
    </xf>
    <xf numFmtId="0" fontId="7" fillId="7" borderId="62" xfId="3" applyFont="1" applyFill="1" applyBorder="1" applyAlignment="1">
      <alignment horizontal="left" vertical="center" indent="1"/>
    </xf>
    <xf numFmtId="0" fontId="4" fillId="7" borderId="58" xfId="3" applyFont="1" applyFill="1" applyBorder="1" applyAlignment="1">
      <alignment horizontal="center" vertical="center"/>
    </xf>
    <xf numFmtId="0" fontId="4" fillId="7" borderId="62" xfId="3" applyFont="1" applyFill="1" applyBorder="1" applyAlignment="1">
      <alignment horizontal="center" vertical="center"/>
    </xf>
    <xf numFmtId="0" fontId="4" fillId="7" borderId="63" xfId="3" applyFont="1" applyFill="1" applyBorder="1" applyAlignment="1">
      <alignment horizontal="center" vertical="center"/>
    </xf>
    <xf numFmtId="0" fontId="4" fillId="7" borderId="64" xfId="3" applyFont="1" applyFill="1" applyBorder="1" applyAlignment="1">
      <alignment horizontal="center" vertical="center"/>
    </xf>
    <xf numFmtId="0" fontId="7" fillId="7" borderId="111" xfId="3" applyFont="1" applyFill="1" applyBorder="1" applyAlignment="1">
      <alignment horizontal="left" vertical="center" indent="1"/>
    </xf>
    <xf numFmtId="0" fontId="7" fillId="7" borderId="112" xfId="3" applyFont="1" applyFill="1" applyBorder="1" applyAlignment="1">
      <alignment horizontal="left" vertical="center" indent="1"/>
    </xf>
    <xf numFmtId="0" fontId="7" fillId="7" borderId="113" xfId="3" applyFont="1" applyFill="1" applyBorder="1" applyAlignment="1">
      <alignment horizontal="left" vertical="center" indent="1"/>
    </xf>
    <xf numFmtId="0" fontId="71" fillId="7" borderId="114" xfId="3" applyFont="1" applyFill="1" applyBorder="1" applyAlignment="1">
      <alignment horizontal="center" vertical="center"/>
    </xf>
    <xf numFmtId="0" fontId="71" fillId="7" borderId="115" xfId="3" applyFont="1" applyFill="1" applyBorder="1" applyAlignment="1">
      <alignment horizontal="center" vertical="center"/>
    </xf>
    <xf numFmtId="0" fontId="71" fillId="7" borderId="116" xfId="3" applyFont="1" applyFill="1" applyBorder="1" applyAlignment="1">
      <alignment horizontal="center" vertical="center"/>
    </xf>
    <xf numFmtId="168" fontId="15" fillId="7" borderId="0" xfId="3" applyNumberFormat="1" applyFont="1" applyFill="1" applyBorder="1" applyAlignment="1">
      <alignment horizontal="left" vertical="center" wrapText="1"/>
    </xf>
    <xf numFmtId="0" fontId="3" fillId="7" borderId="52" xfId="3" applyFont="1" applyFill="1" applyBorder="1" applyAlignment="1">
      <alignment horizontal="center" vertical="center"/>
    </xf>
    <xf numFmtId="0" fontId="3" fillId="7" borderId="53" xfId="3" applyFont="1" applyFill="1" applyBorder="1" applyAlignment="1">
      <alignment horizontal="center" vertical="center"/>
    </xf>
    <xf numFmtId="0" fontId="78" fillId="8" borderId="50" xfId="3" applyFont="1" applyFill="1" applyBorder="1" applyAlignment="1">
      <alignment horizontal="left" vertical="center" wrapText="1"/>
    </xf>
    <xf numFmtId="0" fontId="66" fillId="7" borderId="27" xfId="3" applyFont="1" applyFill="1" applyBorder="1" applyAlignment="1">
      <alignment horizontal="left" vertical="center" wrapText="1"/>
    </xf>
    <xf numFmtId="0" fontId="66" fillId="7" borderId="11" xfId="3" applyFont="1" applyFill="1" applyBorder="1" applyAlignment="1">
      <alignment horizontal="left" vertical="center" wrapText="1"/>
    </xf>
    <xf numFmtId="169" fontId="65" fillId="8" borderId="60" xfId="5" applyNumberFormat="1" applyFont="1" applyFill="1" applyBorder="1" applyAlignment="1" applyProtection="1">
      <alignment horizontal="center" vertical="center" wrapText="1"/>
      <protection locked="0"/>
    </xf>
    <xf numFmtId="169" fontId="65" fillId="8" borderId="61" xfId="5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29" fillId="5" borderId="51" xfId="0" applyFont="1" applyFill="1" applyBorder="1" applyAlignment="1">
      <alignment horizontal="left" vertical="center" wrapText="1"/>
    </xf>
    <xf numFmtId="0" fontId="0" fillId="0" borderId="27" xfId="0" applyBorder="1" applyAlignment="1">
      <alignment horizontal="left"/>
    </xf>
    <xf numFmtId="0" fontId="81" fillId="8" borderId="11" xfId="3" applyFont="1" applyFill="1" applyBorder="1" applyAlignment="1">
      <alignment horizontal="center" vertical="center"/>
    </xf>
    <xf numFmtId="0" fontId="44" fillId="2" borderId="0" xfId="0" applyFont="1" applyFill="1" applyAlignment="1">
      <alignment horizontal="center" vertical="center" textRotation="90" wrapText="1"/>
    </xf>
    <xf numFmtId="9" fontId="37" fillId="13" borderId="0" xfId="5" applyFont="1" applyFill="1" applyBorder="1" applyAlignment="1">
      <alignment horizontal="left" vertical="center" wrapText="1"/>
    </xf>
    <xf numFmtId="9" fontId="37" fillId="13" borderId="38" xfId="5" applyFont="1" applyFill="1" applyBorder="1" applyAlignment="1">
      <alignment horizontal="left" vertical="center" wrapText="1"/>
    </xf>
    <xf numFmtId="0" fontId="49" fillId="2" borderId="52" xfId="0" applyFont="1" applyFill="1" applyBorder="1" applyAlignment="1">
      <alignment horizontal="center" vertical="center"/>
    </xf>
    <xf numFmtId="0" fontId="49" fillId="2" borderId="78" xfId="0" applyFont="1" applyFill="1" applyBorder="1" applyAlignment="1">
      <alignment horizontal="center" vertical="center"/>
    </xf>
    <xf numFmtId="0" fontId="49" fillId="2" borderId="53" xfId="0" applyFont="1" applyFill="1" applyBorder="1" applyAlignment="1">
      <alignment horizontal="center" vertical="center"/>
    </xf>
    <xf numFmtId="0" fontId="49" fillId="2" borderId="79" xfId="0" applyFont="1" applyFill="1" applyBorder="1" applyAlignment="1">
      <alignment horizontal="center" vertical="center"/>
    </xf>
    <xf numFmtId="0" fontId="49" fillId="2" borderId="80" xfId="0" applyFont="1" applyFill="1" applyBorder="1" applyAlignment="1">
      <alignment horizontal="center" vertical="center"/>
    </xf>
    <xf numFmtId="0" fontId="49" fillId="2" borderId="81" xfId="0" applyFont="1" applyFill="1" applyBorder="1" applyAlignment="1">
      <alignment horizontal="center" vertical="center"/>
    </xf>
  </cellXfs>
  <cellStyles count="7">
    <cellStyle name="Normal" xfId="0" builtinId="0"/>
    <cellStyle name="Normal 2" xfId="1"/>
    <cellStyle name="Normal 3" xfId="2"/>
    <cellStyle name="Normal_Daily Report (07.09.07) - Dushanbe Hotel Project_Ver.05.3" xfId="3"/>
    <cellStyle name="Normal_Forecast 11111" xfId="4"/>
    <cellStyle name="Percent" xfId="5" builtinId="5"/>
    <cellStyle name="Percent 2" xfId="6"/>
  </cellStyles>
  <dxfs count="2">
    <dxf>
      <font>
        <b/>
        <i val="0"/>
        <color indexed="10"/>
      </font>
    </dxf>
    <dxf>
      <font>
        <b/>
        <i val="0"/>
        <condense val="0"/>
        <extend val="0"/>
        <color indexed="5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905202700067163E-2"/>
          <c:y val="7.3286074253946606E-2"/>
          <c:w val="0.95409479729993285"/>
          <c:h val="0.62227864989756709"/>
        </c:manualLayout>
      </c:layout>
      <c:barChart>
        <c:barDir val="col"/>
        <c:grouping val="clustered"/>
        <c:varyColors val="0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rgbClr val="C71709"/>
              </a:solidFill>
            </c:spPr>
          </c:dPt>
          <c:dPt>
            <c:idx val="2"/>
            <c:invertIfNegative val="1"/>
            <c:bubble3D val="0"/>
            <c:spPr>
              <a:solidFill>
                <a:srgbClr val="C71709"/>
              </a:solidFill>
            </c:spPr>
          </c:dPt>
          <c:dPt>
            <c:idx val="5"/>
            <c:invertIfNegative val="1"/>
            <c:bubble3D val="0"/>
            <c:spPr>
              <a:gradFill>
                <a:gsLst>
                  <a:gs pos="0">
                    <a:srgbClr val="FF0000"/>
                  </a:gs>
                  <a:gs pos="45000">
                    <a:srgbClr val="FF7A00"/>
                  </a:gs>
                  <a:gs pos="70000">
                    <a:srgbClr val="FF0300"/>
                  </a:gs>
                  <a:gs pos="100000">
                    <a:srgbClr val="4D0808"/>
                  </a:gs>
                </a:gsLst>
              </a:gradFill>
            </c:spPr>
          </c:dPt>
          <c:dPt>
            <c:idx val="6"/>
            <c:invertIfNegative val="1"/>
            <c:bubble3D val="0"/>
            <c:spPr>
              <a:gradFill>
                <a:gsLst>
                  <a:gs pos="0">
                    <a:srgbClr val="FF0000"/>
                  </a:gs>
                  <a:gs pos="45000">
                    <a:srgbClr val="FF7A00"/>
                  </a:gs>
                  <a:gs pos="70000">
                    <a:srgbClr val="FF0300"/>
                  </a:gs>
                  <a:gs pos="100000">
                    <a:srgbClr val="4D0808"/>
                  </a:gs>
                </a:gsLst>
              </a:gradFill>
            </c:spPr>
          </c:dPt>
          <c:dPt>
            <c:idx val="8"/>
            <c:invertIfNegative val="1"/>
            <c:bubble3D val="0"/>
            <c:spPr>
              <a:gradFill>
                <a:gsLst>
                  <a:gs pos="0">
                    <a:srgbClr val="FF0000"/>
                  </a:gs>
                  <a:gs pos="45000">
                    <a:srgbClr val="FF7A00"/>
                  </a:gs>
                  <a:gs pos="70000">
                    <a:srgbClr val="FF0300"/>
                  </a:gs>
                  <a:gs pos="100000">
                    <a:srgbClr val="4D0808"/>
                  </a:gs>
                </a:gsLst>
              </a:gradFill>
            </c:spPr>
          </c:dPt>
          <c:dPt>
            <c:idx val="10"/>
            <c:invertIfNegative val="1"/>
            <c:bubble3D val="0"/>
            <c:spPr>
              <a:gradFill flip="none" rotWithShape="1">
                <a:gsLst>
                  <a:gs pos="0">
                    <a:srgbClr val="FF0000"/>
                  </a:gs>
                  <a:gs pos="45000">
                    <a:srgbClr val="FF7A00"/>
                  </a:gs>
                  <a:gs pos="70000">
                    <a:srgbClr val="FF0300"/>
                  </a:gs>
                  <a:gs pos="100000">
                    <a:srgbClr val="4D0808"/>
                  </a:gs>
                </a:gsLst>
                <a:lin ang="0" scaled="1"/>
                <a:tileRect/>
              </a:gradFill>
            </c:spPr>
          </c:dPt>
          <c:dLbls>
            <c:dLbl>
              <c:idx val="0"/>
              <c:layout>
                <c:manualLayout>
                  <c:x val="0"/>
                  <c:y val="-3.420080926666329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2794753731256831E-3"/>
                  <c:y val="-3.071285209281485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2778636759572118E-3"/>
                  <c:y val="-4.060296607516561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4.73698162621271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'Donstroy-II Brief Report 15-04'!$AL$52:$AM$65</c:f>
              <c:multiLvlStrCache>
                <c:ptCount val="14"/>
                <c:lvl>
                  <c:pt idx="0">
                    <c:v>Planned</c:v>
                  </c:pt>
                  <c:pt idx="1">
                    <c:v>Realized</c:v>
                  </c:pt>
                  <c:pt idx="2">
                    <c:v>Planned</c:v>
                  </c:pt>
                  <c:pt idx="3">
                    <c:v>Realized</c:v>
                  </c:pt>
                  <c:pt idx="4">
                    <c:v>Planned</c:v>
                  </c:pt>
                  <c:pt idx="5">
                    <c:v>Realized</c:v>
                  </c:pt>
                  <c:pt idx="6">
                    <c:v>Planned</c:v>
                  </c:pt>
                  <c:pt idx="7">
                    <c:v>Realized</c:v>
                  </c:pt>
                  <c:pt idx="8">
                    <c:v>Planned</c:v>
                  </c:pt>
                  <c:pt idx="9">
                    <c:v>Realized</c:v>
                  </c:pt>
                  <c:pt idx="10">
                    <c:v>Planned</c:v>
                  </c:pt>
                  <c:pt idx="11">
                    <c:v>Realized</c:v>
                  </c:pt>
                  <c:pt idx="12">
                    <c:v>Planned</c:v>
                  </c:pt>
                  <c:pt idx="13">
                    <c:v>Realized</c:v>
                  </c:pt>
                </c:lvl>
                <c:lvl>
                  <c:pt idx="0">
                    <c:v>Mob. &amp; Demob. &amp; Health &amp; Safety</c:v>
                  </c:pt>
                  <c:pt idx="2">
                    <c:v>Civil Works</c:v>
                  </c:pt>
                  <c:pt idx="4">
                    <c:v>Architectural Works</c:v>
                  </c:pt>
                  <c:pt idx="6">
                    <c:v>Facade &amp; Roofing Works</c:v>
                  </c:pt>
                  <c:pt idx="8">
                    <c:v>External Works</c:v>
                  </c:pt>
                  <c:pt idx="10">
                    <c:v>Mechanical Works</c:v>
                  </c:pt>
                  <c:pt idx="12">
                    <c:v>Electrical Works</c:v>
                  </c:pt>
                </c:lvl>
              </c:multiLvlStrCache>
            </c:multiLvlStrRef>
          </c:cat>
          <c:val>
            <c:numRef>
              <c:f>'Donstroy-II Brief Report 15-04'!$AN$52:$AN$65</c:f>
              <c:numCache>
                <c:formatCode>0.00%</c:formatCode>
                <c:ptCount val="14"/>
                <c:pt idx="0">
                  <c:v>0.60725432848630023</c:v>
                </c:pt>
                <c:pt idx="1">
                  <c:v>0.60725432848630034</c:v>
                </c:pt>
                <c:pt idx="2">
                  <c:v>0.19715634597705711</c:v>
                </c:pt>
                <c:pt idx="3">
                  <c:v>0.17074554865755964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20247808"/>
        <c:axId val="120249344"/>
      </c:barChart>
      <c:catAx>
        <c:axId val="12024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249344"/>
        <c:crosses val="autoZero"/>
        <c:auto val="1"/>
        <c:lblAlgn val="ctr"/>
        <c:lblOffset val="100"/>
        <c:noMultiLvlLbl val="0"/>
      </c:catAx>
      <c:valAx>
        <c:axId val="120249344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247808"/>
        <c:crosses val="autoZero"/>
        <c:crossBetween val="between"/>
        <c:majorUnit val="0.2"/>
      </c:valAx>
      <c:spPr>
        <a:solidFill>
          <a:srgbClr val="FFFF66"/>
        </a:solidFill>
        <a:ln w="3175">
          <a:solidFill>
            <a:srgbClr val="00B05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642726288043634E-2"/>
          <c:y val="6.293004084462768E-2"/>
          <c:w val="0.96035726941128274"/>
          <c:h val="0.86164001040870153"/>
        </c:manualLayout>
      </c:layout>
      <c:lineChart>
        <c:grouping val="standard"/>
        <c:varyColors val="0"/>
        <c:ser>
          <c:idx val="0"/>
          <c:order val="0"/>
          <c:tx>
            <c:strRef>
              <c:f>'Donstroy-II Brief Report 15-04'!$AU$18</c:f>
              <c:strCache>
                <c:ptCount val="1"/>
                <c:pt idx="0">
                  <c:v>Planned Monthly Cumulative S-Curve</c:v>
                </c:pt>
              </c:strCache>
            </c:strRef>
          </c:tx>
          <c:spPr>
            <a:ln w="38100">
              <a:solidFill>
                <a:schemeClr val="accent1"/>
              </a:solidFill>
            </a:ln>
          </c:spPr>
          <c:dLbls>
            <c:dLbl>
              <c:idx val="0"/>
              <c:layout>
                <c:manualLayout>
                  <c:x val="-8.253094910591471E-3"/>
                  <c:y val="-3.6063110443275731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1898211829436037E-3"/>
                  <c:y val="-5.1089406461307288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8775790921595595E-3"/>
                  <c:y val="-4.2073628850488355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1527831447579731E-2"/>
                  <c:y val="-5.0149243443496895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7.3882407307634956E-3"/>
                  <c:y val="-4.6897396928575474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6.7004586889443775E-3"/>
                  <c:y val="-4.1035109835774873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6.0127284769701597E-3"/>
                  <c:y val="-3.8178425883684669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6.7890358938779783E-3"/>
                  <c:y val="-4.1035109835774977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7.4767661058521961E-3"/>
                  <c:y val="-3.5618005634634194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6.7594928822850963E-3"/>
                  <c:y val="-3.5469761306385711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8.1350051360784322E-3"/>
                  <c:y val="-4.4188732351276523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8.7342099729639973E-3"/>
                  <c:y val="-4.6897396928575474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6.8480700872187448E-3"/>
                  <c:y val="-4.7194110538529579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8.5571073929416978E-3"/>
                  <c:y val="-3.7139815772116752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5.9241512720365598E-3"/>
                  <c:y val="-2.5712180149926982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8.5571073929416978E-3"/>
                  <c:y val="-3.7139815772116697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9.2153464231679826E-3"/>
                  <c:y val="-3.9996724677664193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9.8735854533942673E-3"/>
                  <c:y val="-2.5712180149926982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1.4481258664978354E-2"/>
                  <c:y val="-3.4282906866569304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-1.3164780604525689E-2"/>
                  <c:y val="-3.7139815772116752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-1.5139497695204542E-2"/>
                  <c:y val="-3.4282906866569304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-1.8430692846336062E-2"/>
                  <c:y val="-3.142599796102185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-1.777245381610968E-2"/>
                  <c:y val="-2.285527124437953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-1.777245381610968E-2"/>
                  <c:y val="-3.4282906866569304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-1.2506541574299404E-2"/>
                  <c:y val="-2.2855271244379534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>
                <c:manualLayout>
                  <c:x val="-1.1359184297754581E-2"/>
                  <c:y val="-1.7095787881487318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0"/>
                  <c:y val="-1.7278675042133783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'Donstroy-II Brief Report 15-04'!$AV$17:$BV$17</c:f>
              <c:numCache>
                <c:formatCode>[$-409]mmm\-yy;@</c:formatCode>
                <c:ptCount val="27"/>
                <c:pt idx="0">
                  <c:v>39387</c:v>
                </c:pt>
                <c:pt idx="1">
                  <c:v>39417</c:v>
                </c:pt>
                <c:pt idx="2">
                  <c:v>39448</c:v>
                </c:pt>
                <c:pt idx="3">
                  <c:v>39479</c:v>
                </c:pt>
                <c:pt idx="4">
                  <c:v>39508</c:v>
                </c:pt>
                <c:pt idx="5">
                  <c:v>39539</c:v>
                </c:pt>
                <c:pt idx="6">
                  <c:v>39569</c:v>
                </c:pt>
                <c:pt idx="7">
                  <c:v>39600</c:v>
                </c:pt>
                <c:pt idx="8">
                  <c:v>39630</c:v>
                </c:pt>
                <c:pt idx="9">
                  <c:v>39661</c:v>
                </c:pt>
                <c:pt idx="10">
                  <c:v>39692</c:v>
                </c:pt>
                <c:pt idx="11">
                  <c:v>39722</c:v>
                </c:pt>
                <c:pt idx="12">
                  <c:v>39753</c:v>
                </c:pt>
                <c:pt idx="13">
                  <c:v>39783</c:v>
                </c:pt>
                <c:pt idx="14">
                  <c:v>39814</c:v>
                </c:pt>
                <c:pt idx="15">
                  <c:v>39845</c:v>
                </c:pt>
                <c:pt idx="16">
                  <c:v>39873</c:v>
                </c:pt>
                <c:pt idx="17">
                  <c:v>39904</c:v>
                </c:pt>
                <c:pt idx="18">
                  <c:v>39934</c:v>
                </c:pt>
                <c:pt idx="19">
                  <c:v>39965</c:v>
                </c:pt>
                <c:pt idx="20">
                  <c:v>39995</c:v>
                </c:pt>
                <c:pt idx="21">
                  <c:v>40026</c:v>
                </c:pt>
                <c:pt idx="22">
                  <c:v>40057</c:v>
                </c:pt>
                <c:pt idx="23">
                  <c:v>40087</c:v>
                </c:pt>
                <c:pt idx="24">
                  <c:v>40118</c:v>
                </c:pt>
                <c:pt idx="25">
                  <c:v>40148</c:v>
                </c:pt>
                <c:pt idx="26">
                  <c:v>40179</c:v>
                </c:pt>
              </c:numCache>
            </c:numRef>
          </c:cat>
          <c:val>
            <c:numRef>
              <c:f>'Donstroy-II Brief Report 15-04'!$AV$18:$BV$18</c:f>
              <c:numCache>
                <c:formatCode>0.00%</c:formatCode>
                <c:ptCount val="27"/>
                <c:pt idx="0">
                  <c:v>1.6338176049428641E-3</c:v>
                </c:pt>
                <c:pt idx="1">
                  <c:v>8.5651411045340534E-3</c:v>
                </c:pt>
                <c:pt idx="2">
                  <c:v>2.1581976484735772E-2</c:v>
                </c:pt>
                <c:pt idx="3">
                  <c:v>4.5891867797190601E-2</c:v>
                </c:pt>
                <c:pt idx="4">
                  <c:v>8.0775045818337526E-2</c:v>
                </c:pt>
                <c:pt idx="5">
                  <c:v>0.10991431125381566</c:v>
                </c:pt>
                <c:pt idx="6">
                  <c:v>0.13422005404113141</c:v>
                </c:pt>
                <c:pt idx="7">
                  <c:v>0.16097153894973854</c:v>
                </c:pt>
                <c:pt idx="8">
                  <c:v>0.19585320954438623</c:v>
                </c:pt>
                <c:pt idx="9">
                  <c:v>0.23213377643404728</c:v>
                </c:pt>
                <c:pt idx="10">
                  <c:v>0.28298857431784918</c:v>
                </c:pt>
                <c:pt idx="11">
                  <c:v>0.34203137106005366</c:v>
                </c:pt>
                <c:pt idx="12">
                  <c:v>0.39928042712846873</c:v>
                </c:pt>
                <c:pt idx="13">
                  <c:v>0.45695915610411864</c:v>
                </c:pt>
                <c:pt idx="14">
                  <c:v>0.51277848523957592</c:v>
                </c:pt>
                <c:pt idx="15">
                  <c:v>0.55283136386456033</c:v>
                </c:pt>
                <c:pt idx="16">
                  <c:v>0.60449628663686483</c:v>
                </c:pt>
                <c:pt idx="17">
                  <c:v>0.66320026638961938</c:v>
                </c:pt>
                <c:pt idx="18">
                  <c:v>0.72586152134968496</c:v>
                </c:pt>
                <c:pt idx="19">
                  <c:v>0.78095808017787327</c:v>
                </c:pt>
                <c:pt idx="20">
                  <c:v>0.83350203757407437</c:v>
                </c:pt>
                <c:pt idx="21">
                  <c:v>0.8810330092003591</c:v>
                </c:pt>
                <c:pt idx="22">
                  <c:v>0.92626063972249439</c:v>
                </c:pt>
                <c:pt idx="23">
                  <c:v>0.96337689512526525</c:v>
                </c:pt>
                <c:pt idx="24">
                  <c:v>0.98685085304951448</c:v>
                </c:pt>
                <c:pt idx="25">
                  <c:v>0.99824736520387569</c:v>
                </c:pt>
                <c:pt idx="26">
                  <c:v>0.99999999844049248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'Donstroy-II Brief Report 15-04'!$AU$19</c:f>
              <c:strCache>
                <c:ptCount val="1"/>
                <c:pt idx="0">
                  <c:v>Realized Monthly Cumulative S-Curve</c:v>
                </c:pt>
              </c:strCache>
            </c:strRef>
          </c:tx>
          <c:dLbls>
            <c:dLbl>
              <c:idx val="0"/>
              <c:layout>
                <c:manualLayout>
                  <c:x val="-7.6036239778258892E-3"/>
                  <c:y val="1.7654801789085219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4387895460797797E-3"/>
                  <c:y val="1.2021036814425245E-2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7612738468720181E-3"/>
                  <c:y val="5.6334642834872418E-3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9747170906788533E-3"/>
                  <c:y val="8.5707267166423261E-3"/>
                </c:manualLayout>
              </c:layout>
              <c:spPr/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'Donstroy-II Brief Report 15-04'!$AV$17:$BV$17</c:f>
              <c:numCache>
                <c:formatCode>[$-409]mmm\-yy;@</c:formatCode>
                <c:ptCount val="27"/>
                <c:pt idx="0">
                  <c:v>39387</c:v>
                </c:pt>
                <c:pt idx="1">
                  <c:v>39417</c:v>
                </c:pt>
                <c:pt idx="2">
                  <c:v>39448</c:v>
                </c:pt>
                <c:pt idx="3">
                  <c:v>39479</c:v>
                </c:pt>
                <c:pt idx="4">
                  <c:v>39508</c:v>
                </c:pt>
                <c:pt idx="5">
                  <c:v>39539</c:v>
                </c:pt>
                <c:pt idx="6">
                  <c:v>39569</c:v>
                </c:pt>
                <c:pt idx="7">
                  <c:v>39600</c:v>
                </c:pt>
                <c:pt idx="8">
                  <c:v>39630</c:v>
                </c:pt>
                <c:pt idx="9">
                  <c:v>39661</c:v>
                </c:pt>
                <c:pt idx="10">
                  <c:v>39692</c:v>
                </c:pt>
                <c:pt idx="11">
                  <c:v>39722</c:v>
                </c:pt>
                <c:pt idx="12">
                  <c:v>39753</c:v>
                </c:pt>
                <c:pt idx="13">
                  <c:v>39783</c:v>
                </c:pt>
                <c:pt idx="14">
                  <c:v>39814</c:v>
                </c:pt>
                <c:pt idx="15">
                  <c:v>39845</c:v>
                </c:pt>
                <c:pt idx="16">
                  <c:v>39873</c:v>
                </c:pt>
                <c:pt idx="17">
                  <c:v>39904</c:v>
                </c:pt>
                <c:pt idx="18">
                  <c:v>39934</c:v>
                </c:pt>
                <c:pt idx="19">
                  <c:v>39965</c:v>
                </c:pt>
                <c:pt idx="20">
                  <c:v>39995</c:v>
                </c:pt>
                <c:pt idx="21">
                  <c:v>40026</c:v>
                </c:pt>
                <c:pt idx="22">
                  <c:v>40057</c:v>
                </c:pt>
                <c:pt idx="23">
                  <c:v>40087</c:v>
                </c:pt>
                <c:pt idx="24">
                  <c:v>40118</c:v>
                </c:pt>
                <c:pt idx="25">
                  <c:v>40148</c:v>
                </c:pt>
                <c:pt idx="26">
                  <c:v>40179</c:v>
                </c:pt>
              </c:numCache>
            </c:numRef>
          </c:cat>
          <c:val>
            <c:numRef>
              <c:f>'Donstroy-II Brief Report 15-04'!$AV$19:$BV$19</c:f>
              <c:numCache>
                <c:formatCode>0.00%</c:formatCode>
                <c:ptCount val="27"/>
                <c:pt idx="0">
                  <c:v>1.6569526059657309E-3</c:v>
                </c:pt>
                <c:pt idx="1">
                  <c:v>8.5100557583232452E-3</c:v>
                </c:pt>
                <c:pt idx="2">
                  <c:v>2.1257900164247678E-2</c:v>
                </c:pt>
                <c:pt idx="3">
                  <c:v>4.4174236245650325E-2</c:v>
                </c:pt>
                <c:pt idx="4">
                  <c:v>7.9200000000000007E-2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80832"/>
        <c:axId val="120682368"/>
      </c:lineChart>
      <c:dateAx>
        <c:axId val="12068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682368"/>
        <c:crosses val="autoZero"/>
        <c:auto val="1"/>
        <c:lblOffset val="100"/>
        <c:baseTimeUnit val="months"/>
      </c:dateAx>
      <c:valAx>
        <c:axId val="12068236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6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48381057285798"/>
          <c:y val="3.6993771037752358E-2"/>
          <c:w val="0.6191537272794172"/>
          <c:h val="0.88037464704667023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('Donstroy-II Brief Report 15-04'!$AL$6:$AL$21,'Donstroy-II Brief Report 15-04'!$AL$23:$AL$25)</c:f>
              <c:strCache>
                <c:ptCount val="19"/>
                <c:pt idx="0">
                  <c:v>Concrete breaking &amp; cleaning around existing steel colums</c:v>
                </c:pt>
                <c:pt idx="1">
                  <c:v>Natural soil compaction &amp; Site Preparation Works &amp; Removal of Muddy Soil</c:v>
                </c:pt>
                <c:pt idx="2">
                  <c:v>Earthing (Grounding) at Sub-Foundation level</c:v>
                </c:pt>
                <c:pt idx="3">
                  <c:v>Channel opening and laying of gravel for drainage at foundation level</c:v>
                </c:pt>
                <c:pt idx="4">
                  <c:v>Geo-textile laying (1 layer - 250 gr/m²)</c:v>
                </c:pt>
                <c:pt idx="5">
                  <c:v>Granite gravel filling (h= 15 cm)</c:v>
                </c:pt>
                <c:pt idx="6">
                  <c:v>Polyethylene sheet laying (1 layer - 100 mic.)</c:v>
                </c:pt>
                <c:pt idx="7">
                  <c:v>Lean concrete wire mesh installation (100 mm x 100 mm - 5 mm)(horizontal)</c:v>
                </c:pt>
                <c:pt idx="8">
                  <c:v>Lean concrete Pouring (B15 - h= 10 cm)(horizontal)</c:v>
                </c:pt>
                <c:pt idx="9">
                  <c:v>Lean concrete wire mesh installation (100 mm x 100 mm - 5 mm)(vertical)</c:v>
                </c:pt>
                <c:pt idx="10">
                  <c:v>Vertical lean concrete formwork</c:v>
                </c:pt>
                <c:pt idx="11">
                  <c:v>Lean concrete Pouring (B15 - t=15 cm)(vertical)</c:v>
                </c:pt>
                <c:pt idx="12">
                  <c:v>Horizontal water insulation (2 layers - Tehnoelast EPP w/ primer - 4mm)</c:v>
                </c:pt>
                <c:pt idx="13">
                  <c:v>Vertical water insulation (2 layers - Tehnoelast EPP w/ primer - 4mm)</c:v>
                </c:pt>
                <c:pt idx="14">
                  <c:v>Water insulation around existing steel columns</c:v>
                </c:pt>
                <c:pt idx="15">
                  <c:v>Protective screed above water insulation (h= 5 cm)</c:v>
                </c:pt>
                <c:pt idx="16">
                  <c:v>Formwork</c:v>
                </c:pt>
                <c:pt idx="17">
                  <c:v>Reinforcement</c:v>
                </c:pt>
                <c:pt idx="18">
                  <c:v>Reinforced Concrete</c:v>
                </c:pt>
              </c:strCache>
            </c:strRef>
          </c:cat>
          <c:val>
            <c:numRef>
              <c:f>('Donstroy-II Brief Report 15-04'!$AR$6:$AR$21,'Donstroy-II Brief Report 15-04'!$AR$23:$AR$25)</c:f>
              <c:numCache>
                <c:formatCode>0.0%</c:formatCode>
                <c:ptCount val="19"/>
                <c:pt idx="0">
                  <c:v>0.24161073825503354</c:v>
                </c:pt>
                <c:pt idx="1">
                  <c:v>0.5358107416879796</c:v>
                </c:pt>
                <c:pt idx="2">
                  <c:v>1.8490909090909093</c:v>
                </c:pt>
                <c:pt idx="3">
                  <c:v>1.2166545454545454</c:v>
                </c:pt>
                <c:pt idx="4">
                  <c:v>1.7824900737379468</c:v>
                </c:pt>
                <c:pt idx="5">
                  <c:v>0.71719969570178776</c:v>
                </c:pt>
                <c:pt idx="6">
                  <c:v>1.9793011647254577</c:v>
                </c:pt>
                <c:pt idx="7">
                  <c:v>1.3806406685236767</c:v>
                </c:pt>
                <c:pt idx="8">
                  <c:v>0.5611697934731199</c:v>
                </c:pt>
                <c:pt idx="9">
                  <c:v>0.62242268041237103</c:v>
                </c:pt>
                <c:pt idx="10">
                  <c:v>0.56749555950266428</c:v>
                </c:pt>
                <c:pt idx="11">
                  <c:v>0.36435045317220544</c:v>
                </c:pt>
                <c:pt idx="12">
                  <c:v>5.6245627671978236</c:v>
                </c:pt>
                <c:pt idx="13">
                  <c:v>2.3135888501742161</c:v>
                </c:pt>
                <c:pt idx="14">
                  <c:v>4.0983606557377055</c:v>
                </c:pt>
                <c:pt idx="15">
                  <c:v>0.29811608961303465</c:v>
                </c:pt>
                <c:pt idx="16">
                  <c:v>0.64771084337349394</c:v>
                </c:pt>
                <c:pt idx="17">
                  <c:v>0.95664101217008879</c:v>
                </c:pt>
                <c:pt idx="18">
                  <c:v>2.1109075455661537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736000"/>
        <c:axId val="120737792"/>
      </c:barChart>
      <c:catAx>
        <c:axId val="120736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737792"/>
        <c:crosses val="autoZero"/>
        <c:auto val="1"/>
        <c:lblAlgn val="ctr"/>
        <c:lblOffset val="100"/>
        <c:noMultiLvlLbl val="0"/>
      </c:catAx>
      <c:valAx>
        <c:axId val="120737792"/>
        <c:scaling>
          <c:orientation val="minMax"/>
        </c:scaling>
        <c:delete val="0"/>
        <c:axPos val="b"/>
        <c:majorGridlines/>
        <c:numFmt formatCode="0.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7360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147446161199219"/>
          <c:y val="1.1257697561511794E-2"/>
          <c:w val="0.60169788993951168"/>
          <c:h val="0.93050245753669614"/>
        </c:manualLayout>
      </c:layout>
      <c:barChart>
        <c:barDir val="bar"/>
        <c:grouping val="stacked"/>
        <c:varyColors val="0"/>
        <c:ser>
          <c:idx val="0"/>
          <c:order val="0"/>
          <c:invertIfNegative val="0"/>
          <c:dLbls>
            <c:dLbl>
              <c:idx val="20"/>
              <c:layout>
                <c:manualLayout>
                  <c:x val="2.0364871505322128E-2"/>
                  <c:y val="0"/>
                </c:manualLayout>
              </c:layout>
              <c:numFmt formatCode="0.0%" sourceLinked="0"/>
              <c:spPr>
                <a:solidFill>
                  <a:schemeClr val="accent2"/>
                </a:solidFill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%" sourceLinked="0"/>
            <c:spPr>
              <a:solidFill>
                <a:schemeClr val="accent2"/>
              </a:solidFill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'Task Efficiency'!$K$7:$K$35</c:f>
              <c:strCache>
                <c:ptCount val="29"/>
                <c:pt idx="0">
                  <c:v>Concrete breaking &amp; cleaning around existing steel colums</c:v>
                </c:pt>
                <c:pt idx="1">
                  <c:v>Natural soil compaction &amp; Site Preparation Works &amp; Removal of Muddy Soil</c:v>
                </c:pt>
                <c:pt idx="2">
                  <c:v>Earthing (Grounding) at Sub-Foundation level</c:v>
                </c:pt>
                <c:pt idx="3">
                  <c:v>Channel opening and laying of gravel for drainage at foundation level</c:v>
                </c:pt>
                <c:pt idx="4">
                  <c:v>Geo-textile laying (1 layer - 250 gr/m²)</c:v>
                </c:pt>
                <c:pt idx="5">
                  <c:v>Granite gravel filling (h= 15 cm)</c:v>
                </c:pt>
                <c:pt idx="6">
                  <c:v>Polyethylene sheet laying (1 layer - 100 mic.)</c:v>
                </c:pt>
                <c:pt idx="7">
                  <c:v>Lean concrete wire mesh installation (100 mm x 100 mm - 5 mm)(horizontal)</c:v>
                </c:pt>
                <c:pt idx="8">
                  <c:v>Lean concrete Pouring (B15 - h= 10 cm)(horizontal)</c:v>
                </c:pt>
                <c:pt idx="9">
                  <c:v>Lean concrete wire mesh installation (100 mm x 100 mm - 5 mm)(vertical)</c:v>
                </c:pt>
                <c:pt idx="10">
                  <c:v>Vertical lean concrete formwork</c:v>
                </c:pt>
                <c:pt idx="11">
                  <c:v>Lean concrete Pouring (B15 - t=15 cm)(vertical)</c:v>
                </c:pt>
                <c:pt idx="12">
                  <c:v>Horizontal water insulation (2 layers - Tehnoelast EPP w/ primer - 4mm)</c:v>
                </c:pt>
                <c:pt idx="13">
                  <c:v>Vertical water insulation (2 layers - Tehnoelast EPP w/ primer - 4mm)</c:v>
                </c:pt>
                <c:pt idx="14">
                  <c:v>Water insulation around existing steel columns</c:v>
                </c:pt>
                <c:pt idx="15">
                  <c:v>Protective screed above water insulation (h= 5 cm)</c:v>
                </c:pt>
                <c:pt idx="16">
                  <c:v>Foundation Formwork</c:v>
                </c:pt>
                <c:pt idx="17">
                  <c:v>Foundation Reinforcement</c:v>
                </c:pt>
                <c:pt idx="18">
                  <c:v>Foundation Reinforced Concrete</c:v>
                </c:pt>
                <c:pt idx="19">
                  <c:v>R/C Slab Demolishing Works (-5 Floor) (inc. Cleaning)</c:v>
                </c:pt>
                <c:pt idx="20">
                  <c:v>Substructure R/C Columns Formwork</c:v>
                </c:pt>
                <c:pt idx="21">
                  <c:v>Substructure R/C Columns Reinforcement</c:v>
                </c:pt>
                <c:pt idx="22">
                  <c:v>Substructure R/C Columns Concrete</c:v>
                </c:pt>
                <c:pt idx="23">
                  <c:v>Substructure R/C Shear-Walls Formwork</c:v>
                </c:pt>
                <c:pt idx="24">
                  <c:v>Substructure R/C Shear-Walls Reinforcement</c:v>
                </c:pt>
                <c:pt idx="25">
                  <c:v>Substructure R/C Shear-Walls Concrete</c:v>
                </c:pt>
                <c:pt idx="26">
                  <c:v>Substructure R/C Slabs Formwork</c:v>
                </c:pt>
                <c:pt idx="27">
                  <c:v>Substructure R/C Slabs Reinforcement</c:v>
                </c:pt>
                <c:pt idx="28">
                  <c:v>Substructure R/C Slabs Concrete</c:v>
                </c:pt>
              </c:strCache>
            </c:strRef>
          </c:cat>
          <c:val>
            <c:numRef>
              <c:f>'Task Efficiency'!$L$7:$L$35</c:f>
              <c:numCache>
                <c:formatCode>0.0%</c:formatCode>
                <c:ptCount val="29"/>
                <c:pt idx="0">
                  <c:v>0.24161073825503354</c:v>
                </c:pt>
                <c:pt idx="1">
                  <c:v>0.5388797953964195</c:v>
                </c:pt>
                <c:pt idx="2">
                  <c:v>1.8596822594880849</c:v>
                </c:pt>
                <c:pt idx="3">
                  <c:v>1.2166545454545454</c:v>
                </c:pt>
                <c:pt idx="4">
                  <c:v>1.7926999432785025</c:v>
                </c:pt>
                <c:pt idx="5">
                  <c:v>0.72130772156713585</c:v>
                </c:pt>
                <c:pt idx="6">
                  <c:v>2.1035141430948419</c:v>
                </c:pt>
                <c:pt idx="7">
                  <c:v>1.4672841225626743</c:v>
                </c:pt>
                <c:pt idx="8">
                  <c:v>0.56165448608303536</c:v>
                </c:pt>
                <c:pt idx="9">
                  <c:v>0.59154929577464788</c:v>
                </c:pt>
                <c:pt idx="10">
                  <c:v>0.57548845470692722</c:v>
                </c:pt>
                <c:pt idx="11">
                  <c:v>0.33362831858407077</c:v>
                </c:pt>
                <c:pt idx="12">
                  <c:v>5.252045908183633</c:v>
                </c:pt>
                <c:pt idx="13">
                  <c:v>2.1199040767386093</c:v>
                </c:pt>
                <c:pt idx="14">
                  <c:v>3.5769828926905132</c:v>
                </c:pt>
                <c:pt idx="15">
                  <c:v>0.31630719906732729</c:v>
                </c:pt>
                <c:pt idx="16">
                  <c:v>0.82956727607523351</c:v>
                </c:pt>
                <c:pt idx="17">
                  <c:v>1.1040892992968532</c:v>
                </c:pt>
                <c:pt idx="18">
                  <c:v>2.4597993381310079</c:v>
                </c:pt>
                <c:pt idx="19">
                  <c:v>0.13351749539594843</c:v>
                </c:pt>
                <c:pt idx="20">
                  <c:v>0.26986235426852201</c:v>
                </c:pt>
                <c:pt idx="21">
                  <c:v>0.49030798605346176</c:v>
                </c:pt>
                <c:pt idx="22">
                  <c:v>0.47794928335170894</c:v>
                </c:pt>
                <c:pt idx="23">
                  <c:v>0.34870207327463792</c:v>
                </c:pt>
                <c:pt idx="24">
                  <c:v>0.47815364052953158</c:v>
                </c:pt>
                <c:pt idx="25">
                  <c:v>0.87170184696569919</c:v>
                </c:pt>
                <c:pt idx="26">
                  <c:v>1.5700934579439254</c:v>
                </c:pt>
                <c:pt idx="27">
                  <c:v>1.7445136921624174</c:v>
                </c:pt>
                <c:pt idx="28">
                  <c:v>1.1662995594713657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412800"/>
        <c:axId val="118414336"/>
      </c:barChart>
      <c:catAx>
        <c:axId val="118412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8414336"/>
        <c:crosses val="autoZero"/>
        <c:auto val="1"/>
        <c:lblAlgn val="ctr"/>
        <c:lblOffset val="100"/>
        <c:noMultiLvlLbl val="0"/>
      </c:catAx>
      <c:valAx>
        <c:axId val="118414336"/>
        <c:scaling>
          <c:orientation val="minMax"/>
        </c:scaling>
        <c:delete val="0"/>
        <c:axPos val="b"/>
        <c:majorGridlines/>
        <c:numFmt formatCode="0.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8412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.xml"/><Relationship Id="rId18" Type="http://schemas.openxmlformats.org/officeDocument/2006/relationships/image" Target="../media/image15.png"/><Relationship Id="rId26" Type="http://schemas.openxmlformats.org/officeDocument/2006/relationships/image" Target="../media/image23.png"/><Relationship Id="rId39" Type="http://schemas.openxmlformats.org/officeDocument/2006/relationships/image" Target="../media/image36.png"/><Relationship Id="rId3" Type="http://schemas.openxmlformats.org/officeDocument/2006/relationships/image" Target="../media/image3.emf"/><Relationship Id="rId21" Type="http://schemas.openxmlformats.org/officeDocument/2006/relationships/image" Target="../media/image18.png"/><Relationship Id="rId34" Type="http://schemas.openxmlformats.org/officeDocument/2006/relationships/image" Target="../media/image31.png"/><Relationship Id="rId42" Type="http://schemas.openxmlformats.org/officeDocument/2006/relationships/image" Target="../media/image39.png"/><Relationship Id="rId47" Type="http://schemas.openxmlformats.org/officeDocument/2006/relationships/image" Target="../media/image44.png"/><Relationship Id="rId50" Type="http://schemas.openxmlformats.org/officeDocument/2006/relationships/image" Target="../media/image47.png"/><Relationship Id="rId7" Type="http://schemas.openxmlformats.org/officeDocument/2006/relationships/image" Target="../media/image7.png"/><Relationship Id="rId12" Type="http://schemas.openxmlformats.org/officeDocument/2006/relationships/chart" Target="../charts/chart2.xml"/><Relationship Id="rId17" Type="http://schemas.openxmlformats.org/officeDocument/2006/relationships/image" Target="../media/image14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3.png"/><Relationship Id="rId2" Type="http://schemas.openxmlformats.org/officeDocument/2006/relationships/image" Target="../media/image2.png"/><Relationship Id="rId16" Type="http://schemas.openxmlformats.org/officeDocument/2006/relationships/image" Target="../media/image13.png"/><Relationship Id="rId20" Type="http://schemas.openxmlformats.org/officeDocument/2006/relationships/image" Target="../media/image17.png"/><Relationship Id="rId29" Type="http://schemas.openxmlformats.org/officeDocument/2006/relationships/image" Target="../media/image26.png"/><Relationship Id="rId41" Type="http://schemas.openxmlformats.org/officeDocument/2006/relationships/image" Target="../media/image38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24" Type="http://schemas.openxmlformats.org/officeDocument/2006/relationships/image" Target="../media/image21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40" Type="http://schemas.openxmlformats.org/officeDocument/2006/relationships/image" Target="../media/image37.png"/><Relationship Id="rId45" Type="http://schemas.openxmlformats.org/officeDocument/2006/relationships/image" Target="../media/image42.png"/><Relationship Id="rId5" Type="http://schemas.openxmlformats.org/officeDocument/2006/relationships/image" Target="../media/image5.png"/><Relationship Id="rId15" Type="http://schemas.openxmlformats.org/officeDocument/2006/relationships/image" Target="../media/image12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6.png"/><Relationship Id="rId10" Type="http://schemas.openxmlformats.org/officeDocument/2006/relationships/image" Target="../media/image9.png"/><Relationship Id="rId19" Type="http://schemas.openxmlformats.org/officeDocument/2006/relationships/image" Target="../media/image16.png"/><Relationship Id="rId31" Type="http://schemas.openxmlformats.org/officeDocument/2006/relationships/image" Target="../media/image28.png"/><Relationship Id="rId44" Type="http://schemas.openxmlformats.org/officeDocument/2006/relationships/image" Target="../media/image41.png"/><Relationship Id="rId4" Type="http://schemas.openxmlformats.org/officeDocument/2006/relationships/image" Target="../media/image4.png"/><Relationship Id="rId9" Type="http://schemas.openxmlformats.org/officeDocument/2006/relationships/chart" Target="../charts/chart1.xml"/><Relationship Id="rId14" Type="http://schemas.openxmlformats.org/officeDocument/2006/relationships/image" Target="../media/image11.emf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43" Type="http://schemas.openxmlformats.org/officeDocument/2006/relationships/image" Target="../media/image40.png"/><Relationship Id="rId48" Type="http://schemas.openxmlformats.org/officeDocument/2006/relationships/image" Target="../media/image45.png"/><Relationship Id="rId8" Type="http://schemas.openxmlformats.org/officeDocument/2006/relationships/image" Target="../media/image8.png"/><Relationship Id="rId51" Type="http://schemas.openxmlformats.org/officeDocument/2006/relationships/image" Target="../media/image4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2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514350</xdr:colOff>
      <xdr:row>114</xdr:row>
      <xdr:rowOff>47625</xdr:rowOff>
    </xdr:from>
    <xdr:to>
      <xdr:col>10</xdr:col>
      <xdr:colOff>47625</xdr:colOff>
      <xdr:row>116</xdr:row>
      <xdr:rowOff>152400</xdr:rowOff>
    </xdr:to>
    <xdr:pic>
      <xdr:nvPicPr>
        <xdr:cNvPr id="851977" name="Picture 27" descr="Sunny interval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5698450"/>
          <a:ext cx="9429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257175</xdr:colOff>
      <xdr:row>9</xdr:row>
      <xdr:rowOff>76200</xdr:rowOff>
    </xdr:from>
    <xdr:to>
      <xdr:col>21</xdr:col>
      <xdr:colOff>314325</xdr:colOff>
      <xdr:row>11</xdr:row>
      <xdr:rowOff>209550</xdr:rowOff>
    </xdr:to>
    <xdr:grpSp>
      <xdr:nvGrpSpPr>
        <xdr:cNvPr id="851978" name="Group 4"/>
        <xdr:cNvGrpSpPr>
          <a:grpSpLocks/>
        </xdr:cNvGrpSpPr>
      </xdr:nvGrpSpPr>
      <xdr:grpSpPr bwMode="auto">
        <a:xfrm>
          <a:off x="9861550" y="2060575"/>
          <a:ext cx="755650" cy="625475"/>
          <a:chOff x="1060" y="142"/>
          <a:chExt cx="63" cy="54"/>
        </a:xfrm>
      </xdr:grpSpPr>
      <xdr:sp macro="" textlink="">
        <xdr:nvSpPr>
          <xdr:cNvPr id="852113" name="AutoShape 5"/>
          <xdr:cNvSpPr>
            <a:spLocks noChangeArrowheads="1"/>
          </xdr:cNvSpPr>
        </xdr:nvSpPr>
        <xdr:spPr bwMode="auto">
          <a:xfrm>
            <a:off x="1060" y="142"/>
            <a:ext cx="63" cy="54"/>
          </a:xfrm>
          <a:prstGeom prst="flowChartAlternateProcess">
            <a:avLst/>
          </a:prstGeom>
          <a:solidFill>
            <a:srgbClr val="EAEAEA"/>
          </a:solidFill>
          <a:ln w="9525" algn="ctr">
            <a:solidFill>
              <a:srgbClr val="EAEAEA"/>
            </a:solidFill>
            <a:miter lim="800000"/>
            <a:headEnd/>
            <a:tailEnd/>
          </a:ln>
        </xdr:spPr>
      </xdr:sp>
      <xdr:sp macro="" textlink="">
        <xdr:nvSpPr>
          <xdr:cNvPr id="852114" name="AutoShape 6"/>
          <xdr:cNvSpPr>
            <a:spLocks noChangeArrowheads="1"/>
          </xdr:cNvSpPr>
        </xdr:nvSpPr>
        <xdr:spPr bwMode="auto">
          <a:xfrm>
            <a:off x="1068" y="150"/>
            <a:ext cx="47" cy="38"/>
          </a:xfrm>
          <a:prstGeom prst="flowChartAlternateProcess">
            <a:avLst/>
          </a:prstGeom>
          <a:solidFill>
            <a:srgbClr val="FF6600"/>
          </a:solidFill>
          <a:ln w="9525" algn="ctr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7" name="Text Box 7"/>
          <xdr:cNvSpPr txBox="1">
            <a:spLocks noChangeArrowheads="1"/>
          </xdr:cNvSpPr>
        </xdr:nvSpPr>
        <xdr:spPr bwMode="auto">
          <a:xfrm>
            <a:off x="1060" y="153"/>
            <a:ext cx="62" cy="42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45720" tIns="36576" rIns="45720" bIns="36576" anchor="ctr" upright="1"/>
          <a:lstStyle/>
          <a:p>
            <a:pPr algn="ctr" rtl="1">
              <a:defRPr sz="1000"/>
            </a:pPr>
            <a:r>
              <a:rPr lang="tr-TR" sz="1800" b="1" i="0" strike="noStrike">
                <a:solidFill>
                  <a:srgbClr val="FFFFFF"/>
                </a:solidFill>
                <a:latin typeface="Arial"/>
                <a:cs typeface="Arial"/>
              </a:rPr>
              <a:t>+7C</a:t>
            </a:r>
          </a:p>
        </xdr:txBody>
      </xdr:sp>
    </xdr:grpSp>
    <xdr:clientData/>
  </xdr:twoCellAnchor>
  <xdr:twoCellAnchor>
    <xdr:from>
      <xdr:col>21</xdr:col>
      <xdr:colOff>438150</xdr:colOff>
      <xdr:row>9</xdr:row>
      <xdr:rowOff>95250</xdr:rowOff>
    </xdr:from>
    <xdr:to>
      <xdr:col>22</xdr:col>
      <xdr:colOff>466725</xdr:colOff>
      <xdr:row>11</xdr:row>
      <xdr:rowOff>209550</xdr:rowOff>
    </xdr:to>
    <xdr:grpSp>
      <xdr:nvGrpSpPr>
        <xdr:cNvPr id="851979" name="Group 44"/>
        <xdr:cNvGrpSpPr>
          <a:grpSpLocks/>
        </xdr:cNvGrpSpPr>
      </xdr:nvGrpSpPr>
      <xdr:grpSpPr bwMode="auto">
        <a:xfrm>
          <a:off x="10741025" y="2079625"/>
          <a:ext cx="727075" cy="606425"/>
          <a:chOff x="965" y="145"/>
          <a:chExt cx="66" cy="57"/>
        </a:xfrm>
      </xdr:grpSpPr>
      <xdr:sp macro="" textlink="">
        <xdr:nvSpPr>
          <xdr:cNvPr id="852110" name="AutoShape 9"/>
          <xdr:cNvSpPr>
            <a:spLocks noChangeArrowheads="1"/>
          </xdr:cNvSpPr>
        </xdr:nvSpPr>
        <xdr:spPr bwMode="auto">
          <a:xfrm>
            <a:off x="965" y="145"/>
            <a:ext cx="66" cy="57"/>
          </a:xfrm>
          <a:prstGeom prst="flowChartAlternateProcess">
            <a:avLst/>
          </a:prstGeom>
          <a:solidFill>
            <a:srgbClr val="EAEAEA"/>
          </a:solidFill>
          <a:ln w="9525" algn="ctr">
            <a:solidFill>
              <a:srgbClr val="EAEAEA"/>
            </a:solidFill>
            <a:miter lim="800000"/>
            <a:headEnd/>
            <a:tailEnd/>
          </a:ln>
        </xdr:spPr>
      </xdr:sp>
      <xdr:sp macro="" textlink="">
        <xdr:nvSpPr>
          <xdr:cNvPr id="852111" name="AutoShape 10"/>
          <xdr:cNvSpPr>
            <a:spLocks noChangeArrowheads="1"/>
          </xdr:cNvSpPr>
        </xdr:nvSpPr>
        <xdr:spPr bwMode="auto">
          <a:xfrm>
            <a:off x="973" y="153"/>
            <a:ext cx="50" cy="41"/>
          </a:xfrm>
          <a:prstGeom prst="flowChartAlternateProcess">
            <a:avLst/>
          </a:prstGeom>
          <a:solidFill>
            <a:srgbClr val="99CCFF"/>
          </a:solidFill>
          <a:ln w="9525" algn="ctr">
            <a:solidFill>
              <a:srgbClr val="99CCFF"/>
            </a:solidFill>
            <a:miter lim="800000"/>
            <a:headEnd/>
            <a:tailEnd/>
          </a:ln>
        </xdr:spPr>
      </xdr:sp>
      <xdr:sp macro="" textlink="">
        <xdr:nvSpPr>
          <xdr:cNvPr id="11" name="Text Box 11"/>
          <xdr:cNvSpPr txBox="1">
            <a:spLocks noChangeArrowheads="1"/>
          </xdr:cNvSpPr>
        </xdr:nvSpPr>
        <xdr:spPr bwMode="auto">
          <a:xfrm>
            <a:off x="966" y="155"/>
            <a:ext cx="65" cy="36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45720" tIns="36576" rIns="45720" bIns="36576" anchor="ctr" upright="1"/>
          <a:lstStyle/>
          <a:p>
            <a:pPr algn="ctr" rtl="1">
              <a:defRPr sz="1000"/>
            </a:pPr>
            <a:r>
              <a:rPr lang="tr-TR" sz="1800" b="1" i="0" strike="noStrike">
                <a:solidFill>
                  <a:srgbClr val="FFFFFF"/>
                </a:solidFill>
                <a:latin typeface="Arial"/>
                <a:cs typeface="Arial"/>
              </a:rPr>
              <a:t>+3C</a:t>
            </a:r>
          </a:p>
        </xdr:txBody>
      </xdr:sp>
    </xdr:grpSp>
    <xdr:clientData/>
  </xdr:twoCellAnchor>
  <xdr:twoCellAnchor editAs="oneCell">
    <xdr:from>
      <xdr:col>6</xdr:col>
      <xdr:colOff>438150</xdr:colOff>
      <xdr:row>118</xdr:row>
      <xdr:rowOff>123825</xdr:rowOff>
    </xdr:from>
    <xdr:to>
      <xdr:col>7</xdr:col>
      <xdr:colOff>590550</xdr:colOff>
      <xdr:row>124</xdr:row>
      <xdr:rowOff>66675</xdr:rowOff>
    </xdr:to>
    <xdr:pic>
      <xdr:nvPicPr>
        <xdr:cNvPr id="851980" name="Picture 3" descr="Thursday's predominant weather is forecast to be sunny.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6422350"/>
          <a:ext cx="9239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28575</xdr:colOff>
      <xdr:row>127</xdr:row>
      <xdr:rowOff>0</xdr:rowOff>
    </xdr:from>
    <xdr:to>
      <xdr:col>14</xdr:col>
      <xdr:colOff>28575</xdr:colOff>
      <xdr:row>130</xdr:row>
      <xdr:rowOff>76200</xdr:rowOff>
    </xdr:to>
    <xdr:grpSp>
      <xdr:nvGrpSpPr>
        <xdr:cNvPr id="851981" name="Group 22"/>
        <xdr:cNvGrpSpPr>
          <a:grpSpLocks/>
        </xdr:cNvGrpSpPr>
      </xdr:nvGrpSpPr>
      <xdr:grpSpPr bwMode="auto">
        <a:xfrm>
          <a:off x="6934200" y="27765375"/>
          <a:ext cx="523875" cy="568325"/>
          <a:chOff x="805" y="2753"/>
          <a:chExt cx="57" cy="51"/>
        </a:xfrm>
      </xdr:grpSpPr>
      <xdr:pic>
        <xdr:nvPicPr>
          <xdr:cNvPr id="852108" name="Picture 20"/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05" y="2753"/>
            <a:ext cx="57" cy="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5" name="Text Box 21"/>
          <xdr:cNvSpPr txBox="1">
            <a:spLocks noChangeArrowheads="1"/>
          </xdr:cNvSpPr>
        </xdr:nvSpPr>
        <xdr:spPr bwMode="auto">
          <a:xfrm>
            <a:off x="818" y="2765"/>
            <a:ext cx="29" cy="19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36576" tIns="27432" rIns="0" bIns="0" anchor="t" upright="1"/>
          <a:lstStyle/>
          <a:p>
            <a:pPr algn="l" rtl="1">
              <a:defRPr sz="1000"/>
            </a:pPr>
            <a:r>
              <a:rPr lang="tr-TR" sz="1300" b="1" i="0" strike="noStrike">
                <a:solidFill>
                  <a:srgbClr val="000000"/>
                </a:solidFill>
                <a:latin typeface="Arial"/>
                <a:cs typeface="Arial"/>
              </a:rPr>
              <a:t> 12 </a:t>
            </a:r>
          </a:p>
        </xdr:txBody>
      </xdr:sp>
    </xdr:grpSp>
    <xdr:clientData/>
  </xdr:twoCellAnchor>
  <xdr:twoCellAnchor>
    <xdr:from>
      <xdr:col>10</xdr:col>
      <xdr:colOff>95250</xdr:colOff>
      <xdr:row>131</xdr:row>
      <xdr:rowOff>104775</xdr:rowOff>
    </xdr:from>
    <xdr:to>
      <xdr:col>13</xdr:col>
      <xdr:colOff>66675</xdr:colOff>
      <xdr:row>135</xdr:row>
      <xdr:rowOff>9525</xdr:rowOff>
    </xdr:to>
    <xdr:grpSp>
      <xdr:nvGrpSpPr>
        <xdr:cNvPr id="851982" name="Group 31"/>
        <xdr:cNvGrpSpPr>
          <a:grpSpLocks/>
        </xdr:cNvGrpSpPr>
      </xdr:nvGrpSpPr>
      <xdr:grpSpPr bwMode="auto">
        <a:xfrm>
          <a:off x="6826250" y="28521025"/>
          <a:ext cx="495300" cy="587375"/>
          <a:chOff x="424" y="2615"/>
          <a:chExt cx="54" cy="51"/>
        </a:xfrm>
      </xdr:grpSpPr>
      <xdr:pic>
        <xdr:nvPicPr>
          <xdr:cNvPr id="852106" name="Picture 32"/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4" y="2615"/>
            <a:ext cx="54" cy="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8" name="Text Box 33"/>
          <xdr:cNvSpPr txBox="1">
            <a:spLocks noChangeArrowheads="1"/>
          </xdr:cNvSpPr>
        </xdr:nvSpPr>
        <xdr:spPr bwMode="auto">
          <a:xfrm>
            <a:off x="443" y="2627"/>
            <a:ext cx="16" cy="26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36576" tIns="27432" rIns="0" bIns="0" anchor="t" upright="1"/>
          <a:lstStyle/>
          <a:p>
            <a:pPr algn="l" rtl="1">
              <a:defRPr sz="1000"/>
            </a:pPr>
            <a:r>
              <a:rPr lang="tr-TR" sz="1300" b="1" i="0" strike="noStrike">
                <a:solidFill>
                  <a:srgbClr val="000000"/>
                </a:solidFill>
                <a:latin typeface="Arial"/>
                <a:cs typeface="Arial"/>
              </a:rPr>
              <a:t>43</a:t>
            </a:r>
          </a:p>
        </xdr:txBody>
      </xdr:sp>
    </xdr:grpSp>
    <xdr:clientData/>
  </xdr:twoCellAnchor>
  <xdr:twoCellAnchor>
    <xdr:from>
      <xdr:col>18</xdr:col>
      <xdr:colOff>28575</xdr:colOff>
      <xdr:row>122</xdr:row>
      <xdr:rowOff>57150</xdr:rowOff>
    </xdr:from>
    <xdr:to>
      <xdr:col>18</xdr:col>
      <xdr:colOff>571500</xdr:colOff>
      <xdr:row>125</xdr:row>
      <xdr:rowOff>114300</xdr:rowOff>
    </xdr:to>
    <xdr:grpSp>
      <xdr:nvGrpSpPr>
        <xdr:cNvPr id="851983" name="Group 38"/>
        <xdr:cNvGrpSpPr>
          <a:grpSpLocks/>
        </xdr:cNvGrpSpPr>
      </xdr:nvGrpSpPr>
      <xdr:grpSpPr bwMode="auto">
        <a:xfrm>
          <a:off x="8235950" y="27012900"/>
          <a:ext cx="542925" cy="533400"/>
          <a:chOff x="470" y="2812"/>
          <a:chExt cx="53" cy="57"/>
        </a:xfrm>
      </xdr:grpSpPr>
      <xdr:pic>
        <xdr:nvPicPr>
          <xdr:cNvPr id="852104" name="Picture 36"/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0" y="2812"/>
            <a:ext cx="53" cy="5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1" name="Text Box 37"/>
          <xdr:cNvSpPr txBox="1">
            <a:spLocks noChangeArrowheads="1"/>
          </xdr:cNvSpPr>
        </xdr:nvSpPr>
        <xdr:spPr bwMode="auto">
          <a:xfrm>
            <a:off x="488" y="2829"/>
            <a:ext cx="23" cy="29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36576" tIns="27432" rIns="0" bIns="0" anchor="t" upright="1"/>
          <a:lstStyle/>
          <a:p>
            <a:pPr algn="l" rtl="1">
              <a:defRPr sz="1000"/>
            </a:pPr>
            <a:r>
              <a:rPr lang="tr-TR" sz="1300" b="1" i="0" strike="noStrike">
                <a:solidFill>
                  <a:srgbClr val="000000"/>
                </a:solidFill>
                <a:latin typeface="Arial"/>
                <a:cs typeface="Arial"/>
              </a:rPr>
              <a:t>16</a:t>
            </a:r>
          </a:p>
        </xdr:txBody>
      </xdr:sp>
    </xdr:grpSp>
    <xdr:clientData/>
  </xdr:twoCellAnchor>
  <xdr:twoCellAnchor>
    <xdr:from>
      <xdr:col>8</xdr:col>
      <xdr:colOff>114300</xdr:colOff>
      <xdr:row>130</xdr:row>
      <xdr:rowOff>104775</xdr:rowOff>
    </xdr:from>
    <xdr:to>
      <xdr:col>8</xdr:col>
      <xdr:colOff>657225</xdr:colOff>
      <xdr:row>134</xdr:row>
      <xdr:rowOff>9525</xdr:rowOff>
    </xdr:to>
    <xdr:grpSp>
      <xdr:nvGrpSpPr>
        <xdr:cNvPr id="851984" name="Group 12"/>
        <xdr:cNvGrpSpPr>
          <a:grpSpLocks/>
        </xdr:cNvGrpSpPr>
      </xdr:nvGrpSpPr>
      <xdr:grpSpPr bwMode="auto">
        <a:xfrm>
          <a:off x="5448300" y="28362275"/>
          <a:ext cx="542925" cy="587375"/>
          <a:chOff x="525" y="2493"/>
          <a:chExt cx="43" cy="46"/>
        </a:xfrm>
      </xdr:grpSpPr>
      <xdr:pic>
        <xdr:nvPicPr>
          <xdr:cNvPr id="852102" name="Picture 13" descr="Tuesday's wind direction: Easterly Wind."/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5" y="2493"/>
            <a:ext cx="43" cy="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4" name="Text Box 14"/>
          <xdr:cNvSpPr txBox="1">
            <a:spLocks noChangeArrowheads="1"/>
          </xdr:cNvSpPr>
        </xdr:nvSpPr>
        <xdr:spPr bwMode="auto">
          <a:xfrm>
            <a:off x="534" y="2504"/>
            <a:ext cx="24" cy="26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27432" anchor="ctr" upright="1"/>
          <a:lstStyle/>
          <a:p>
            <a:pPr algn="ctr" rtl="1">
              <a:defRPr sz="1000"/>
            </a:pPr>
            <a:r>
              <a:rPr lang="tr-TR" sz="1400" b="1" i="0" strike="noStrike">
                <a:solidFill>
                  <a:srgbClr val="808080"/>
                </a:solidFill>
                <a:latin typeface="Arial"/>
                <a:cs typeface="Arial"/>
              </a:rPr>
              <a:t>8</a:t>
            </a:r>
          </a:p>
        </xdr:txBody>
      </xdr:sp>
    </xdr:grpSp>
    <xdr:clientData/>
  </xdr:twoCellAnchor>
  <xdr:twoCellAnchor editAs="oneCell">
    <xdr:from>
      <xdr:col>6</xdr:col>
      <xdr:colOff>685800</xdr:colOff>
      <xdr:row>115</xdr:row>
      <xdr:rowOff>76200</xdr:rowOff>
    </xdr:from>
    <xdr:to>
      <xdr:col>8</xdr:col>
      <xdr:colOff>123825</xdr:colOff>
      <xdr:row>118</xdr:row>
      <xdr:rowOff>19050</xdr:rowOff>
    </xdr:to>
    <xdr:pic>
      <xdr:nvPicPr>
        <xdr:cNvPr id="851985" name="Picture 43" descr="Monday's predominant weather is forecast to be light showers."/>
        <xdr:cNvPicPr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25888950"/>
          <a:ext cx="9334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133350</xdr:colOff>
      <xdr:row>119</xdr:row>
      <xdr:rowOff>76200</xdr:rowOff>
    </xdr:from>
    <xdr:to>
      <xdr:col>10</xdr:col>
      <xdr:colOff>28575</xdr:colOff>
      <xdr:row>122</xdr:row>
      <xdr:rowOff>142875</xdr:rowOff>
    </xdr:to>
    <xdr:grpSp>
      <xdr:nvGrpSpPr>
        <xdr:cNvPr id="851986" name="Group 35"/>
        <xdr:cNvGrpSpPr>
          <a:grpSpLocks/>
        </xdr:cNvGrpSpPr>
      </xdr:nvGrpSpPr>
      <xdr:grpSpPr bwMode="auto">
        <a:xfrm>
          <a:off x="6165850" y="26555700"/>
          <a:ext cx="593725" cy="542925"/>
          <a:chOff x="11553265" y="1602441"/>
          <a:chExt cx="544606" cy="541244"/>
        </a:xfrm>
      </xdr:grpSpPr>
      <xdr:pic>
        <xdr:nvPicPr>
          <xdr:cNvPr id="852100" name="Picture 557"/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553265" y="1602441"/>
            <a:ext cx="544606" cy="54124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32" name="TextBox 31"/>
          <xdr:cNvSpPr txBox="1"/>
        </xdr:nvSpPr>
        <xdr:spPr>
          <a:xfrm>
            <a:off x="11700222" y="1742418"/>
            <a:ext cx="216113" cy="2332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tr-TR" sz="1200" b="1">
                <a:latin typeface="Arial" pitchFamily="34" charset="0"/>
                <a:cs typeface="Arial" pitchFamily="34" charset="0"/>
              </a:rPr>
              <a:t>9</a:t>
            </a:r>
          </a:p>
        </xdr:txBody>
      </xdr:sp>
    </xdr:grpSp>
    <xdr:clientData/>
  </xdr:twoCellAnchor>
  <xdr:twoCellAnchor>
    <xdr:from>
      <xdr:col>5</xdr:col>
      <xdr:colOff>66675</xdr:colOff>
      <xdr:row>14</xdr:row>
      <xdr:rowOff>57150</xdr:rowOff>
    </xdr:from>
    <xdr:to>
      <xdr:col>25</xdr:col>
      <xdr:colOff>695325</xdr:colOff>
      <xdr:row>32</xdr:row>
      <xdr:rowOff>104775</xdr:rowOff>
    </xdr:to>
    <xdr:graphicFrame macro="">
      <xdr:nvGraphicFramePr>
        <xdr:cNvPr id="851987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13</xdr:col>
      <xdr:colOff>9525</xdr:colOff>
      <xdr:row>115</xdr:row>
      <xdr:rowOff>104775</xdr:rowOff>
    </xdr:from>
    <xdr:to>
      <xdr:col>17</xdr:col>
      <xdr:colOff>123825</xdr:colOff>
      <xdr:row>120</xdr:row>
      <xdr:rowOff>66675</xdr:rowOff>
    </xdr:to>
    <xdr:pic>
      <xdr:nvPicPr>
        <xdr:cNvPr id="851988" name="Picture 1312"/>
        <xdr:cNvPicPr>
          <a:picLocks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" y="25917525"/>
          <a:ext cx="9048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36</xdr:col>
      <xdr:colOff>171450</xdr:colOff>
      <xdr:row>66</xdr:row>
      <xdr:rowOff>114300</xdr:rowOff>
    </xdr:from>
    <xdr:to>
      <xdr:col>37</xdr:col>
      <xdr:colOff>4210050</xdr:colOff>
      <xdr:row>92</xdr:row>
      <xdr:rowOff>180975</xdr:rowOff>
    </xdr:to>
    <xdr:pic>
      <xdr:nvPicPr>
        <xdr:cNvPr id="8519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32650" y="13935075"/>
          <a:ext cx="4686300" cy="582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123825</xdr:colOff>
      <xdr:row>54</xdr:row>
      <xdr:rowOff>95250</xdr:rowOff>
    </xdr:from>
    <xdr:to>
      <xdr:col>33</xdr:col>
      <xdr:colOff>523875</xdr:colOff>
      <xdr:row>80</xdr:row>
      <xdr:rowOff>371475</xdr:rowOff>
    </xdr:to>
    <xdr:graphicFrame macro="">
      <xdr:nvGraphicFramePr>
        <xdr:cNvPr id="851990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38100</xdr:colOff>
      <xdr:row>26</xdr:row>
      <xdr:rowOff>9525</xdr:rowOff>
    </xdr:from>
    <xdr:to>
      <xdr:col>43</xdr:col>
      <xdr:colOff>857250</xdr:colOff>
      <xdr:row>49</xdr:row>
      <xdr:rowOff>28575</xdr:rowOff>
    </xdr:to>
    <xdr:graphicFrame macro="">
      <xdr:nvGraphicFramePr>
        <xdr:cNvPr id="8519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45</xdr:col>
      <xdr:colOff>266700</xdr:colOff>
      <xdr:row>0</xdr:row>
      <xdr:rowOff>76200</xdr:rowOff>
    </xdr:from>
    <xdr:to>
      <xdr:col>46</xdr:col>
      <xdr:colOff>609600</xdr:colOff>
      <xdr:row>1</xdr:row>
      <xdr:rowOff>295275</xdr:rowOff>
    </xdr:to>
    <xdr:pic>
      <xdr:nvPicPr>
        <xdr:cNvPr id="8519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29375" y="76200"/>
          <a:ext cx="9525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37</xdr:col>
      <xdr:colOff>4333875</xdr:colOff>
      <xdr:row>66</xdr:row>
      <xdr:rowOff>0</xdr:rowOff>
    </xdr:from>
    <xdr:to>
      <xdr:col>43</xdr:col>
      <xdr:colOff>590550</xdr:colOff>
      <xdr:row>92</xdr:row>
      <xdr:rowOff>228600</xdr:rowOff>
    </xdr:to>
    <xdr:pic>
      <xdr:nvPicPr>
        <xdr:cNvPr id="851993" name="Picture 2367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42775" y="13820775"/>
          <a:ext cx="6134100" cy="5991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120</xdr:row>
      <xdr:rowOff>161925</xdr:rowOff>
    </xdr:from>
    <xdr:to>
      <xdr:col>21</xdr:col>
      <xdr:colOff>228600</xdr:colOff>
      <xdr:row>124</xdr:row>
      <xdr:rowOff>19050</xdr:rowOff>
    </xdr:to>
    <xdr:pic>
      <xdr:nvPicPr>
        <xdr:cNvPr id="851994" name="Picture 555"/>
        <xdr:cNvPicPr>
          <a:picLocks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0" y="26784300"/>
          <a:ext cx="9334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47625</xdr:colOff>
      <xdr:row>114</xdr:row>
      <xdr:rowOff>142875</xdr:rowOff>
    </xdr:from>
    <xdr:to>
      <xdr:col>21</xdr:col>
      <xdr:colOff>276225</xdr:colOff>
      <xdr:row>118</xdr:row>
      <xdr:rowOff>104775</xdr:rowOff>
    </xdr:to>
    <xdr:pic>
      <xdr:nvPicPr>
        <xdr:cNvPr id="851995" name="Picture 3" descr="Thursday's predominant weather is forecast to be sunny.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25793700"/>
          <a:ext cx="9334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122</xdr:row>
      <xdr:rowOff>0</xdr:rowOff>
    </xdr:from>
    <xdr:to>
      <xdr:col>16</xdr:col>
      <xdr:colOff>104775</xdr:colOff>
      <xdr:row>125</xdr:row>
      <xdr:rowOff>38100</xdr:rowOff>
    </xdr:to>
    <xdr:pic>
      <xdr:nvPicPr>
        <xdr:cNvPr id="851996" name="Picture 2805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26946225"/>
          <a:ext cx="7143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122</xdr:row>
      <xdr:rowOff>0</xdr:rowOff>
    </xdr:from>
    <xdr:to>
      <xdr:col>16</xdr:col>
      <xdr:colOff>104775</xdr:colOff>
      <xdr:row>125</xdr:row>
      <xdr:rowOff>38100</xdr:rowOff>
    </xdr:to>
    <xdr:pic>
      <xdr:nvPicPr>
        <xdr:cNvPr id="851997" name="Picture 2806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26946225"/>
          <a:ext cx="7143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6</xdr:col>
      <xdr:colOff>47625</xdr:colOff>
      <xdr:row>134</xdr:row>
      <xdr:rowOff>152400</xdr:rowOff>
    </xdr:to>
    <xdr:pic>
      <xdr:nvPicPr>
        <xdr:cNvPr id="851998" name="Picture 43" descr="Monday's predominant weather is forecast to be light showers."/>
        <xdr:cNvPicPr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28622625"/>
          <a:ext cx="7524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4</xdr:col>
      <xdr:colOff>933450</xdr:colOff>
      <xdr:row>127</xdr:row>
      <xdr:rowOff>66675</xdr:rowOff>
    </xdr:to>
    <xdr:pic>
      <xdr:nvPicPr>
        <xdr:cNvPr id="851999" name="Picture 555"/>
        <xdr:cNvPicPr>
          <a:picLocks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27270075"/>
          <a:ext cx="9334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742950</xdr:colOff>
      <xdr:row>115</xdr:row>
      <xdr:rowOff>85725</xdr:rowOff>
    </xdr:from>
    <xdr:to>
      <xdr:col>3</xdr:col>
      <xdr:colOff>419100</xdr:colOff>
      <xdr:row>118</xdr:row>
      <xdr:rowOff>152400</xdr:rowOff>
    </xdr:to>
    <xdr:pic>
      <xdr:nvPicPr>
        <xdr:cNvPr id="852000" name="Picture 3053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5898475"/>
          <a:ext cx="647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118</xdr:row>
      <xdr:rowOff>0</xdr:rowOff>
    </xdr:from>
    <xdr:to>
      <xdr:col>22</xdr:col>
      <xdr:colOff>400050</xdr:colOff>
      <xdr:row>120</xdr:row>
      <xdr:rowOff>38100</xdr:rowOff>
    </xdr:to>
    <xdr:pic>
      <xdr:nvPicPr>
        <xdr:cNvPr id="852001" name="Picture 3054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8050" y="26298525"/>
          <a:ext cx="4000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122</xdr:row>
      <xdr:rowOff>0</xdr:rowOff>
    </xdr:from>
    <xdr:to>
      <xdr:col>22</xdr:col>
      <xdr:colOff>828675</xdr:colOff>
      <xdr:row>125</xdr:row>
      <xdr:rowOff>38100</xdr:rowOff>
    </xdr:to>
    <xdr:pic>
      <xdr:nvPicPr>
        <xdr:cNvPr id="852002" name="Picture 2807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8050" y="26946225"/>
          <a:ext cx="8286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133</xdr:row>
      <xdr:rowOff>0</xdr:rowOff>
    </xdr:from>
    <xdr:to>
      <xdr:col>22</xdr:col>
      <xdr:colOff>95250</xdr:colOff>
      <xdr:row>136</xdr:row>
      <xdr:rowOff>38100</xdr:rowOff>
    </xdr:to>
    <xdr:pic>
      <xdr:nvPicPr>
        <xdr:cNvPr id="852003" name="Picture 3053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28803600"/>
          <a:ext cx="8001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20</xdr:col>
      <xdr:colOff>228600</xdr:colOff>
      <xdr:row>119</xdr:row>
      <xdr:rowOff>19050</xdr:rowOff>
    </xdr:to>
    <xdr:pic>
      <xdr:nvPicPr>
        <xdr:cNvPr id="852004" name="Picture 3" descr="Thursday's predominant weather is forecast to be sunny.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25650825"/>
          <a:ext cx="9334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125</xdr:row>
      <xdr:rowOff>0</xdr:rowOff>
    </xdr:from>
    <xdr:to>
      <xdr:col>24</xdr:col>
      <xdr:colOff>590550</xdr:colOff>
      <xdr:row>128</xdr:row>
      <xdr:rowOff>66675</xdr:rowOff>
    </xdr:to>
    <xdr:pic>
      <xdr:nvPicPr>
        <xdr:cNvPr id="852005" name="Picture 3419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0650" y="27432000"/>
          <a:ext cx="590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127</xdr:row>
      <xdr:rowOff>0</xdr:rowOff>
    </xdr:from>
    <xdr:to>
      <xdr:col>22</xdr:col>
      <xdr:colOff>28575</xdr:colOff>
      <xdr:row>130</xdr:row>
      <xdr:rowOff>38100</xdr:rowOff>
    </xdr:to>
    <xdr:pic>
      <xdr:nvPicPr>
        <xdr:cNvPr id="852006" name="Picture 3702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27774900"/>
          <a:ext cx="7334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3200400</xdr:colOff>
      <xdr:row>11</xdr:row>
      <xdr:rowOff>76200</xdr:rowOff>
    </xdr:from>
    <xdr:to>
      <xdr:col>35</xdr:col>
      <xdr:colOff>3752850</xdr:colOff>
      <xdr:row>13</xdr:row>
      <xdr:rowOff>47625</xdr:rowOff>
    </xdr:to>
    <xdr:pic>
      <xdr:nvPicPr>
        <xdr:cNvPr id="852007" name="Picture 4047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2552700"/>
          <a:ext cx="5524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120</xdr:row>
      <xdr:rowOff>0</xdr:rowOff>
    </xdr:from>
    <xdr:to>
      <xdr:col>23</xdr:col>
      <xdr:colOff>523875</xdr:colOff>
      <xdr:row>123</xdr:row>
      <xdr:rowOff>28575</xdr:rowOff>
    </xdr:to>
    <xdr:pic>
      <xdr:nvPicPr>
        <xdr:cNvPr id="852008" name="Picture 3703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26622375"/>
          <a:ext cx="5238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6867525</xdr:colOff>
      <xdr:row>23</xdr:row>
      <xdr:rowOff>152400</xdr:rowOff>
    </xdr:from>
    <xdr:to>
      <xdr:col>35</xdr:col>
      <xdr:colOff>7696200</xdr:colOff>
      <xdr:row>26</xdr:row>
      <xdr:rowOff>171450</xdr:rowOff>
    </xdr:to>
    <xdr:pic>
      <xdr:nvPicPr>
        <xdr:cNvPr id="852009" name="Picture 4048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03550" y="5286375"/>
          <a:ext cx="8286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4067175</xdr:colOff>
      <xdr:row>18</xdr:row>
      <xdr:rowOff>190500</xdr:rowOff>
    </xdr:from>
    <xdr:to>
      <xdr:col>35</xdr:col>
      <xdr:colOff>5086350</xdr:colOff>
      <xdr:row>21</xdr:row>
      <xdr:rowOff>200025</xdr:rowOff>
    </xdr:to>
    <xdr:pic>
      <xdr:nvPicPr>
        <xdr:cNvPr id="852010" name="Picture 4202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0" y="4305300"/>
          <a:ext cx="10191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2895600</xdr:colOff>
      <xdr:row>6</xdr:row>
      <xdr:rowOff>152400</xdr:rowOff>
    </xdr:from>
    <xdr:to>
      <xdr:col>35</xdr:col>
      <xdr:colOff>3486150</xdr:colOff>
      <xdr:row>9</xdr:row>
      <xdr:rowOff>180975</xdr:rowOff>
    </xdr:to>
    <xdr:pic>
      <xdr:nvPicPr>
        <xdr:cNvPr id="852011" name="Picture 4203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31625" y="1552575"/>
          <a:ext cx="5905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36</xdr:col>
      <xdr:colOff>581025</xdr:colOff>
      <xdr:row>3</xdr:row>
      <xdr:rowOff>209550</xdr:rowOff>
    </xdr:from>
    <xdr:to>
      <xdr:col>37</xdr:col>
      <xdr:colOff>742950</xdr:colOff>
      <xdr:row>7</xdr:row>
      <xdr:rowOff>57150</xdr:rowOff>
    </xdr:to>
    <xdr:pic>
      <xdr:nvPicPr>
        <xdr:cNvPr id="852012" name="Picture 436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42225" y="952500"/>
          <a:ext cx="8096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9420225</xdr:colOff>
      <xdr:row>5</xdr:row>
      <xdr:rowOff>123825</xdr:rowOff>
    </xdr:from>
    <xdr:to>
      <xdr:col>35</xdr:col>
      <xdr:colOff>10144125</xdr:colOff>
      <xdr:row>8</xdr:row>
      <xdr:rowOff>66675</xdr:rowOff>
    </xdr:to>
    <xdr:pic>
      <xdr:nvPicPr>
        <xdr:cNvPr id="852013" name="Picture 2806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0" y="1333500"/>
          <a:ext cx="7239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3429000</xdr:colOff>
      <xdr:row>6</xdr:row>
      <xdr:rowOff>104775</xdr:rowOff>
    </xdr:from>
    <xdr:to>
      <xdr:col>35</xdr:col>
      <xdr:colOff>4010025</xdr:colOff>
      <xdr:row>9</xdr:row>
      <xdr:rowOff>9525</xdr:rowOff>
    </xdr:to>
    <xdr:pic>
      <xdr:nvPicPr>
        <xdr:cNvPr id="852014" name="Picture 4526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65025" y="1504950"/>
          <a:ext cx="5810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952500</xdr:colOff>
      <xdr:row>121</xdr:row>
      <xdr:rowOff>114300</xdr:rowOff>
    </xdr:to>
    <xdr:pic>
      <xdr:nvPicPr>
        <xdr:cNvPr id="852015" name="Picture 27" descr="Sunny interval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26298525"/>
          <a:ext cx="9525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121</xdr:row>
      <xdr:rowOff>0</xdr:rowOff>
    </xdr:from>
    <xdr:to>
      <xdr:col>25</xdr:col>
      <xdr:colOff>685800</xdr:colOff>
      <xdr:row>124</xdr:row>
      <xdr:rowOff>28575</xdr:rowOff>
    </xdr:to>
    <xdr:pic>
      <xdr:nvPicPr>
        <xdr:cNvPr id="852016" name="Picture 3703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35050" y="26784300"/>
          <a:ext cx="6858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130</xdr:row>
      <xdr:rowOff>0</xdr:rowOff>
    </xdr:from>
    <xdr:to>
      <xdr:col>19</xdr:col>
      <xdr:colOff>104775</xdr:colOff>
      <xdr:row>133</xdr:row>
      <xdr:rowOff>47625</xdr:rowOff>
    </xdr:to>
    <xdr:pic>
      <xdr:nvPicPr>
        <xdr:cNvPr id="852017" name="Picture 3053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28279725"/>
          <a:ext cx="8096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</xdr:col>
      <xdr:colOff>5943600</xdr:colOff>
      <xdr:row>12</xdr:row>
      <xdr:rowOff>28575</xdr:rowOff>
    </xdr:from>
    <xdr:to>
      <xdr:col>35</xdr:col>
      <xdr:colOff>6810375</xdr:colOff>
      <xdr:row>14</xdr:row>
      <xdr:rowOff>123825</xdr:rowOff>
    </xdr:to>
    <xdr:grpSp>
      <xdr:nvGrpSpPr>
        <xdr:cNvPr id="852018" name="Group 35"/>
        <xdr:cNvGrpSpPr>
          <a:grpSpLocks/>
        </xdr:cNvGrpSpPr>
      </xdr:nvGrpSpPr>
      <xdr:grpSpPr bwMode="auto">
        <a:xfrm>
          <a:off x="27406600" y="2711450"/>
          <a:ext cx="866775" cy="619125"/>
          <a:chOff x="11553265" y="1602441"/>
          <a:chExt cx="544606" cy="541244"/>
        </a:xfrm>
      </xdr:grpSpPr>
      <xdr:pic>
        <xdr:nvPicPr>
          <xdr:cNvPr id="852098" name="Picture 557"/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553265" y="1602441"/>
            <a:ext cx="544606" cy="54124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8" name="TextBox 67"/>
          <xdr:cNvSpPr txBox="1"/>
        </xdr:nvSpPr>
        <xdr:spPr>
          <a:xfrm>
            <a:off x="11702882" y="1743997"/>
            <a:ext cx="215449" cy="2248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tr-TR" sz="1200" b="1">
                <a:latin typeface="Arial" pitchFamily="34" charset="0"/>
                <a:cs typeface="Arial" pitchFamily="34" charset="0"/>
              </a:rPr>
              <a:t> 8</a:t>
            </a:r>
          </a:p>
        </xdr:txBody>
      </xdr:sp>
    </xdr:grpSp>
    <xdr:clientData/>
  </xdr:twoCellAnchor>
  <xdr:twoCellAnchor>
    <xdr:from>
      <xdr:col>23</xdr:col>
      <xdr:colOff>0</xdr:colOff>
      <xdr:row>134</xdr:row>
      <xdr:rowOff>0</xdr:rowOff>
    </xdr:from>
    <xdr:to>
      <xdr:col>23</xdr:col>
      <xdr:colOff>714375</xdr:colOff>
      <xdr:row>137</xdr:row>
      <xdr:rowOff>133350</xdr:rowOff>
    </xdr:to>
    <xdr:grpSp>
      <xdr:nvGrpSpPr>
        <xdr:cNvPr id="852019" name="Group 31"/>
        <xdr:cNvGrpSpPr>
          <a:grpSpLocks/>
        </xdr:cNvGrpSpPr>
      </xdr:nvGrpSpPr>
      <xdr:grpSpPr bwMode="auto">
        <a:xfrm>
          <a:off x="11938000" y="28940125"/>
          <a:ext cx="714375" cy="609600"/>
          <a:chOff x="424" y="2615"/>
          <a:chExt cx="54" cy="51"/>
        </a:xfrm>
      </xdr:grpSpPr>
      <xdr:pic>
        <xdr:nvPicPr>
          <xdr:cNvPr id="852096" name="Picture 32"/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4" y="2615"/>
            <a:ext cx="54" cy="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71" name="Text Box 33"/>
          <xdr:cNvSpPr txBox="1">
            <a:spLocks noChangeArrowheads="1"/>
          </xdr:cNvSpPr>
        </xdr:nvSpPr>
        <xdr:spPr bwMode="auto">
          <a:xfrm>
            <a:off x="443" y="2627"/>
            <a:ext cx="17" cy="26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36576" tIns="27432" rIns="0" bIns="0" anchor="t" upright="1"/>
          <a:lstStyle/>
          <a:p>
            <a:pPr algn="l" rtl="1">
              <a:defRPr sz="1000"/>
            </a:pPr>
            <a:r>
              <a:rPr lang="tr-TR" sz="1300" b="1" i="0" strike="noStrike">
                <a:solidFill>
                  <a:srgbClr val="000000"/>
                </a:solidFill>
                <a:latin typeface="Arial"/>
                <a:cs typeface="Arial"/>
              </a:rPr>
              <a:t>43</a:t>
            </a:r>
          </a:p>
        </xdr:txBody>
      </xdr:sp>
    </xdr:grpSp>
    <xdr:clientData/>
  </xdr:twoCellAnchor>
  <xdr:twoCellAnchor editAs="oneCell">
    <xdr:from>
      <xdr:col>35</xdr:col>
      <xdr:colOff>6210300</xdr:colOff>
      <xdr:row>15</xdr:row>
      <xdr:rowOff>133350</xdr:rowOff>
    </xdr:from>
    <xdr:to>
      <xdr:col>35</xdr:col>
      <xdr:colOff>7143750</xdr:colOff>
      <xdr:row>18</xdr:row>
      <xdr:rowOff>152400</xdr:rowOff>
    </xdr:to>
    <xdr:pic>
      <xdr:nvPicPr>
        <xdr:cNvPr id="852020" name="Picture 5213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46325" y="3562350"/>
          <a:ext cx="9334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7962900</xdr:colOff>
      <xdr:row>10</xdr:row>
      <xdr:rowOff>180975</xdr:rowOff>
    </xdr:from>
    <xdr:to>
      <xdr:col>35</xdr:col>
      <xdr:colOff>8886825</xdr:colOff>
      <xdr:row>13</xdr:row>
      <xdr:rowOff>190500</xdr:rowOff>
    </xdr:to>
    <xdr:pic>
      <xdr:nvPicPr>
        <xdr:cNvPr id="852021" name="Picture 4879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98925" y="2466975"/>
          <a:ext cx="9239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5162550</xdr:colOff>
      <xdr:row>5</xdr:row>
      <xdr:rowOff>180975</xdr:rowOff>
    </xdr:from>
    <xdr:to>
      <xdr:col>35</xdr:col>
      <xdr:colOff>5829300</xdr:colOff>
      <xdr:row>9</xdr:row>
      <xdr:rowOff>0</xdr:rowOff>
    </xdr:to>
    <xdr:pic>
      <xdr:nvPicPr>
        <xdr:cNvPr id="852022" name="Picture 5214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98575" y="1390650"/>
          <a:ext cx="66675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5781675</xdr:colOff>
      <xdr:row>24</xdr:row>
      <xdr:rowOff>190500</xdr:rowOff>
    </xdr:from>
    <xdr:to>
      <xdr:col>35</xdr:col>
      <xdr:colOff>6343650</xdr:colOff>
      <xdr:row>27</xdr:row>
      <xdr:rowOff>180975</xdr:rowOff>
    </xdr:to>
    <xdr:pic>
      <xdr:nvPicPr>
        <xdr:cNvPr id="852023" name="Picture 5078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17700" y="5514975"/>
          <a:ext cx="5619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3714750</xdr:colOff>
      <xdr:row>9</xdr:row>
      <xdr:rowOff>9525</xdr:rowOff>
    </xdr:from>
    <xdr:to>
      <xdr:col>35</xdr:col>
      <xdr:colOff>4648200</xdr:colOff>
      <xdr:row>11</xdr:row>
      <xdr:rowOff>171450</xdr:rowOff>
    </xdr:to>
    <xdr:pic>
      <xdr:nvPicPr>
        <xdr:cNvPr id="852024" name="Picture 2807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50775" y="2000250"/>
          <a:ext cx="9334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</xdr:col>
      <xdr:colOff>3829050</xdr:colOff>
      <xdr:row>12</xdr:row>
      <xdr:rowOff>0</xdr:rowOff>
    </xdr:from>
    <xdr:to>
      <xdr:col>35</xdr:col>
      <xdr:colOff>4505325</xdr:colOff>
      <xdr:row>14</xdr:row>
      <xdr:rowOff>123825</xdr:rowOff>
    </xdr:to>
    <xdr:grpSp>
      <xdr:nvGrpSpPr>
        <xdr:cNvPr id="852025" name="Group 38"/>
        <xdr:cNvGrpSpPr>
          <a:grpSpLocks/>
        </xdr:cNvGrpSpPr>
      </xdr:nvGrpSpPr>
      <xdr:grpSpPr bwMode="auto">
        <a:xfrm>
          <a:off x="25292050" y="2682875"/>
          <a:ext cx="676275" cy="647700"/>
          <a:chOff x="470" y="2812"/>
          <a:chExt cx="53" cy="57"/>
        </a:xfrm>
      </xdr:grpSpPr>
      <xdr:pic>
        <xdr:nvPicPr>
          <xdr:cNvPr id="852094" name="Picture 36"/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0" y="2812"/>
            <a:ext cx="53" cy="5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75" name="Text Box 37"/>
          <xdr:cNvSpPr txBox="1">
            <a:spLocks noChangeArrowheads="1"/>
          </xdr:cNvSpPr>
        </xdr:nvSpPr>
        <xdr:spPr bwMode="auto">
          <a:xfrm>
            <a:off x="488" y="2829"/>
            <a:ext cx="23" cy="29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36576" tIns="27432" rIns="0" bIns="0" anchor="t" upright="1"/>
          <a:lstStyle/>
          <a:p>
            <a:pPr algn="l" rtl="1">
              <a:defRPr sz="1000"/>
            </a:pPr>
            <a:r>
              <a:rPr lang="tr-TR" sz="1300" b="1" i="0" strike="noStrike">
                <a:solidFill>
                  <a:srgbClr val="000000"/>
                </a:solidFill>
                <a:latin typeface="Arial"/>
                <a:cs typeface="Arial"/>
              </a:rPr>
              <a:t>12</a:t>
            </a:r>
          </a:p>
        </xdr:txBody>
      </xdr:sp>
    </xdr:grpSp>
    <xdr:clientData/>
  </xdr:twoCellAnchor>
  <xdr:twoCellAnchor editAs="oneCell">
    <xdr:from>
      <xdr:col>35</xdr:col>
      <xdr:colOff>6486525</xdr:colOff>
      <xdr:row>5</xdr:row>
      <xdr:rowOff>28575</xdr:rowOff>
    </xdr:from>
    <xdr:to>
      <xdr:col>35</xdr:col>
      <xdr:colOff>7343775</xdr:colOff>
      <xdr:row>8</xdr:row>
      <xdr:rowOff>114300</xdr:rowOff>
    </xdr:to>
    <xdr:pic>
      <xdr:nvPicPr>
        <xdr:cNvPr id="852026" name="Picture 3702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22550" y="1238250"/>
          <a:ext cx="8572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8734425</xdr:colOff>
      <xdr:row>26</xdr:row>
      <xdr:rowOff>161925</xdr:rowOff>
    </xdr:from>
    <xdr:to>
      <xdr:col>35</xdr:col>
      <xdr:colOff>9382125</xdr:colOff>
      <xdr:row>29</xdr:row>
      <xdr:rowOff>180975</xdr:rowOff>
    </xdr:to>
    <xdr:pic>
      <xdr:nvPicPr>
        <xdr:cNvPr id="852027" name="Picture 5718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70450" y="5886450"/>
          <a:ext cx="647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6248400</xdr:colOff>
      <xdr:row>28</xdr:row>
      <xdr:rowOff>180975</xdr:rowOff>
    </xdr:from>
    <xdr:to>
      <xdr:col>35</xdr:col>
      <xdr:colOff>7258050</xdr:colOff>
      <xdr:row>32</xdr:row>
      <xdr:rowOff>133350</xdr:rowOff>
    </xdr:to>
    <xdr:pic>
      <xdr:nvPicPr>
        <xdr:cNvPr id="852028" name="Picture 2807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84425" y="6286500"/>
          <a:ext cx="100965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</xdr:col>
      <xdr:colOff>3590925</xdr:colOff>
      <xdr:row>2</xdr:row>
      <xdr:rowOff>152400</xdr:rowOff>
    </xdr:from>
    <xdr:to>
      <xdr:col>35</xdr:col>
      <xdr:colOff>4505325</xdr:colOff>
      <xdr:row>6</xdr:row>
      <xdr:rowOff>28575</xdr:rowOff>
    </xdr:to>
    <xdr:grpSp>
      <xdr:nvGrpSpPr>
        <xdr:cNvPr id="852029" name="Group 38"/>
        <xdr:cNvGrpSpPr>
          <a:grpSpLocks/>
        </xdr:cNvGrpSpPr>
      </xdr:nvGrpSpPr>
      <xdr:grpSpPr bwMode="auto">
        <a:xfrm>
          <a:off x="25053925" y="708025"/>
          <a:ext cx="914400" cy="717550"/>
          <a:chOff x="470" y="2812"/>
          <a:chExt cx="53" cy="57"/>
        </a:xfrm>
      </xdr:grpSpPr>
      <xdr:pic>
        <xdr:nvPicPr>
          <xdr:cNvPr id="852092" name="Picture 36"/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0" y="2812"/>
            <a:ext cx="53" cy="5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80" name="Text Box 37"/>
          <xdr:cNvSpPr txBox="1">
            <a:spLocks noChangeArrowheads="1"/>
          </xdr:cNvSpPr>
        </xdr:nvSpPr>
        <xdr:spPr bwMode="auto">
          <a:xfrm>
            <a:off x="488" y="2829"/>
            <a:ext cx="23" cy="29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36576" tIns="27432" rIns="0" bIns="0" anchor="t" upright="1"/>
          <a:lstStyle/>
          <a:p>
            <a:pPr algn="l" rtl="1">
              <a:defRPr sz="1000"/>
            </a:pPr>
            <a:r>
              <a:rPr lang="tr-TR" sz="1300" b="1" i="0" strike="noStrike">
                <a:solidFill>
                  <a:srgbClr val="000000"/>
                </a:solidFill>
                <a:latin typeface="Arial"/>
                <a:cs typeface="Arial"/>
              </a:rPr>
              <a:t>15</a:t>
            </a:r>
          </a:p>
        </xdr:txBody>
      </xdr:sp>
    </xdr:grpSp>
    <xdr:clientData/>
  </xdr:twoCellAnchor>
  <xdr:twoCellAnchor editAs="oneCell">
    <xdr:from>
      <xdr:col>35</xdr:col>
      <xdr:colOff>7277100</xdr:colOff>
      <xdr:row>9</xdr:row>
      <xdr:rowOff>28575</xdr:rowOff>
    </xdr:from>
    <xdr:to>
      <xdr:col>35</xdr:col>
      <xdr:colOff>7972425</xdr:colOff>
      <xdr:row>11</xdr:row>
      <xdr:rowOff>200025</xdr:rowOff>
    </xdr:to>
    <xdr:pic>
      <xdr:nvPicPr>
        <xdr:cNvPr id="852030" name="Picture 6260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2019300"/>
          <a:ext cx="6953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0</xdr:colOff>
      <xdr:row>127</xdr:row>
      <xdr:rowOff>0</xdr:rowOff>
    </xdr:from>
    <xdr:to>
      <xdr:col>28</xdr:col>
      <xdr:colOff>85725</xdr:colOff>
      <xdr:row>131</xdr:row>
      <xdr:rowOff>85725</xdr:rowOff>
    </xdr:to>
    <xdr:pic>
      <xdr:nvPicPr>
        <xdr:cNvPr id="852031" name="Picture 43" descr="Monday's predominant weather is forecast to be light showers."/>
        <xdr:cNvPicPr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2775" y="27774900"/>
          <a:ext cx="885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36</xdr:col>
      <xdr:colOff>190500</xdr:colOff>
      <xdr:row>12</xdr:row>
      <xdr:rowOff>85725</xdr:rowOff>
    </xdr:from>
    <xdr:to>
      <xdr:col>37</xdr:col>
      <xdr:colOff>190500</xdr:colOff>
      <xdr:row>14</xdr:row>
      <xdr:rowOff>133350</xdr:rowOff>
    </xdr:to>
    <xdr:pic>
      <xdr:nvPicPr>
        <xdr:cNvPr id="852032" name="Picture 6504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51700" y="2771775"/>
          <a:ext cx="647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7629525</xdr:colOff>
      <xdr:row>16</xdr:row>
      <xdr:rowOff>0</xdr:rowOff>
    </xdr:from>
    <xdr:to>
      <xdr:col>35</xdr:col>
      <xdr:colOff>8562975</xdr:colOff>
      <xdr:row>19</xdr:row>
      <xdr:rowOff>47625</xdr:rowOff>
    </xdr:to>
    <xdr:pic>
      <xdr:nvPicPr>
        <xdr:cNvPr id="852033" name="Picture 4879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65550" y="3676650"/>
          <a:ext cx="9334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6829425</xdr:colOff>
      <xdr:row>19</xdr:row>
      <xdr:rowOff>76200</xdr:rowOff>
    </xdr:from>
    <xdr:to>
      <xdr:col>35</xdr:col>
      <xdr:colOff>7667625</xdr:colOff>
      <xdr:row>22</xdr:row>
      <xdr:rowOff>104775</xdr:rowOff>
    </xdr:to>
    <xdr:pic>
      <xdr:nvPicPr>
        <xdr:cNvPr id="852034" name="Picture 3702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65450" y="4381500"/>
          <a:ext cx="8382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</xdr:col>
      <xdr:colOff>3933825</xdr:colOff>
      <xdr:row>24</xdr:row>
      <xdr:rowOff>76200</xdr:rowOff>
    </xdr:from>
    <xdr:to>
      <xdr:col>35</xdr:col>
      <xdr:colOff>5257800</xdr:colOff>
      <xdr:row>27</xdr:row>
      <xdr:rowOff>171450</xdr:rowOff>
    </xdr:to>
    <xdr:grpSp>
      <xdr:nvGrpSpPr>
        <xdr:cNvPr id="852035" name="Group 38"/>
        <xdr:cNvGrpSpPr>
          <a:grpSpLocks/>
        </xdr:cNvGrpSpPr>
      </xdr:nvGrpSpPr>
      <xdr:grpSpPr bwMode="auto">
        <a:xfrm>
          <a:off x="25396825" y="5410200"/>
          <a:ext cx="1323975" cy="682625"/>
          <a:chOff x="433" y="2812"/>
          <a:chExt cx="90" cy="57"/>
        </a:xfrm>
      </xdr:grpSpPr>
      <xdr:pic>
        <xdr:nvPicPr>
          <xdr:cNvPr id="852090" name="Picture 36"/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0" y="2812"/>
            <a:ext cx="53" cy="5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89" name="Text Box 37"/>
          <xdr:cNvSpPr txBox="1">
            <a:spLocks noChangeArrowheads="1"/>
          </xdr:cNvSpPr>
        </xdr:nvSpPr>
        <xdr:spPr bwMode="auto">
          <a:xfrm>
            <a:off x="433" y="2830"/>
            <a:ext cx="78" cy="28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36576" tIns="27432" rIns="0" bIns="0" anchor="t" upright="1"/>
          <a:lstStyle/>
          <a:p>
            <a:pPr algn="l" rtl="1">
              <a:defRPr sz="1000"/>
            </a:pPr>
            <a:r>
              <a:rPr lang="tr-TR" sz="1300" b="1" i="0" strike="noStrike">
                <a:solidFill>
                  <a:srgbClr val="000000"/>
                </a:solidFill>
                <a:latin typeface="Arial"/>
                <a:cs typeface="Arial"/>
              </a:rPr>
              <a:t>16</a:t>
            </a:r>
          </a:p>
        </xdr:txBody>
      </xdr:sp>
    </xdr:grpSp>
    <xdr:clientData/>
  </xdr:twoCellAnchor>
  <xdr:twoCellAnchor editAs="oneCell">
    <xdr:from>
      <xdr:col>35</xdr:col>
      <xdr:colOff>4714875</xdr:colOff>
      <xdr:row>13</xdr:row>
      <xdr:rowOff>238125</xdr:rowOff>
    </xdr:from>
    <xdr:to>
      <xdr:col>35</xdr:col>
      <xdr:colOff>5619750</xdr:colOff>
      <xdr:row>16</xdr:row>
      <xdr:rowOff>142875</xdr:rowOff>
    </xdr:to>
    <xdr:pic>
      <xdr:nvPicPr>
        <xdr:cNvPr id="852036" name="Picture 2807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50900" y="3209925"/>
          <a:ext cx="9048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37</xdr:col>
      <xdr:colOff>6829425</xdr:colOff>
      <xdr:row>15</xdr:row>
      <xdr:rowOff>190500</xdr:rowOff>
    </xdr:from>
    <xdr:to>
      <xdr:col>38</xdr:col>
      <xdr:colOff>581025</xdr:colOff>
      <xdr:row>18</xdr:row>
      <xdr:rowOff>76200</xdr:rowOff>
    </xdr:to>
    <xdr:pic>
      <xdr:nvPicPr>
        <xdr:cNvPr id="852037" name="Picture 6845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38325" y="3619500"/>
          <a:ext cx="6286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</xdr:col>
      <xdr:colOff>371475</xdr:colOff>
      <xdr:row>13</xdr:row>
      <xdr:rowOff>66675</xdr:rowOff>
    </xdr:from>
    <xdr:to>
      <xdr:col>37</xdr:col>
      <xdr:colOff>971550</xdr:colOff>
      <xdr:row>15</xdr:row>
      <xdr:rowOff>161925</xdr:rowOff>
    </xdr:to>
    <xdr:grpSp>
      <xdr:nvGrpSpPr>
        <xdr:cNvPr id="852038" name="Group 35"/>
        <xdr:cNvGrpSpPr>
          <a:grpSpLocks/>
        </xdr:cNvGrpSpPr>
      </xdr:nvGrpSpPr>
      <xdr:grpSpPr bwMode="auto">
        <a:xfrm>
          <a:off x="33407350" y="3035300"/>
          <a:ext cx="600075" cy="555625"/>
          <a:chOff x="11553265" y="1602441"/>
          <a:chExt cx="544606" cy="541244"/>
        </a:xfrm>
      </xdr:grpSpPr>
      <xdr:pic>
        <xdr:nvPicPr>
          <xdr:cNvPr id="852088" name="Picture 557"/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553265" y="1602441"/>
            <a:ext cx="544606" cy="54124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93" name="TextBox 92"/>
          <xdr:cNvSpPr txBox="1"/>
        </xdr:nvSpPr>
        <xdr:spPr>
          <a:xfrm>
            <a:off x="11700222" y="1742418"/>
            <a:ext cx="216113" cy="2332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tr-TR" sz="1200" b="1">
                <a:latin typeface="Arial" pitchFamily="34" charset="0"/>
                <a:cs typeface="Arial" pitchFamily="34" charset="0"/>
              </a:rPr>
              <a:t>8</a:t>
            </a:r>
          </a:p>
        </xdr:txBody>
      </xdr:sp>
    </xdr:grpSp>
    <xdr:clientData/>
  </xdr:twoCellAnchor>
  <xdr:twoCellAnchor editAs="oneCell">
    <xdr:from>
      <xdr:col>35</xdr:col>
      <xdr:colOff>8829675</xdr:colOff>
      <xdr:row>21</xdr:row>
      <xdr:rowOff>161925</xdr:rowOff>
    </xdr:from>
    <xdr:to>
      <xdr:col>35</xdr:col>
      <xdr:colOff>9782175</xdr:colOff>
      <xdr:row>25</xdr:row>
      <xdr:rowOff>47625</xdr:rowOff>
    </xdr:to>
    <xdr:pic>
      <xdr:nvPicPr>
        <xdr:cNvPr id="852039" name="Picture 5213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65700" y="4867275"/>
          <a:ext cx="9525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7753350</xdr:colOff>
      <xdr:row>1</xdr:row>
      <xdr:rowOff>314325</xdr:rowOff>
    </xdr:from>
    <xdr:to>
      <xdr:col>35</xdr:col>
      <xdr:colOff>8429625</xdr:colOff>
      <xdr:row>4</xdr:row>
      <xdr:rowOff>85725</xdr:rowOff>
    </xdr:to>
    <xdr:pic>
      <xdr:nvPicPr>
        <xdr:cNvPr id="852040" name="Picture 7761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89375" y="523875"/>
          <a:ext cx="6762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8143875</xdr:colOff>
      <xdr:row>20</xdr:row>
      <xdr:rowOff>76200</xdr:rowOff>
    </xdr:from>
    <xdr:to>
      <xdr:col>35</xdr:col>
      <xdr:colOff>8886825</xdr:colOff>
      <xdr:row>23</xdr:row>
      <xdr:rowOff>142875</xdr:rowOff>
    </xdr:to>
    <xdr:pic>
      <xdr:nvPicPr>
        <xdr:cNvPr id="852041" name="Picture 7950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79900" y="4591050"/>
          <a:ext cx="7429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9058275</xdr:colOff>
      <xdr:row>15</xdr:row>
      <xdr:rowOff>28575</xdr:rowOff>
    </xdr:from>
    <xdr:to>
      <xdr:col>35</xdr:col>
      <xdr:colOff>9982200</xdr:colOff>
      <xdr:row>18</xdr:row>
      <xdr:rowOff>0</xdr:rowOff>
    </xdr:to>
    <xdr:pic>
      <xdr:nvPicPr>
        <xdr:cNvPr id="852042" name="Picture 2806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3457575"/>
          <a:ext cx="9239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5648325</xdr:colOff>
      <xdr:row>2</xdr:row>
      <xdr:rowOff>9525</xdr:rowOff>
    </xdr:from>
    <xdr:to>
      <xdr:col>35</xdr:col>
      <xdr:colOff>6372225</xdr:colOff>
      <xdr:row>5</xdr:row>
      <xdr:rowOff>0</xdr:rowOff>
    </xdr:to>
    <xdr:pic>
      <xdr:nvPicPr>
        <xdr:cNvPr id="852043" name="Picture 8521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84350" y="561975"/>
          <a:ext cx="7239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47625</xdr:colOff>
      <xdr:row>7</xdr:row>
      <xdr:rowOff>123825</xdr:rowOff>
    </xdr:from>
    <xdr:to>
      <xdr:col>33</xdr:col>
      <xdr:colOff>28575</xdr:colOff>
      <xdr:row>32</xdr:row>
      <xdr:rowOff>85725</xdr:rowOff>
    </xdr:to>
    <xdr:pic>
      <xdr:nvPicPr>
        <xdr:cNvPr id="852044" name="Picture 8522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714500"/>
          <a:ext cx="4543425" cy="523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10639425</xdr:colOff>
      <xdr:row>11</xdr:row>
      <xdr:rowOff>152400</xdr:rowOff>
    </xdr:from>
    <xdr:to>
      <xdr:col>36</xdr:col>
      <xdr:colOff>638175</xdr:colOff>
      <xdr:row>14</xdr:row>
      <xdr:rowOff>19050</xdr:rowOff>
    </xdr:to>
    <xdr:pic>
      <xdr:nvPicPr>
        <xdr:cNvPr id="852045" name="Picture 555"/>
        <xdr:cNvPicPr>
          <a:picLocks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75450" y="2628900"/>
          <a:ext cx="9239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8829675</xdr:colOff>
      <xdr:row>8</xdr:row>
      <xdr:rowOff>57150</xdr:rowOff>
    </xdr:from>
    <xdr:to>
      <xdr:col>35</xdr:col>
      <xdr:colOff>9467850</xdr:colOff>
      <xdr:row>10</xdr:row>
      <xdr:rowOff>123825</xdr:rowOff>
    </xdr:to>
    <xdr:pic>
      <xdr:nvPicPr>
        <xdr:cNvPr id="852046" name="Picture 3419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65700" y="1838325"/>
          <a:ext cx="6381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9239250</xdr:colOff>
      <xdr:row>1</xdr:row>
      <xdr:rowOff>104775</xdr:rowOff>
    </xdr:from>
    <xdr:to>
      <xdr:col>35</xdr:col>
      <xdr:colOff>10153650</xdr:colOff>
      <xdr:row>4</xdr:row>
      <xdr:rowOff>0</xdr:rowOff>
    </xdr:to>
    <xdr:pic>
      <xdr:nvPicPr>
        <xdr:cNvPr id="852047" name="Picture 4879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75275" y="314325"/>
          <a:ext cx="9144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10296525</xdr:colOff>
      <xdr:row>2</xdr:row>
      <xdr:rowOff>123825</xdr:rowOff>
    </xdr:from>
    <xdr:to>
      <xdr:col>36</xdr:col>
      <xdr:colOff>0</xdr:colOff>
      <xdr:row>5</xdr:row>
      <xdr:rowOff>76200</xdr:rowOff>
    </xdr:to>
    <xdr:pic>
      <xdr:nvPicPr>
        <xdr:cNvPr id="852048" name="Picture 8915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32550" y="676275"/>
          <a:ext cx="6286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7867650</xdr:colOff>
      <xdr:row>23</xdr:row>
      <xdr:rowOff>104775</xdr:rowOff>
    </xdr:from>
    <xdr:to>
      <xdr:col>35</xdr:col>
      <xdr:colOff>8724900</xdr:colOff>
      <xdr:row>26</xdr:row>
      <xdr:rowOff>180975</xdr:rowOff>
    </xdr:to>
    <xdr:pic>
      <xdr:nvPicPr>
        <xdr:cNvPr id="852049" name="Picture 43" descr="Monday's predominant weather is forecast to be light showers."/>
        <xdr:cNvPicPr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3675" y="5238750"/>
          <a:ext cx="8572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8267700</xdr:colOff>
      <xdr:row>3</xdr:row>
      <xdr:rowOff>238125</xdr:rowOff>
    </xdr:from>
    <xdr:to>
      <xdr:col>35</xdr:col>
      <xdr:colOff>8934450</xdr:colOff>
      <xdr:row>6</xdr:row>
      <xdr:rowOff>85725</xdr:rowOff>
    </xdr:to>
    <xdr:pic>
      <xdr:nvPicPr>
        <xdr:cNvPr id="852050" name="Picture 9118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03725" y="981075"/>
          <a:ext cx="6667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7724775</xdr:colOff>
      <xdr:row>30</xdr:row>
      <xdr:rowOff>38100</xdr:rowOff>
    </xdr:from>
    <xdr:to>
      <xdr:col>35</xdr:col>
      <xdr:colOff>8667750</xdr:colOff>
      <xdr:row>33</xdr:row>
      <xdr:rowOff>95250</xdr:rowOff>
    </xdr:to>
    <xdr:pic>
      <xdr:nvPicPr>
        <xdr:cNvPr id="852051" name="Picture 9428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0800" y="6524625"/>
          <a:ext cx="942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</xdr:col>
      <xdr:colOff>457200</xdr:colOff>
      <xdr:row>17</xdr:row>
      <xdr:rowOff>133350</xdr:rowOff>
    </xdr:from>
    <xdr:to>
      <xdr:col>40</xdr:col>
      <xdr:colOff>600075</xdr:colOff>
      <xdr:row>21</xdr:row>
      <xdr:rowOff>9525</xdr:rowOff>
    </xdr:to>
    <xdr:grpSp>
      <xdr:nvGrpSpPr>
        <xdr:cNvPr id="852052" name="Group 22"/>
        <xdr:cNvGrpSpPr>
          <a:grpSpLocks/>
        </xdr:cNvGrpSpPr>
      </xdr:nvGrpSpPr>
      <xdr:grpSpPr bwMode="auto">
        <a:xfrm>
          <a:off x="41160700" y="4070350"/>
          <a:ext cx="682625" cy="654050"/>
          <a:chOff x="805" y="2753"/>
          <a:chExt cx="57" cy="51"/>
        </a:xfrm>
      </xdr:grpSpPr>
      <xdr:pic>
        <xdr:nvPicPr>
          <xdr:cNvPr id="852086" name="Picture 20"/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05" y="2753"/>
            <a:ext cx="57" cy="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08" name="Text Box 21"/>
          <xdr:cNvSpPr txBox="1">
            <a:spLocks noChangeArrowheads="1"/>
          </xdr:cNvSpPr>
        </xdr:nvSpPr>
        <xdr:spPr bwMode="auto">
          <a:xfrm>
            <a:off x="818" y="2765"/>
            <a:ext cx="29" cy="19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36576" tIns="27432" rIns="0" bIns="0" anchor="t" upright="1"/>
          <a:lstStyle/>
          <a:p>
            <a:pPr algn="l" rtl="1">
              <a:defRPr sz="1000"/>
            </a:pPr>
            <a:r>
              <a:rPr lang="tr-TR" sz="1300" b="1" i="0" strike="noStrike">
                <a:solidFill>
                  <a:srgbClr val="000000"/>
                </a:solidFill>
                <a:latin typeface="Arial"/>
                <a:cs typeface="Arial"/>
              </a:rPr>
              <a:t> 11</a:t>
            </a:r>
          </a:p>
        </xdr:txBody>
      </xdr:sp>
    </xdr:grpSp>
    <xdr:clientData/>
  </xdr:twoCellAnchor>
  <xdr:twoCellAnchor editAs="oneCell">
    <xdr:from>
      <xdr:col>35</xdr:col>
      <xdr:colOff>5886450</xdr:colOff>
      <xdr:row>33</xdr:row>
      <xdr:rowOff>304800</xdr:rowOff>
    </xdr:from>
    <xdr:to>
      <xdr:col>35</xdr:col>
      <xdr:colOff>6867525</xdr:colOff>
      <xdr:row>35</xdr:row>
      <xdr:rowOff>209550</xdr:rowOff>
    </xdr:to>
    <xdr:pic>
      <xdr:nvPicPr>
        <xdr:cNvPr id="852053" name="Picture 555"/>
        <xdr:cNvPicPr>
          <a:picLocks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22475" y="7372350"/>
          <a:ext cx="9810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4895850</xdr:colOff>
      <xdr:row>11</xdr:row>
      <xdr:rowOff>114300</xdr:rowOff>
    </xdr:from>
    <xdr:to>
      <xdr:col>35</xdr:col>
      <xdr:colOff>5619750</xdr:colOff>
      <xdr:row>13</xdr:row>
      <xdr:rowOff>219075</xdr:rowOff>
    </xdr:to>
    <xdr:pic>
      <xdr:nvPicPr>
        <xdr:cNvPr id="852054" name="Picture 9750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31875" y="2590800"/>
          <a:ext cx="7239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7410450</xdr:colOff>
      <xdr:row>6</xdr:row>
      <xdr:rowOff>161925</xdr:rowOff>
    </xdr:from>
    <xdr:to>
      <xdr:col>35</xdr:col>
      <xdr:colOff>8372475</xdr:colOff>
      <xdr:row>9</xdr:row>
      <xdr:rowOff>238125</xdr:rowOff>
    </xdr:to>
    <xdr:pic>
      <xdr:nvPicPr>
        <xdr:cNvPr id="852055" name="Picture 27" descr="Sunny interval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46475" y="1562100"/>
          <a:ext cx="9620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8467725</xdr:colOff>
      <xdr:row>12</xdr:row>
      <xdr:rowOff>228600</xdr:rowOff>
    </xdr:from>
    <xdr:to>
      <xdr:col>35</xdr:col>
      <xdr:colOff>9201150</xdr:colOff>
      <xdr:row>15</xdr:row>
      <xdr:rowOff>95250</xdr:rowOff>
    </xdr:to>
    <xdr:pic>
      <xdr:nvPicPr>
        <xdr:cNvPr id="852056" name="Picture 9969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0" y="2914650"/>
          <a:ext cx="7334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9563100</xdr:colOff>
      <xdr:row>18</xdr:row>
      <xdr:rowOff>123825</xdr:rowOff>
    </xdr:from>
    <xdr:to>
      <xdr:col>35</xdr:col>
      <xdr:colOff>10477500</xdr:colOff>
      <xdr:row>23</xdr:row>
      <xdr:rowOff>0</xdr:rowOff>
    </xdr:to>
    <xdr:pic>
      <xdr:nvPicPr>
        <xdr:cNvPr id="852057" name="Picture 3" descr="Thursday's predominant weather is forecast to be sunny.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99125" y="4238625"/>
          <a:ext cx="9144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8886825</xdr:colOff>
      <xdr:row>9</xdr:row>
      <xdr:rowOff>285750</xdr:rowOff>
    </xdr:from>
    <xdr:to>
      <xdr:col>35</xdr:col>
      <xdr:colOff>9629775</xdr:colOff>
      <xdr:row>12</xdr:row>
      <xdr:rowOff>266700</xdr:rowOff>
    </xdr:to>
    <xdr:pic>
      <xdr:nvPicPr>
        <xdr:cNvPr id="852058" name="Picture 7950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22850" y="2276475"/>
          <a:ext cx="7429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5362575</xdr:colOff>
      <xdr:row>21</xdr:row>
      <xdr:rowOff>38100</xdr:rowOff>
    </xdr:from>
    <xdr:to>
      <xdr:col>35</xdr:col>
      <xdr:colOff>6286500</xdr:colOff>
      <xdr:row>24</xdr:row>
      <xdr:rowOff>123825</xdr:rowOff>
    </xdr:to>
    <xdr:pic>
      <xdr:nvPicPr>
        <xdr:cNvPr id="852059" name="Picture 27" descr="Sunny interval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0" y="4743450"/>
          <a:ext cx="9239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</xdr:col>
      <xdr:colOff>4791075</xdr:colOff>
      <xdr:row>1</xdr:row>
      <xdr:rowOff>57150</xdr:rowOff>
    </xdr:from>
    <xdr:to>
      <xdr:col>35</xdr:col>
      <xdr:colOff>5524500</xdr:colOff>
      <xdr:row>3</xdr:row>
      <xdr:rowOff>247650</xdr:rowOff>
    </xdr:to>
    <xdr:grpSp>
      <xdr:nvGrpSpPr>
        <xdr:cNvPr id="852060" name="Group 22"/>
        <xdr:cNvGrpSpPr>
          <a:grpSpLocks/>
        </xdr:cNvGrpSpPr>
      </xdr:nvGrpSpPr>
      <xdr:grpSpPr bwMode="auto">
        <a:xfrm>
          <a:off x="26254075" y="263525"/>
          <a:ext cx="733425" cy="730250"/>
          <a:chOff x="805" y="2753"/>
          <a:chExt cx="57" cy="51"/>
        </a:xfrm>
      </xdr:grpSpPr>
      <xdr:pic>
        <xdr:nvPicPr>
          <xdr:cNvPr id="852084" name="Picture 20"/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05" y="2753"/>
            <a:ext cx="57" cy="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18" name="Text Box 21"/>
          <xdr:cNvSpPr txBox="1">
            <a:spLocks noChangeArrowheads="1"/>
          </xdr:cNvSpPr>
        </xdr:nvSpPr>
        <xdr:spPr bwMode="auto">
          <a:xfrm>
            <a:off x="818" y="2765"/>
            <a:ext cx="33" cy="24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36576" tIns="27432" rIns="0" bIns="0" anchor="t" upright="1"/>
          <a:lstStyle/>
          <a:p>
            <a:pPr algn="l" rtl="1">
              <a:defRPr sz="1000"/>
            </a:pPr>
            <a:r>
              <a:rPr lang="tr-TR" sz="1300" b="1" i="0" strike="noStrike">
                <a:solidFill>
                  <a:srgbClr val="000000"/>
                </a:solidFill>
                <a:latin typeface="Arial"/>
                <a:cs typeface="Arial"/>
              </a:rPr>
              <a:t> 10</a:t>
            </a:r>
          </a:p>
        </xdr:txBody>
      </xdr:sp>
    </xdr:grpSp>
    <xdr:clientData/>
  </xdr:twoCellAnchor>
  <xdr:twoCellAnchor editAs="oneCell">
    <xdr:from>
      <xdr:col>35</xdr:col>
      <xdr:colOff>7143750</xdr:colOff>
      <xdr:row>12</xdr:row>
      <xdr:rowOff>190500</xdr:rowOff>
    </xdr:from>
    <xdr:to>
      <xdr:col>35</xdr:col>
      <xdr:colOff>8067675</xdr:colOff>
      <xdr:row>15</xdr:row>
      <xdr:rowOff>152400</xdr:rowOff>
    </xdr:to>
    <xdr:pic>
      <xdr:nvPicPr>
        <xdr:cNvPr id="852061" name="Picture 3" descr="Thursday's predominant weather is forecast to be sunny.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9775" y="2876550"/>
          <a:ext cx="9239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</xdr:col>
      <xdr:colOff>1828800</xdr:colOff>
      <xdr:row>12</xdr:row>
      <xdr:rowOff>114300</xdr:rowOff>
    </xdr:from>
    <xdr:to>
      <xdr:col>35</xdr:col>
      <xdr:colOff>3276600</xdr:colOff>
      <xdr:row>16</xdr:row>
      <xdr:rowOff>95250</xdr:rowOff>
    </xdr:to>
    <xdr:grpSp>
      <xdr:nvGrpSpPr>
        <xdr:cNvPr id="852062" name="Group 12"/>
        <xdr:cNvGrpSpPr>
          <a:grpSpLocks/>
        </xdr:cNvGrpSpPr>
      </xdr:nvGrpSpPr>
      <xdr:grpSpPr bwMode="auto">
        <a:xfrm>
          <a:off x="23291800" y="2797175"/>
          <a:ext cx="1447800" cy="981075"/>
          <a:chOff x="855" y="2476"/>
          <a:chExt cx="80" cy="55"/>
        </a:xfrm>
      </xdr:grpSpPr>
      <xdr:pic>
        <xdr:nvPicPr>
          <xdr:cNvPr id="852082" name="Picture 13" descr="Tuesday's wind direction: Easterly Wind."/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92" y="2476"/>
            <a:ext cx="43" cy="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2" name="Text Box 14"/>
          <xdr:cNvSpPr txBox="1">
            <a:spLocks noChangeArrowheads="1"/>
          </xdr:cNvSpPr>
        </xdr:nvSpPr>
        <xdr:spPr bwMode="auto">
          <a:xfrm>
            <a:off x="855" y="2505"/>
            <a:ext cx="24" cy="26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27432" anchor="ctr" upright="1"/>
          <a:lstStyle/>
          <a:p>
            <a:pPr algn="ctr" rtl="1">
              <a:defRPr sz="1000"/>
            </a:pPr>
            <a:r>
              <a:rPr lang="tr-TR" sz="1600" b="1" i="0" strike="noStrike">
                <a:solidFill>
                  <a:srgbClr val="808080"/>
                </a:solidFill>
                <a:latin typeface="Arial"/>
                <a:cs typeface="Arial"/>
              </a:rPr>
              <a:t>11</a:t>
            </a:r>
          </a:p>
        </xdr:txBody>
      </xdr:sp>
    </xdr:grpSp>
    <xdr:clientData/>
  </xdr:twoCellAnchor>
  <xdr:twoCellAnchor editAs="oneCell">
    <xdr:from>
      <xdr:col>35</xdr:col>
      <xdr:colOff>5467350</xdr:colOff>
      <xdr:row>8</xdr:row>
      <xdr:rowOff>180975</xdr:rowOff>
    </xdr:from>
    <xdr:to>
      <xdr:col>35</xdr:col>
      <xdr:colOff>6410325</xdr:colOff>
      <xdr:row>11</xdr:row>
      <xdr:rowOff>161925</xdr:rowOff>
    </xdr:to>
    <xdr:pic>
      <xdr:nvPicPr>
        <xdr:cNvPr id="852063" name="Picture 27" descr="Sunny interval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03375" y="1962150"/>
          <a:ext cx="942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</xdr:col>
      <xdr:colOff>6562725</xdr:colOff>
      <xdr:row>1</xdr:row>
      <xdr:rowOff>171450</xdr:rowOff>
    </xdr:from>
    <xdr:to>
      <xdr:col>35</xdr:col>
      <xdr:colOff>7277100</xdr:colOff>
      <xdr:row>4</xdr:row>
      <xdr:rowOff>95250</xdr:rowOff>
    </xdr:to>
    <xdr:grpSp>
      <xdr:nvGrpSpPr>
        <xdr:cNvPr id="852064" name="Group 22"/>
        <xdr:cNvGrpSpPr>
          <a:grpSpLocks/>
        </xdr:cNvGrpSpPr>
      </xdr:nvGrpSpPr>
      <xdr:grpSpPr bwMode="auto">
        <a:xfrm>
          <a:off x="28025725" y="377825"/>
          <a:ext cx="714375" cy="717550"/>
          <a:chOff x="805" y="2753"/>
          <a:chExt cx="57" cy="51"/>
        </a:xfrm>
      </xdr:grpSpPr>
      <xdr:pic>
        <xdr:nvPicPr>
          <xdr:cNvPr id="852080" name="Picture 20"/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05" y="2753"/>
            <a:ext cx="57" cy="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6" name="Text Box 21"/>
          <xdr:cNvSpPr txBox="1">
            <a:spLocks noChangeArrowheads="1"/>
          </xdr:cNvSpPr>
        </xdr:nvSpPr>
        <xdr:spPr bwMode="auto">
          <a:xfrm>
            <a:off x="818" y="2765"/>
            <a:ext cx="29" cy="19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36576" tIns="27432" rIns="0" bIns="0" anchor="t" upright="1"/>
          <a:lstStyle/>
          <a:p>
            <a:pPr algn="l" rtl="1">
              <a:defRPr sz="1000"/>
            </a:pPr>
            <a:r>
              <a:rPr lang="tr-TR" sz="1300" b="1" i="0" strike="noStrike">
                <a:solidFill>
                  <a:srgbClr val="000000"/>
                </a:solidFill>
                <a:latin typeface="Arial"/>
                <a:cs typeface="Arial"/>
              </a:rPr>
              <a:t>  4 </a:t>
            </a:r>
          </a:p>
        </xdr:txBody>
      </xdr:sp>
    </xdr:grpSp>
    <xdr:clientData/>
  </xdr:twoCellAnchor>
  <xdr:twoCellAnchor>
    <xdr:from>
      <xdr:col>35</xdr:col>
      <xdr:colOff>7172325</xdr:colOff>
      <xdr:row>34</xdr:row>
      <xdr:rowOff>123825</xdr:rowOff>
    </xdr:from>
    <xdr:to>
      <xdr:col>35</xdr:col>
      <xdr:colOff>7762875</xdr:colOff>
      <xdr:row>36</xdr:row>
      <xdr:rowOff>85725</xdr:rowOff>
    </xdr:to>
    <xdr:grpSp>
      <xdr:nvGrpSpPr>
        <xdr:cNvPr id="852065" name="Group 35"/>
        <xdr:cNvGrpSpPr>
          <a:grpSpLocks/>
        </xdr:cNvGrpSpPr>
      </xdr:nvGrpSpPr>
      <xdr:grpSpPr bwMode="auto">
        <a:xfrm>
          <a:off x="28635325" y="7600950"/>
          <a:ext cx="590550" cy="565150"/>
          <a:chOff x="11553265" y="1602441"/>
          <a:chExt cx="544606" cy="541244"/>
        </a:xfrm>
      </xdr:grpSpPr>
      <xdr:pic>
        <xdr:nvPicPr>
          <xdr:cNvPr id="852078" name="Picture 557"/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553265" y="1602441"/>
            <a:ext cx="544606" cy="54124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9" name="TextBox 128"/>
          <xdr:cNvSpPr txBox="1"/>
        </xdr:nvSpPr>
        <xdr:spPr>
          <a:xfrm>
            <a:off x="11702592" y="1749219"/>
            <a:ext cx="210815" cy="2201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tr-TR" sz="1200" b="1">
                <a:latin typeface="Arial" pitchFamily="34" charset="0"/>
                <a:cs typeface="Arial" pitchFamily="34" charset="0"/>
              </a:rPr>
              <a:t>9</a:t>
            </a:r>
          </a:p>
        </xdr:txBody>
      </xdr:sp>
    </xdr:grpSp>
    <xdr:clientData/>
  </xdr:twoCellAnchor>
  <xdr:twoCellAnchor editAs="oneCell">
    <xdr:from>
      <xdr:col>35</xdr:col>
      <xdr:colOff>5648325</xdr:colOff>
      <xdr:row>17</xdr:row>
      <xdr:rowOff>114300</xdr:rowOff>
    </xdr:from>
    <xdr:to>
      <xdr:col>35</xdr:col>
      <xdr:colOff>6572250</xdr:colOff>
      <xdr:row>20</xdr:row>
      <xdr:rowOff>180975</xdr:rowOff>
    </xdr:to>
    <xdr:pic>
      <xdr:nvPicPr>
        <xdr:cNvPr id="852066" name="Picture 43" descr="Monday's predominant weather is forecast to be light showers."/>
        <xdr:cNvPicPr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84350" y="4038600"/>
          <a:ext cx="9239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4829175</xdr:colOff>
      <xdr:row>30</xdr:row>
      <xdr:rowOff>76200</xdr:rowOff>
    </xdr:from>
    <xdr:to>
      <xdr:col>35</xdr:col>
      <xdr:colOff>5667375</xdr:colOff>
      <xdr:row>33</xdr:row>
      <xdr:rowOff>152400</xdr:rowOff>
    </xdr:to>
    <xdr:pic>
      <xdr:nvPicPr>
        <xdr:cNvPr id="852067" name="Picture 3" descr="Thursday's predominant weather is forecast to be sunny.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65200" y="6562725"/>
          <a:ext cx="8382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8029575</xdr:colOff>
      <xdr:row>33</xdr:row>
      <xdr:rowOff>171450</xdr:rowOff>
    </xdr:from>
    <xdr:to>
      <xdr:col>35</xdr:col>
      <xdr:colOff>8696325</xdr:colOff>
      <xdr:row>35</xdr:row>
      <xdr:rowOff>9525</xdr:rowOff>
    </xdr:to>
    <xdr:pic>
      <xdr:nvPicPr>
        <xdr:cNvPr id="852068" name="Picture 7247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5600" y="72390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3724275</xdr:colOff>
      <xdr:row>15</xdr:row>
      <xdr:rowOff>228600</xdr:rowOff>
    </xdr:from>
    <xdr:to>
      <xdr:col>35</xdr:col>
      <xdr:colOff>4648200</xdr:colOff>
      <xdr:row>18</xdr:row>
      <xdr:rowOff>152400</xdr:rowOff>
    </xdr:to>
    <xdr:pic>
      <xdr:nvPicPr>
        <xdr:cNvPr id="852069" name="Picture 43" descr="Monday's predominant weather is forecast to be light showers."/>
        <xdr:cNvPicPr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60300" y="3657600"/>
          <a:ext cx="9239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4467225</xdr:colOff>
      <xdr:row>5</xdr:row>
      <xdr:rowOff>104775</xdr:rowOff>
    </xdr:from>
    <xdr:to>
      <xdr:col>35</xdr:col>
      <xdr:colOff>5191125</xdr:colOff>
      <xdr:row>8</xdr:row>
      <xdr:rowOff>142875</xdr:rowOff>
    </xdr:to>
    <xdr:pic>
      <xdr:nvPicPr>
        <xdr:cNvPr id="852070" name="Picture 7772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0" y="1314450"/>
          <a:ext cx="7239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2809875</xdr:colOff>
      <xdr:row>1</xdr:row>
      <xdr:rowOff>295275</xdr:rowOff>
    </xdr:from>
    <xdr:to>
      <xdr:col>35</xdr:col>
      <xdr:colOff>3486150</xdr:colOff>
      <xdr:row>4</xdr:row>
      <xdr:rowOff>123825</xdr:rowOff>
    </xdr:to>
    <xdr:pic>
      <xdr:nvPicPr>
        <xdr:cNvPr id="852071" name="Picture 8172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45900" y="504825"/>
          <a:ext cx="6762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</xdr:col>
      <xdr:colOff>5791200</xdr:colOff>
      <xdr:row>0</xdr:row>
      <xdr:rowOff>47625</xdr:rowOff>
    </xdr:from>
    <xdr:to>
      <xdr:col>35</xdr:col>
      <xdr:colOff>6448425</xdr:colOff>
      <xdr:row>2</xdr:row>
      <xdr:rowOff>171450</xdr:rowOff>
    </xdr:to>
    <xdr:grpSp>
      <xdr:nvGrpSpPr>
        <xdr:cNvPr id="852072" name="Group 22"/>
        <xdr:cNvGrpSpPr>
          <a:grpSpLocks/>
        </xdr:cNvGrpSpPr>
      </xdr:nvGrpSpPr>
      <xdr:grpSpPr bwMode="auto">
        <a:xfrm>
          <a:off x="27254200" y="47625"/>
          <a:ext cx="657225" cy="679450"/>
          <a:chOff x="805" y="2753"/>
          <a:chExt cx="57" cy="51"/>
        </a:xfrm>
      </xdr:grpSpPr>
      <xdr:pic>
        <xdr:nvPicPr>
          <xdr:cNvPr id="852076" name="Picture 20"/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05" y="2753"/>
            <a:ext cx="57" cy="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8" name="Text Box 21"/>
          <xdr:cNvSpPr txBox="1">
            <a:spLocks noChangeArrowheads="1"/>
          </xdr:cNvSpPr>
        </xdr:nvSpPr>
        <xdr:spPr bwMode="auto">
          <a:xfrm>
            <a:off x="818" y="2765"/>
            <a:ext cx="29" cy="19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36576" tIns="27432" rIns="0" bIns="0" anchor="t" upright="1"/>
          <a:lstStyle/>
          <a:p>
            <a:pPr algn="l" rtl="1">
              <a:defRPr sz="1000"/>
            </a:pPr>
            <a:r>
              <a:rPr lang="tr-TR" sz="1300" b="1" i="0" strike="noStrike">
                <a:solidFill>
                  <a:srgbClr val="000000"/>
                </a:solidFill>
                <a:latin typeface="Arial"/>
                <a:cs typeface="Arial"/>
              </a:rPr>
              <a:t>  6  </a:t>
            </a:r>
          </a:p>
        </xdr:txBody>
      </xdr:sp>
    </xdr:grpSp>
    <xdr:clientData/>
  </xdr:twoCellAnchor>
  <xdr:twoCellAnchor editAs="oneCell">
    <xdr:from>
      <xdr:col>18</xdr:col>
      <xdr:colOff>238125</xdr:colOff>
      <xdr:row>9</xdr:row>
      <xdr:rowOff>47625</xdr:rowOff>
    </xdr:from>
    <xdr:to>
      <xdr:col>19</xdr:col>
      <xdr:colOff>342900</xdr:colOff>
      <xdr:row>12</xdr:row>
      <xdr:rowOff>0</xdr:rowOff>
    </xdr:to>
    <xdr:pic>
      <xdr:nvPicPr>
        <xdr:cNvPr id="852073" name="Picture 8715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775" y="2038350"/>
          <a:ext cx="8096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3362325</xdr:colOff>
      <xdr:row>24</xdr:row>
      <xdr:rowOff>95250</xdr:rowOff>
    </xdr:from>
    <xdr:to>
      <xdr:col>35</xdr:col>
      <xdr:colOff>4000500</xdr:colOff>
      <xdr:row>27</xdr:row>
      <xdr:rowOff>47625</xdr:rowOff>
    </xdr:to>
    <xdr:pic>
      <xdr:nvPicPr>
        <xdr:cNvPr id="852074" name="Picture 8716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98350" y="5419725"/>
          <a:ext cx="6381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76200</xdr:colOff>
      <xdr:row>9</xdr:row>
      <xdr:rowOff>142875</xdr:rowOff>
    </xdr:from>
    <xdr:to>
      <xdr:col>23</xdr:col>
      <xdr:colOff>657225</xdr:colOff>
      <xdr:row>11</xdr:row>
      <xdr:rowOff>190500</xdr:rowOff>
    </xdr:to>
    <xdr:pic>
      <xdr:nvPicPr>
        <xdr:cNvPr id="852075" name="Picture 9134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7700" y="2133600"/>
          <a:ext cx="5810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0.89038</cdr:x>
      <cdr:y>0.6298</cdr:y>
    </cdr:from>
    <cdr:to>
      <cdr:x>0.98349</cdr:x>
      <cdr:y>0.81358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84682" y="2718955"/>
          <a:ext cx="1714500" cy="8485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0.51016</cdr:x>
      <cdr:y>0.51138</cdr:y>
    </cdr:from>
    <cdr:to>
      <cdr:x>0.63718</cdr:x>
      <cdr:y>0.83262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704936" y="2455765"/>
          <a:ext cx="2528507" cy="16779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</a:rPr>
            <a:t>CUMULATIVE</a:t>
          </a:r>
          <a:r>
            <a:rPr lang="en-US" sz="1200" b="1" baseline="0">
              <a:solidFill>
                <a:srgbClr val="FF0000"/>
              </a:solidFill>
            </a:rPr>
            <a:t> PLANNED PROGRESS as of </a:t>
          </a:r>
          <a:r>
            <a:rPr lang="tr-TR" sz="1200" b="1" baseline="0">
              <a:solidFill>
                <a:srgbClr val="FF0000"/>
              </a:solidFill>
            </a:rPr>
            <a:t>15</a:t>
          </a:r>
          <a:r>
            <a:rPr lang="en-US" sz="1200" b="1" baseline="0">
              <a:solidFill>
                <a:srgbClr val="FF0000"/>
              </a:solidFill>
            </a:rPr>
            <a:t>-0</a:t>
          </a:r>
          <a:r>
            <a:rPr lang="tr-TR" sz="1200" b="1" baseline="0">
              <a:solidFill>
                <a:srgbClr val="FF0000"/>
              </a:solidFill>
            </a:rPr>
            <a:t>4</a:t>
          </a:r>
          <a:r>
            <a:rPr lang="en-US" sz="1200" b="1" baseline="0">
              <a:solidFill>
                <a:srgbClr val="FF0000"/>
              </a:solidFill>
            </a:rPr>
            <a:t>-08</a:t>
          </a:r>
        </a:p>
        <a:p xmlns:a="http://schemas.openxmlformats.org/drawingml/2006/main">
          <a:pPr algn="ctr"/>
          <a:r>
            <a:rPr lang="tr-TR" sz="1600" b="1" u="sng" baseline="0">
              <a:solidFill>
                <a:srgbClr val="0070C0"/>
              </a:solidFill>
            </a:rPr>
            <a:t>9,71 </a:t>
          </a:r>
          <a:r>
            <a:rPr lang="en-US" sz="1600" b="1" u="sng" baseline="0">
              <a:solidFill>
                <a:srgbClr val="0070C0"/>
              </a:solidFill>
            </a:rPr>
            <a:t>%</a:t>
          </a:r>
          <a:r>
            <a:rPr lang="en-US" sz="1600" b="1" u="none" baseline="0">
              <a:solidFill>
                <a:srgbClr val="0070C0"/>
              </a:solidFill>
            </a:rPr>
            <a:t>  </a:t>
          </a:r>
        </a:p>
        <a:p xmlns:a="http://schemas.openxmlformats.org/drawingml/2006/main">
          <a:pPr algn="ctr"/>
          <a:endParaRPr lang="tr-TR" sz="1200" b="1" u="none" baseline="0">
            <a:solidFill>
              <a:srgbClr val="0070C0"/>
            </a:solidFill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r>
            <a:rPr lang="en-US" sz="1200" b="1" u="none" baseline="0">
              <a:solidFill>
                <a:srgbClr val="0070C0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1">
              <a:solidFill>
                <a:srgbClr val="FF0000"/>
              </a:solidFill>
              <a:latin typeface="+mn-lt"/>
              <a:ea typeface="+mn-ea"/>
              <a:cs typeface="+mn-cs"/>
            </a:rPr>
            <a:t>CUMULATIVE REALIZED PROGRESS as of  </a:t>
          </a:r>
          <a:r>
            <a:rPr lang="tr-TR" sz="1200" b="1">
              <a:solidFill>
                <a:srgbClr val="FF0000"/>
              </a:solidFill>
              <a:latin typeface="+mn-lt"/>
              <a:ea typeface="+mn-ea"/>
              <a:cs typeface="+mn-cs"/>
            </a:rPr>
            <a:t>15-</a:t>
          </a:r>
          <a:r>
            <a:rPr lang="en-US" sz="1200" b="1">
              <a:solidFill>
                <a:srgbClr val="FF0000"/>
              </a:solidFill>
              <a:latin typeface="+mn-lt"/>
              <a:ea typeface="+mn-ea"/>
              <a:cs typeface="+mn-cs"/>
            </a:rPr>
            <a:t>0</a:t>
          </a:r>
          <a:r>
            <a:rPr lang="tr-TR" sz="1200" b="1">
              <a:solidFill>
                <a:srgbClr val="FF0000"/>
              </a:solidFill>
              <a:latin typeface="+mn-lt"/>
              <a:ea typeface="+mn-ea"/>
              <a:cs typeface="+mn-cs"/>
            </a:rPr>
            <a:t>4</a:t>
          </a:r>
          <a:r>
            <a:rPr lang="en-US" sz="1200" b="1">
              <a:solidFill>
                <a:srgbClr val="FF0000"/>
              </a:solidFill>
              <a:latin typeface="+mn-lt"/>
              <a:ea typeface="+mn-ea"/>
              <a:cs typeface="+mn-cs"/>
            </a:rPr>
            <a:t>-08</a:t>
          </a:r>
        </a:p>
        <a:p xmlns:a="http://schemas.openxmlformats.org/drawingml/2006/main">
          <a:pPr marL="0" indent="0" algn="ctr"/>
          <a:r>
            <a:rPr lang="tr-TR" sz="1600" b="1" u="sng" baseline="0">
              <a:solidFill>
                <a:srgbClr val="0070C0"/>
              </a:solidFill>
              <a:latin typeface="+mn-lt"/>
              <a:ea typeface="+mn-ea"/>
              <a:cs typeface="+mn-cs"/>
            </a:rPr>
            <a:t>8,68 </a:t>
          </a:r>
          <a:r>
            <a:rPr lang="en-US" sz="1600" b="1" u="sng" baseline="0">
              <a:solidFill>
                <a:srgbClr val="0070C0"/>
              </a:solidFill>
              <a:latin typeface="+mn-lt"/>
              <a:ea typeface="+mn-ea"/>
              <a:cs typeface="+mn-cs"/>
            </a:rPr>
            <a:t>%</a:t>
          </a:r>
        </a:p>
        <a:p xmlns:a="http://schemas.openxmlformats.org/drawingml/2006/main">
          <a:pPr algn="ctr"/>
          <a:endParaRPr lang="en-US" sz="1000" b="1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83</xdr:row>
      <xdr:rowOff>114300</xdr:rowOff>
    </xdr:from>
    <xdr:to>
      <xdr:col>2</xdr:col>
      <xdr:colOff>4152900</xdr:colOff>
      <xdr:row>111</xdr:row>
      <xdr:rowOff>9525</xdr:rowOff>
    </xdr:to>
    <xdr:pic>
      <xdr:nvPicPr>
        <xdr:cNvPr id="2851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18107025"/>
          <a:ext cx="4543425" cy="522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4352925</xdr:colOff>
      <xdr:row>82</xdr:row>
      <xdr:rowOff>180975</xdr:rowOff>
    </xdr:from>
    <xdr:to>
      <xdr:col>8</xdr:col>
      <xdr:colOff>819150</xdr:colOff>
      <xdr:row>111</xdr:row>
      <xdr:rowOff>28575</xdr:rowOff>
    </xdr:to>
    <xdr:pic>
      <xdr:nvPicPr>
        <xdr:cNvPr id="285182" name="Picture 236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17983200"/>
          <a:ext cx="6296025" cy="537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104775</xdr:colOff>
      <xdr:row>41</xdr:row>
      <xdr:rowOff>38100</xdr:rowOff>
    </xdr:from>
    <xdr:to>
      <xdr:col>8</xdr:col>
      <xdr:colOff>781050</xdr:colOff>
      <xdr:row>66</xdr:row>
      <xdr:rowOff>57150</xdr:rowOff>
    </xdr:to>
    <xdr:graphicFrame macro="">
      <xdr:nvGraphicFramePr>
        <xdr:cNvPr id="28518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58056</xdr:colOff>
      <xdr:row>85</xdr:row>
      <xdr:rowOff>208909</xdr:rowOff>
    </xdr:from>
    <xdr:to>
      <xdr:col>30</xdr:col>
      <xdr:colOff>449036</xdr:colOff>
      <xdr:row>86</xdr:row>
      <xdr:rowOff>54428</xdr:rowOff>
    </xdr:to>
    <xdr:sp macro="" textlink="">
      <xdr:nvSpPr>
        <xdr:cNvPr id="3" name="Rectangle 2"/>
        <xdr:cNvSpPr/>
      </xdr:nvSpPr>
      <xdr:spPr>
        <a:xfrm>
          <a:off x="2752270" y="17626052"/>
          <a:ext cx="10501087" cy="63233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r-TR" sz="1100"/>
        </a:p>
      </xdr:txBody>
    </xdr:sp>
    <xdr:clientData/>
  </xdr:twoCellAnchor>
  <xdr:twoCellAnchor>
    <xdr:from>
      <xdr:col>32</xdr:col>
      <xdr:colOff>1094317</xdr:colOff>
      <xdr:row>3</xdr:row>
      <xdr:rowOff>201083</xdr:rowOff>
    </xdr:from>
    <xdr:to>
      <xdr:col>32</xdr:col>
      <xdr:colOff>1242483</xdr:colOff>
      <xdr:row>71</xdr:row>
      <xdr:rowOff>52917</xdr:rowOff>
    </xdr:to>
    <xdr:sp macro="" textlink="">
      <xdr:nvSpPr>
        <xdr:cNvPr id="4" name="Up-Down Arrow 3"/>
        <xdr:cNvSpPr/>
      </xdr:nvSpPr>
      <xdr:spPr>
        <a:xfrm>
          <a:off x="14848417" y="905933"/>
          <a:ext cx="148166" cy="14186959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r-TR" sz="1100"/>
        </a:p>
      </xdr:txBody>
    </xdr:sp>
    <xdr:clientData/>
  </xdr:twoCellAnchor>
  <xdr:twoCellAnchor>
    <xdr:from>
      <xdr:col>32</xdr:col>
      <xdr:colOff>1102783</xdr:colOff>
      <xdr:row>71</xdr:row>
      <xdr:rowOff>178858</xdr:rowOff>
    </xdr:from>
    <xdr:to>
      <xdr:col>32</xdr:col>
      <xdr:colOff>1272117</xdr:colOff>
      <xdr:row>84</xdr:row>
      <xdr:rowOff>178858</xdr:rowOff>
    </xdr:to>
    <xdr:sp macro="" textlink="">
      <xdr:nvSpPr>
        <xdr:cNvPr id="5" name="Up-Down Arrow 4"/>
        <xdr:cNvSpPr/>
      </xdr:nvSpPr>
      <xdr:spPr>
        <a:xfrm>
          <a:off x="14856883" y="15218833"/>
          <a:ext cx="169334" cy="2581275"/>
        </a:xfrm>
        <a:prstGeom prst="up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r-TR" sz="1100"/>
        </a:p>
      </xdr:txBody>
    </xdr:sp>
    <xdr:clientData/>
  </xdr:twoCellAnchor>
  <xdr:twoCellAnchor>
    <xdr:from>
      <xdr:col>3</xdr:col>
      <xdr:colOff>38099</xdr:colOff>
      <xdr:row>83</xdr:row>
      <xdr:rowOff>237313</xdr:rowOff>
    </xdr:from>
    <xdr:to>
      <xdr:col>21</xdr:col>
      <xdr:colOff>340179</xdr:colOff>
      <xdr:row>84</xdr:row>
      <xdr:rowOff>40823</xdr:rowOff>
    </xdr:to>
    <xdr:sp macro="" textlink="">
      <xdr:nvSpPr>
        <xdr:cNvPr id="6" name="Rectangle 5"/>
        <xdr:cNvSpPr/>
      </xdr:nvSpPr>
      <xdr:spPr>
        <a:xfrm>
          <a:off x="2283278" y="17545599"/>
          <a:ext cx="7024008" cy="48438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r-TR" sz="1100"/>
        </a:p>
      </xdr:txBody>
    </xdr:sp>
    <xdr:clientData/>
  </xdr:twoCellAnchor>
  <xdr:twoCellAnchor>
    <xdr:from>
      <xdr:col>3</xdr:col>
      <xdr:colOff>40821</xdr:colOff>
      <xdr:row>81</xdr:row>
      <xdr:rowOff>136071</xdr:rowOff>
    </xdr:from>
    <xdr:to>
      <xdr:col>3</xdr:col>
      <xdr:colOff>244928</xdr:colOff>
      <xdr:row>81</xdr:row>
      <xdr:rowOff>190501</xdr:rowOff>
    </xdr:to>
    <xdr:sp macro="" textlink="">
      <xdr:nvSpPr>
        <xdr:cNvPr id="7" name="Rectangle 6"/>
        <xdr:cNvSpPr/>
      </xdr:nvSpPr>
      <xdr:spPr>
        <a:xfrm>
          <a:off x="2286000" y="17036142"/>
          <a:ext cx="204107" cy="54430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r-T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V135"/>
  <sheetViews>
    <sheetView tabSelected="1" zoomScale="60" zoomScaleNormal="60" workbookViewId="0">
      <selection activeCell="AJ31" sqref="AJ31"/>
    </sheetView>
  </sheetViews>
  <sheetFormatPr defaultRowHeight="12.75" x14ac:dyDescent="0.25"/>
  <cols>
    <col min="1" max="1" width="0.85546875" style="1" customWidth="1"/>
    <col min="2" max="2" width="2.140625" style="11" customWidth="1"/>
    <col min="3" max="3" width="14.5703125" style="1" customWidth="1"/>
    <col min="4" max="4" width="14.7109375" style="1" customWidth="1"/>
    <col min="5" max="5" width="14.5703125" style="1" customWidth="1"/>
    <col min="6" max="6" width="10.5703125" style="1" customWidth="1"/>
    <col min="7" max="7" width="11.5703125" style="1" customWidth="1"/>
    <col min="8" max="8" width="10.85546875" style="1" customWidth="1"/>
    <col min="9" max="10" width="10.5703125" style="1" customWidth="1"/>
    <col min="11" max="14" width="2.7109375" style="1" customWidth="1"/>
    <col min="15" max="15" width="3.7109375" style="1" customWidth="1"/>
    <col min="16" max="18" width="2.7109375" style="1" customWidth="1"/>
    <col min="19" max="22" width="10.5703125" style="1" customWidth="1"/>
    <col min="23" max="23" width="14" style="1" customWidth="1"/>
    <col min="24" max="24" width="12.28515625" style="1" customWidth="1"/>
    <col min="25" max="25" width="13.7109375" style="1" customWidth="1"/>
    <col min="26" max="26" width="11.5703125" style="1" customWidth="1"/>
    <col min="27" max="27" width="1.140625" style="11" customWidth="1"/>
    <col min="28" max="28" width="12" style="1" customWidth="1"/>
    <col min="29" max="29" width="11" style="1" customWidth="1"/>
    <col min="30" max="30" width="12.42578125" style="1" customWidth="1"/>
    <col min="31" max="31" width="11.28515625" style="1" customWidth="1"/>
    <col min="32" max="32" width="10.42578125" style="1" customWidth="1"/>
    <col min="33" max="33" width="11.28515625" style="1" customWidth="1"/>
    <col min="34" max="34" width="9.140625" style="1" customWidth="1"/>
    <col min="35" max="35" width="26.7109375" style="1" customWidth="1"/>
    <col min="36" max="36" width="163.85546875" style="11" customWidth="1"/>
    <col min="37" max="37" width="9.7109375" style="11" customWidth="1"/>
    <col min="38" max="38" width="103.140625" style="11" customWidth="1"/>
    <col min="39" max="39" width="12" style="119" customWidth="1"/>
    <col min="40" max="40" width="8" style="11" customWidth="1"/>
    <col min="41" max="41" width="11.140625" style="11" customWidth="1"/>
    <col min="42" max="42" width="12.42578125" style="11" customWidth="1"/>
    <col min="43" max="43" width="1.42578125" style="11" customWidth="1"/>
    <col min="44" max="44" width="10" style="11" customWidth="1"/>
    <col min="45" max="46" width="9.140625" style="1"/>
    <col min="47" max="47" width="64.42578125" style="1" customWidth="1"/>
    <col min="48" max="16384" width="9.140625" style="1"/>
  </cols>
  <sheetData>
    <row r="1" spans="2:44" ht="16.5" customHeight="1" thickBot="1" x14ac:dyDescent="0.3"/>
    <row r="2" spans="2:44" s="11" customFormat="1" ht="27" thickTop="1" x14ac:dyDescent="0.25"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6"/>
      <c r="AI2" s="37"/>
      <c r="AK2" s="414" t="s">
        <v>111</v>
      </c>
      <c r="AL2" s="414"/>
      <c r="AM2" s="414"/>
      <c r="AN2" s="94"/>
      <c r="AO2" s="94"/>
      <c r="AP2" s="94"/>
      <c r="AQ2" s="25"/>
      <c r="AR2" s="95"/>
    </row>
    <row r="3" spans="2:44" s="11" customFormat="1" ht="15" x14ac:dyDescent="0.25">
      <c r="B3" s="36"/>
      <c r="D3" s="67" t="s">
        <v>14</v>
      </c>
      <c r="E3" s="37" t="s">
        <v>290</v>
      </c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9"/>
      <c r="AI3" s="37"/>
      <c r="AK3" s="25"/>
      <c r="AL3" s="25"/>
      <c r="AM3" s="120"/>
      <c r="AN3" s="94"/>
      <c r="AO3" s="94"/>
      <c r="AP3" s="94"/>
      <c r="AQ3" s="25"/>
      <c r="AR3" s="95"/>
    </row>
    <row r="4" spans="2:44" s="11" customFormat="1" ht="20.25" x14ac:dyDescent="0.25">
      <c r="B4" s="36"/>
      <c r="D4" s="67" t="s">
        <v>290</v>
      </c>
      <c r="E4" s="37" t="s">
        <v>290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Y4" s="11" t="s">
        <v>290</v>
      </c>
      <c r="AB4" s="68"/>
      <c r="AC4" s="424" t="s">
        <v>15</v>
      </c>
      <c r="AD4" s="424"/>
      <c r="AE4" s="425"/>
      <c r="AF4" s="429">
        <f>+AF6+1</f>
        <v>39554</v>
      </c>
      <c r="AG4" s="429"/>
      <c r="AH4" s="39"/>
      <c r="AI4" s="37"/>
      <c r="AK4" s="147" t="s">
        <v>45</v>
      </c>
      <c r="AL4" s="148" t="s">
        <v>46</v>
      </c>
      <c r="AM4" s="438" t="s">
        <v>12</v>
      </c>
      <c r="AN4" s="419" t="s">
        <v>43</v>
      </c>
      <c r="AO4" s="419" t="s">
        <v>88</v>
      </c>
      <c r="AP4" s="417" t="s">
        <v>89</v>
      </c>
      <c r="AQ4" s="118"/>
      <c r="AR4" s="415" t="s">
        <v>91</v>
      </c>
    </row>
    <row r="5" spans="2:44" s="11" customFormat="1" ht="16.5" customHeight="1" x14ac:dyDescent="0.25">
      <c r="B5" s="36"/>
      <c r="D5" s="37"/>
      <c r="E5" s="37" t="s">
        <v>290</v>
      </c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AB5" s="60"/>
      <c r="AC5" s="424" t="s">
        <v>16</v>
      </c>
      <c r="AD5" s="424"/>
      <c r="AE5" s="425"/>
      <c r="AF5" s="430" t="s">
        <v>17</v>
      </c>
      <c r="AG5" s="430"/>
      <c r="AH5" s="39"/>
      <c r="AI5" s="37"/>
      <c r="AK5" s="14" t="s">
        <v>47</v>
      </c>
      <c r="AL5" s="10" t="s">
        <v>48</v>
      </c>
      <c r="AM5" s="439"/>
      <c r="AN5" s="420"/>
      <c r="AO5" s="420"/>
      <c r="AP5" s="418"/>
      <c r="AQ5" s="118"/>
      <c r="AR5" s="416"/>
    </row>
    <row r="6" spans="2:44" s="11" customFormat="1" ht="15" x14ac:dyDescent="0.25">
      <c r="B6" s="36"/>
      <c r="D6" s="37"/>
      <c r="E6" s="37" t="s">
        <v>290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AB6" s="68"/>
      <c r="AC6" s="424" t="s">
        <v>18</v>
      </c>
      <c r="AD6" s="424"/>
      <c r="AE6" s="425"/>
      <c r="AF6" s="429">
        <v>39553</v>
      </c>
      <c r="AG6" s="429"/>
      <c r="AH6" s="39"/>
      <c r="AI6" s="37"/>
      <c r="AK6" s="8"/>
      <c r="AL6" s="112" t="s">
        <v>49</v>
      </c>
      <c r="AM6" s="121">
        <v>66</v>
      </c>
      <c r="AN6" s="113" t="s">
        <v>50</v>
      </c>
      <c r="AO6" s="114">
        <v>15</v>
      </c>
      <c r="AP6" s="115">
        <v>62.083333333333336</v>
      </c>
      <c r="AQ6" s="117"/>
      <c r="AR6" s="116">
        <f>+AO6/AP6</f>
        <v>0.24161073825503354</v>
      </c>
    </row>
    <row r="7" spans="2:44" s="11" customFormat="1" ht="15" x14ac:dyDescent="0.25">
      <c r="B7" s="46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8"/>
      <c r="AI7" s="37"/>
      <c r="AK7" s="8"/>
      <c r="AL7" s="112" t="s">
        <v>51</v>
      </c>
      <c r="AM7" s="121">
        <v>10510.41</v>
      </c>
      <c r="AN7" s="113" t="s">
        <v>52</v>
      </c>
      <c r="AO7" s="114">
        <v>0.2</v>
      </c>
      <c r="AP7" s="115">
        <v>0.37326612633769607</v>
      </c>
      <c r="AQ7" s="117"/>
      <c r="AR7" s="116">
        <f t="shared" ref="AR7:AR25" si="0">+AO7/AP7</f>
        <v>0.5358107416879796</v>
      </c>
    </row>
    <row r="8" spans="2:44" s="11" customFormat="1" ht="15" x14ac:dyDescent="0.25"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9"/>
      <c r="AI8" s="37"/>
      <c r="AK8" s="8"/>
      <c r="AL8" s="112" t="s">
        <v>53</v>
      </c>
      <c r="AM8" s="121">
        <v>10510.41</v>
      </c>
      <c r="AN8" s="113" t="s">
        <v>52</v>
      </c>
      <c r="AO8" s="114">
        <v>0.1</v>
      </c>
      <c r="AP8" s="115">
        <v>5.4080629301868237E-2</v>
      </c>
      <c r="AQ8" s="117"/>
      <c r="AR8" s="116">
        <f t="shared" si="0"/>
        <v>1.8490909090909093</v>
      </c>
    </row>
    <row r="9" spans="2:44" s="11" customFormat="1" ht="16.5" customHeight="1" x14ac:dyDescent="0.25">
      <c r="B9" s="36"/>
      <c r="C9" s="344" t="s">
        <v>19</v>
      </c>
      <c r="D9" s="345"/>
      <c r="E9" s="345"/>
      <c r="F9" s="345"/>
      <c r="G9" s="345"/>
      <c r="H9" s="345"/>
      <c r="I9" s="345"/>
      <c r="J9" s="346"/>
      <c r="K9" s="69"/>
      <c r="L9" s="347">
        <f>+AF6</f>
        <v>39553</v>
      </c>
      <c r="M9" s="348"/>
      <c r="N9" s="348"/>
      <c r="O9" s="348"/>
      <c r="P9" s="348"/>
      <c r="Q9" s="348"/>
      <c r="R9" s="348"/>
      <c r="S9" s="348"/>
      <c r="T9" s="50"/>
      <c r="U9" s="325" t="s">
        <v>20</v>
      </c>
      <c r="V9" s="319"/>
      <c r="W9" s="319"/>
      <c r="X9" s="70" t="s">
        <v>21</v>
      </c>
      <c r="Y9" s="319" t="s">
        <v>22</v>
      </c>
      <c r="Z9" s="320"/>
      <c r="AA9" s="71"/>
      <c r="AB9" s="71"/>
      <c r="AC9" s="71"/>
      <c r="AD9" s="71"/>
      <c r="AE9" s="71"/>
      <c r="AF9" s="71"/>
      <c r="AG9" s="71"/>
      <c r="AH9" s="39"/>
      <c r="AI9" s="37"/>
      <c r="AK9" s="8"/>
      <c r="AL9" s="112" t="s">
        <v>54</v>
      </c>
      <c r="AM9" s="121">
        <v>400</v>
      </c>
      <c r="AN9" s="113" t="s">
        <v>55</v>
      </c>
      <c r="AO9" s="114">
        <v>1.2</v>
      </c>
      <c r="AP9" s="115">
        <v>0.98631119612648699</v>
      </c>
      <c r="AQ9" s="117"/>
      <c r="AR9" s="116">
        <f t="shared" si="0"/>
        <v>1.2166545454545454</v>
      </c>
    </row>
    <row r="10" spans="2:44" s="11" customFormat="1" ht="23.25" customHeight="1" x14ac:dyDescent="0.25">
      <c r="B10" s="36"/>
      <c r="C10" s="349" t="s">
        <v>23</v>
      </c>
      <c r="D10" s="350"/>
      <c r="E10" s="333" t="s">
        <v>87</v>
      </c>
      <c r="F10" s="334"/>
      <c r="G10" s="334"/>
      <c r="H10" s="334"/>
      <c r="I10" s="334"/>
      <c r="J10" s="335"/>
      <c r="K10" s="72"/>
      <c r="L10" s="321" t="s">
        <v>316</v>
      </c>
      <c r="M10" s="322"/>
      <c r="N10" s="322"/>
      <c r="O10" s="322"/>
      <c r="P10" s="322"/>
      <c r="Q10" s="322"/>
      <c r="R10" s="322"/>
      <c r="S10" s="322"/>
      <c r="T10" s="53"/>
      <c r="U10" s="52"/>
      <c r="V10" s="37"/>
      <c r="W10" s="37"/>
      <c r="X10" s="37"/>
      <c r="Y10" s="323">
        <v>0.95</v>
      </c>
      <c r="Z10" s="324"/>
      <c r="AA10" s="130"/>
      <c r="AB10" s="73"/>
      <c r="AC10" s="73"/>
      <c r="AD10" s="73"/>
      <c r="AE10" s="73"/>
      <c r="AF10" s="73"/>
      <c r="AG10" s="73"/>
      <c r="AH10" s="39"/>
      <c r="AI10" s="37"/>
      <c r="AK10" s="8"/>
      <c r="AL10" s="112" t="s">
        <v>56</v>
      </c>
      <c r="AM10" s="121">
        <v>10653.6</v>
      </c>
      <c r="AN10" s="113" t="s">
        <v>52</v>
      </c>
      <c r="AO10" s="114">
        <v>0.15</v>
      </c>
      <c r="AP10" s="115">
        <v>8.4151941270250399E-2</v>
      </c>
      <c r="AQ10" s="117"/>
      <c r="AR10" s="116">
        <f t="shared" si="0"/>
        <v>1.7824900737379468</v>
      </c>
    </row>
    <row r="11" spans="2:44" s="11" customFormat="1" ht="15" customHeight="1" x14ac:dyDescent="0.25">
      <c r="B11" s="36"/>
      <c r="C11" s="329" t="s">
        <v>24</v>
      </c>
      <c r="D11" s="330"/>
      <c r="E11" s="331" t="s">
        <v>83</v>
      </c>
      <c r="F11" s="331"/>
      <c r="G11" s="331"/>
      <c r="H11" s="331"/>
      <c r="I11" s="331"/>
      <c r="J11" s="332"/>
      <c r="K11" s="74"/>
      <c r="L11" s="321" t="s">
        <v>317</v>
      </c>
      <c r="M11" s="322"/>
      <c r="N11" s="322"/>
      <c r="O11" s="322"/>
      <c r="P11" s="322"/>
      <c r="Q11" s="322"/>
      <c r="R11" s="322"/>
      <c r="S11" s="322"/>
      <c r="T11" s="53"/>
      <c r="U11" s="52"/>
      <c r="V11" s="37"/>
      <c r="W11" s="37"/>
      <c r="X11" s="37"/>
      <c r="Y11" s="323"/>
      <c r="Z11" s="324"/>
      <c r="AA11" s="130"/>
      <c r="AB11" s="73"/>
      <c r="AC11" s="73"/>
      <c r="AD11" s="73"/>
      <c r="AE11" s="73"/>
      <c r="AF11" s="73"/>
      <c r="AG11" s="73"/>
      <c r="AH11" s="39"/>
      <c r="AI11" s="37"/>
      <c r="AK11" s="8"/>
      <c r="AL11" s="112" t="s">
        <v>57</v>
      </c>
      <c r="AM11" s="121">
        <v>10510.41</v>
      </c>
      <c r="AN11" s="113" t="s">
        <v>52</v>
      </c>
      <c r="AO11" s="114">
        <v>0.18</v>
      </c>
      <c r="AP11" s="115">
        <v>0.25097612433294192</v>
      </c>
      <c r="AQ11" s="117"/>
      <c r="AR11" s="116">
        <f t="shared" si="0"/>
        <v>0.71719969570178776</v>
      </c>
    </row>
    <row r="12" spans="2:44" s="11" customFormat="1" ht="16.5" customHeight="1" x14ac:dyDescent="0.25">
      <c r="B12" s="36"/>
      <c r="C12" s="351"/>
      <c r="D12" s="352"/>
      <c r="E12" s="331"/>
      <c r="F12" s="331"/>
      <c r="G12" s="331"/>
      <c r="H12" s="331"/>
      <c r="I12" s="331"/>
      <c r="J12" s="332"/>
      <c r="K12" s="37"/>
      <c r="L12" s="52"/>
      <c r="M12" s="37"/>
      <c r="N12" s="37"/>
      <c r="O12" s="37"/>
      <c r="P12" s="37"/>
      <c r="Q12" s="37"/>
      <c r="R12" s="37"/>
      <c r="S12" s="37"/>
      <c r="T12" s="53"/>
      <c r="U12" s="52"/>
      <c r="V12" s="37"/>
      <c r="W12" s="37"/>
      <c r="X12" s="37"/>
      <c r="Y12" s="323"/>
      <c r="Z12" s="324"/>
      <c r="AA12" s="130"/>
      <c r="AB12" s="73"/>
      <c r="AC12" s="73"/>
      <c r="AD12" s="73"/>
      <c r="AE12" s="73"/>
      <c r="AF12" s="73"/>
      <c r="AG12" s="73"/>
      <c r="AH12" s="39"/>
      <c r="AI12" s="37"/>
      <c r="AK12" s="8"/>
      <c r="AL12" s="112" t="s">
        <v>58</v>
      </c>
      <c r="AM12" s="121">
        <v>10510.41</v>
      </c>
      <c r="AN12" s="113" t="s">
        <v>52</v>
      </c>
      <c r="AO12" s="114">
        <v>0.12</v>
      </c>
      <c r="AP12" s="115">
        <v>6.062745889236356E-2</v>
      </c>
      <c r="AQ12" s="117"/>
      <c r="AR12" s="116">
        <f t="shared" si="0"/>
        <v>1.9793011647254577</v>
      </c>
    </row>
    <row r="13" spans="2:44" s="11" customFormat="1" ht="22.5" customHeight="1" x14ac:dyDescent="0.25">
      <c r="B13" s="36"/>
      <c r="C13" s="329" t="s">
        <v>106</v>
      </c>
      <c r="D13" s="330"/>
      <c r="E13" s="333" t="s">
        <v>41</v>
      </c>
      <c r="F13" s="334"/>
      <c r="G13" s="334"/>
      <c r="H13" s="334"/>
      <c r="I13" s="334"/>
      <c r="J13" s="335"/>
      <c r="K13" s="74"/>
      <c r="L13" s="75"/>
      <c r="M13" s="74"/>
      <c r="N13" s="37"/>
      <c r="O13" s="37"/>
      <c r="P13" s="37"/>
      <c r="Q13" s="37"/>
      <c r="R13" s="37"/>
      <c r="S13" s="37"/>
      <c r="T13" s="53"/>
      <c r="U13" s="52"/>
      <c r="V13" s="37"/>
      <c r="W13" s="37"/>
      <c r="X13" s="37"/>
      <c r="Y13" s="37"/>
      <c r="Z13" s="53"/>
      <c r="AA13" s="37"/>
      <c r="AB13" s="37"/>
      <c r="AC13" s="37"/>
      <c r="AD13" s="37"/>
      <c r="AE13" s="37"/>
      <c r="AF13" s="37"/>
      <c r="AG13" s="37"/>
      <c r="AH13" s="39"/>
      <c r="AI13" s="37"/>
      <c r="AK13" s="8"/>
      <c r="AL13" s="112" t="s">
        <v>59</v>
      </c>
      <c r="AM13" s="121">
        <v>10510.41</v>
      </c>
      <c r="AN13" s="113" t="s">
        <v>52</v>
      </c>
      <c r="AO13" s="114">
        <v>0.3</v>
      </c>
      <c r="AP13" s="115">
        <v>0.21729042671239787</v>
      </c>
      <c r="AQ13" s="117"/>
      <c r="AR13" s="116">
        <f t="shared" si="0"/>
        <v>1.3806406685236767</v>
      </c>
    </row>
    <row r="14" spans="2:44" s="11" customFormat="1" ht="18.75" customHeight="1" x14ac:dyDescent="0.25">
      <c r="B14" s="36"/>
      <c r="C14" s="336" t="s">
        <v>110</v>
      </c>
      <c r="D14" s="337"/>
      <c r="E14" s="338">
        <v>39387</v>
      </c>
      <c r="F14" s="338"/>
      <c r="G14" s="339" t="s">
        <v>118</v>
      </c>
      <c r="H14" s="339"/>
      <c r="I14" s="338">
        <v>40165</v>
      </c>
      <c r="J14" s="428"/>
      <c r="K14" s="76"/>
      <c r="L14" s="77"/>
      <c r="M14" s="78"/>
      <c r="N14" s="47"/>
      <c r="O14" s="47"/>
      <c r="P14" s="47"/>
      <c r="Q14" s="47"/>
      <c r="R14" s="47"/>
      <c r="S14" s="47"/>
      <c r="T14" s="55"/>
      <c r="U14" s="47"/>
      <c r="V14" s="47"/>
      <c r="W14" s="47"/>
      <c r="X14" s="47"/>
      <c r="Y14" s="47"/>
      <c r="Z14" s="55"/>
      <c r="AA14" s="37"/>
      <c r="AB14" s="37"/>
      <c r="AC14" s="37"/>
      <c r="AD14" s="37"/>
      <c r="AE14" s="37"/>
      <c r="AF14" s="37"/>
      <c r="AG14" s="37"/>
      <c r="AH14" s="39"/>
      <c r="AI14" s="37"/>
      <c r="AK14" s="8"/>
      <c r="AL14" s="112" t="s">
        <v>125</v>
      </c>
      <c r="AM14" s="121">
        <v>1051.0410000000002</v>
      </c>
      <c r="AN14" s="113" t="s">
        <v>55</v>
      </c>
      <c r="AO14" s="114">
        <v>1.75</v>
      </c>
      <c r="AP14" s="115">
        <v>3.1184857423795478</v>
      </c>
      <c r="AQ14" s="117"/>
      <c r="AR14" s="116">
        <f t="shared" si="0"/>
        <v>0.5611697934731199</v>
      </c>
    </row>
    <row r="15" spans="2:44" s="11" customFormat="1" ht="17.25" customHeight="1" x14ac:dyDescent="0.25">
      <c r="B15" s="36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9"/>
      <c r="AI15" s="37"/>
      <c r="AK15" s="8"/>
      <c r="AL15" s="112" t="s">
        <v>60</v>
      </c>
      <c r="AM15" s="121">
        <v>652</v>
      </c>
      <c r="AN15" s="113" t="s">
        <v>52</v>
      </c>
      <c r="AO15" s="114">
        <v>0.35</v>
      </c>
      <c r="AP15" s="115">
        <v>0.56231884057971016</v>
      </c>
      <c r="AQ15" s="117"/>
      <c r="AR15" s="116">
        <f t="shared" si="0"/>
        <v>0.62242268041237103</v>
      </c>
    </row>
    <row r="16" spans="2:44" s="11" customFormat="1" ht="19.5" customHeight="1" x14ac:dyDescent="0.25">
      <c r="B16" s="36"/>
      <c r="C16" s="340" t="s">
        <v>25</v>
      </c>
      <c r="D16" s="340"/>
      <c r="E16" s="340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9"/>
      <c r="AI16" s="37"/>
      <c r="AK16" s="8"/>
      <c r="AL16" s="112" t="s">
        <v>61</v>
      </c>
      <c r="AM16" s="121">
        <v>652</v>
      </c>
      <c r="AN16" s="113" t="s">
        <v>52</v>
      </c>
      <c r="AO16" s="114">
        <v>1.8</v>
      </c>
      <c r="AP16" s="115">
        <v>3.1718309859154932</v>
      </c>
      <c r="AQ16" s="117"/>
      <c r="AR16" s="116">
        <f t="shared" si="0"/>
        <v>0.56749555950266428</v>
      </c>
    </row>
    <row r="17" spans="1:74" s="11" customFormat="1" ht="19.5" customHeight="1" thickBot="1" x14ac:dyDescent="0.3"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9"/>
      <c r="AI17" s="37"/>
      <c r="AK17" s="8"/>
      <c r="AL17" s="112" t="s">
        <v>126</v>
      </c>
      <c r="AM17" s="121">
        <f>500*0.28</f>
        <v>140</v>
      </c>
      <c r="AN17" s="113" t="s">
        <v>55</v>
      </c>
      <c r="AO17" s="114">
        <v>1.5</v>
      </c>
      <c r="AP17" s="115">
        <v>4.1169154228855724</v>
      </c>
      <c r="AQ17" s="117"/>
      <c r="AR17" s="116">
        <f t="shared" si="0"/>
        <v>0.36435045317220544</v>
      </c>
      <c r="AU17" s="25"/>
      <c r="AV17" s="107">
        <v>39387</v>
      </c>
      <c r="AW17" s="107">
        <v>39417</v>
      </c>
      <c r="AX17" s="107">
        <v>39448</v>
      </c>
      <c r="AY17" s="107">
        <v>39479</v>
      </c>
      <c r="AZ17" s="107">
        <v>39508</v>
      </c>
      <c r="BA17" s="107">
        <v>39539</v>
      </c>
      <c r="BB17" s="107">
        <v>39569</v>
      </c>
      <c r="BC17" s="107">
        <v>39600</v>
      </c>
      <c r="BD17" s="107">
        <v>39630</v>
      </c>
      <c r="BE17" s="107">
        <v>39661</v>
      </c>
      <c r="BF17" s="107">
        <v>39692</v>
      </c>
      <c r="BG17" s="107">
        <v>39722</v>
      </c>
      <c r="BH17" s="107">
        <v>39753</v>
      </c>
      <c r="BI17" s="107">
        <v>39783</v>
      </c>
      <c r="BJ17" s="107">
        <v>39814</v>
      </c>
      <c r="BK17" s="107">
        <v>39845</v>
      </c>
      <c r="BL17" s="107">
        <v>39873</v>
      </c>
      <c r="BM17" s="107">
        <v>39904</v>
      </c>
      <c r="BN17" s="107">
        <v>39934</v>
      </c>
      <c r="BO17" s="107">
        <v>39965</v>
      </c>
      <c r="BP17" s="107">
        <v>39995</v>
      </c>
      <c r="BQ17" s="107">
        <v>40026</v>
      </c>
      <c r="BR17" s="107">
        <v>40057</v>
      </c>
      <c r="BS17" s="107">
        <v>40087</v>
      </c>
      <c r="BT17" s="107">
        <v>40118</v>
      </c>
      <c r="BU17" s="107">
        <v>40148</v>
      </c>
      <c r="BV17" s="107">
        <v>40179</v>
      </c>
    </row>
    <row r="18" spans="1:74" s="11" customFormat="1" ht="15" customHeight="1" x14ac:dyDescent="0.25">
      <c r="B18" s="36"/>
      <c r="C18" s="341" t="s">
        <v>122</v>
      </c>
      <c r="D18" s="342"/>
      <c r="E18" s="343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9"/>
      <c r="AI18" s="37"/>
      <c r="AK18" s="8"/>
      <c r="AL18" s="112" t="s">
        <v>62</v>
      </c>
      <c r="AM18" s="121">
        <v>10510.41</v>
      </c>
      <c r="AN18" s="113" t="s">
        <v>52</v>
      </c>
      <c r="AO18" s="114">
        <v>1.5</v>
      </c>
      <c r="AP18" s="115">
        <v>0.26668739635157546</v>
      </c>
      <c r="AQ18" s="117"/>
      <c r="AR18" s="116">
        <f t="shared" si="0"/>
        <v>5.6245627671978236</v>
      </c>
      <c r="AU18" s="108" t="s">
        <v>116</v>
      </c>
      <c r="AV18" s="109">
        <v>1.6338176049428641E-3</v>
      </c>
      <c r="AW18" s="109">
        <v>8.5651411045340534E-3</v>
      </c>
      <c r="AX18" s="109">
        <v>2.1581976484735772E-2</v>
      </c>
      <c r="AY18" s="109">
        <v>4.5891867797190601E-2</v>
      </c>
      <c r="AZ18" s="109">
        <v>8.0775045818337526E-2</v>
      </c>
      <c r="BA18" s="109">
        <v>0.10991431125381566</v>
      </c>
      <c r="BB18" s="109">
        <v>0.13422005404113141</v>
      </c>
      <c r="BC18" s="109">
        <v>0.16097153894973854</v>
      </c>
      <c r="BD18" s="109">
        <v>0.19585320954438623</v>
      </c>
      <c r="BE18" s="109">
        <v>0.23213377643404728</v>
      </c>
      <c r="BF18" s="109">
        <v>0.28298857431784918</v>
      </c>
      <c r="BG18" s="109">
        <v>0.34203137106005366</v>
      </c>
      <c r="BH18" s="109">
        <v>0.39928042712846873</v>
      </c>
      <c r="BI18" s="109">
        <v>0.45695915610411864</v>
      </c>
      <c r="BJ18" s="109">
        <v>0.51277848523957592</v>
      </c>
      <c r="BK18" s="109">
        <v>0.55283136386456033</v>
      </c>
      <c r="BL18" s="109">
        <v>0.60449628663686483</v>
      </c>
      <c r="BM18" s="109">
        <v>0.66320026638961938</v>
      </c>
      <c r="BN18" s="109">
        <v>0.72586152134968496</v>
      </c>
      <c r="BO18" s="109">
        <v>0.78095808017787327</v>
      </c>
      <c r="BP18" s="109">
        <v>0.83350203757407437</v>
      </c>
      <c r="BQ18" s="109">
        <v>0.8810330092003591</v>
      </c>
      <c r="BR18" s="109">
        <v>0.92626063972249439</v>
      </c>
      <c r="BS18" s="109">
        <v>0.96337689512526525</v>
      </c>
      <c r="BT18" s="109">
        <v>0.98685085304951448</v>
      </c>
      <c r="BU18" s="109">
        <v>0.99824736520387569</v>
      </c>
      <c r="BV18" s="109">
        <v>0.99999999844049248</v>
      </c>
    </row>
    <row r="19" spans="1:74" s="168" customFormat="1" ht="15" customHeight="1" x14ac:dyDescent="0.25">
      <c r="A19" s="11"/>
      <c r="B19" s="36"/>
      <c r="C19" s="26" t="s">
        <v>1</v>
      </c>
      <c r="D19" s="13" t="s">
        <v>26</v>
      </c>
      <c r="E19" s="27" t="s">
        <v>0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9"/>
      <c r="AI19" s="37"/>
      <c r="AJ19" s="11"/>
      <c r="AK19" s="8"/>
      <c r="AL19" s="112" t="s">
        <v>63</v>
      </c>
      <c r="AM19" s="121">
        <v>628.54399999999998</v>
      </c>
      <c r="AN19" s="113" t="s">
        <v>52</v>
      </c>
      <c r="AO19" s="114">
        <v>2</v>
      </c>
      <c r="AP19" s="115">
        <v>0.86445783132530118</v>
      </c>
      <c r="AQ19" s="117"/>
      <c r="AR19" s="116">
        <f t="shared" si="0"/>
        <v>2.3135888501742161</v>
      </c>
      <c r="AS19" s="11"/>
      <c r="AT19" s="11"/>
      <c r="AU19" s="108" t="s">
        <v>117</v>
      </c>
      <c r="AV19" s="109">
        <v>1.6569526059657309E-3</v>
      </c>
      <c r="AW19" s="109">
        <v>8.5100557583232452E-3</v>
      </c>
      <c r="AX19" s="109">
        <v>2.1257900164247678E-2</v>
      </c>
      <c r="AY19" s="109">
        <v>4.4174236245650325E-2</v>
      </c>
      <c r="AZ19" s="109">
        <v>7.9200000000000007E-2</v>
      </c>
      <c r="BA19" s="109"/>
      <c r="BB19" s="109"/>
      <c r="BC19" s="109"/>
      <c r="BD19" s="109"/>
      <c r="BE19" s="109"/>
      <c r="BF19" s="109"/>
      <c r="BG19" s="109"/>
      <c r="BH19" s="109"/>
      <c r="BI19" s="109"/>
      <c r="BJ19" s="109"/>
      <c r="BK19" s="109"/>
      <c r="BL19" s="109"/>
      <c r="BM19" s="109"/>
      <c r="BN19" s="109"/>
      <c r="BO19" s="109"/>
      <c r="BP19" s="109"/>
      <c r="BQ19" s="109"/>
      <c r="BR19" s="109"/>
      <c r="BS19" s="109"/>
      <c r="BT19" s="109"/>
      <c r="BU19" s="109"/>
      <c r="BV19" s="109"/>
    </row>
    <row r="20" spans="1:74" s="11" customFormat="1" ht="16.5" thickBot="1" x14ac:dyDescent="0.3">
      <c r="B20" s="36"/>
      <c r="C20" s="93">
        <v>9.7087243688492822E-2</v>
      </c>
      <c r="D20" s="92">
        <v>8.6832439251263174E-2</v>
      </c>
      <c r="E20" s="171">
        <f>+D20-C20</f>
        <v>-1.0254804437229648E-2</v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9"/>
      <c r="AI20" s="37"/>
      <c r="AK20" s="8"/>
      <c r="AL20" s="112" t="s">
        <v>64</v>
      </c>
      <c r="AM20" s="121">
        <v>66</v>
      </c>
      <c r="AN20" s="113" t="s">
        <v>50</v>
      </c>
      <c r="AO20" s="114">
        <v>25</v>
      </c>
      <c r="AP20" s="115">
        <v>6.1</v>
      </c>
      <c r="AQ20" s="117"/>
      <c r="AR20" s="116">
        <f t="shared" si="0"/>
        <v>4.0983606557377055</v>
      </c>
    </row>
    <row r="21" spans="1:74" s="11" customFormat="1" ht="15" x14ac:dyDescent="0.25">
      <c r="B21" s="36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9"/>
      <c r="AI21" s="37"/>
      <c r="AK21" s="8"/>
      <c r="AL21" s="112" t="s">
        <v>65</v>
      </c>
      <c r="AM21" s="121">
        <v>525.52050000000008</v>
      </c>
      <c r="AN21" s="113" t="s">
        <v>55</v>
      </c>
      <c r="AO21" s="114">
        <v>1.5</v>
      </c>
      <c r="AP21" s="115">
        <v>5.0315969257045259</v>
      </c>
      <c r="AQ21" s="117"/>
      <c r="AR21" s="116">
        <f t="shared" si="0"/>
        <v>0.29811608961303465</v>
      </c>
    </row>
    <row r="22" spans="1:74" s="11" customFormat="1" ht="18.75" thickBot="1" x14ac:dyDescent="0.3">
      <c r="B22" s="36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9"/>
      <c r="AI22" s="37"/>
      <c r="AK22" s="14" t="s">
        <v>66</v>
      </c>
      <c r="AL22" s="10" t="s">
        <v>67</v>
      </c>
      <c r="AM22" s="122"/>
      <c r="AN22" s="99"/>
      <c r="AO22" s="96"/>
      <c r="AP22" s="97"/>
      <c r="AQ22" s="25"/>
      <c r="AR22" s="98"/>
    </row>
    <row r="23" spans="1:74" s="11" customFormat="1" ht="15" x14ac:dyDescent="0.25">
      <c r="B23" s="36"/>
      <c r="C23" s="353" t="s">
        <v>123</v>
      </c>
      <c r="D23" s="354"/>
      <c r="E23" s="355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9"/>
      <c r="AI23" s="37"/>
      <c r="AK23" s="9"/>
      <c r="AL23" s="112" t="s">
        <v>10</v>
      </c>
      <c r="AM23" s="121">
        <v>1696.0640000000001</v>
      </c>
      <c r="AN23" s="113" t="s">
        <v>52</v>
      </c>
      <c r="AO23" s="114">
        <v>1.8</v>
      </c>
      <c r="AP23" s="115">
        <v>2.7790178571428572</v>
      </c>
      <c r="AQ23" s="117"/>
      <c r="AR23" s="116">
        <f t="shared" si="0"/>
        <v>0.64771084337349394</v>
      </c>
    </row>
    <row r="24" spans="1:74" s="11" customFormat="1" ht="15" x14ac:dyDescent="0.25">
      <c r="B24" s="36"/>
      <c r="C24" s="26" t="s">
        <v>1</v>
      </c>
      <c r="D24" s="13" t="s">
        <v>26</v>
      </c>
      <c r="E24" s="27" t="s">
        <v>0</v>
      </c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9"/>
      <c r="AI24" s="37"/>
      <c r="AK24" s="9"/>
      <c r="AL24" s="112" t="s">
        <v>11</v>
      </c>
      <c r="AM24" s="121">
        <v>4300</v>
      </c>
      <c r="AN24" s="113" t="s">
        <v>13</v>
      </c>
      <c r="AO24" s="114">
        <v>35</v>
      </c>
      <c r="AP24" s="115">
        <v>36.586346973149709</v>
      </c>
      <c r="AQ24" s="117"/>
      <c r="AR24" s="116">
        <f t="shared" si="0"/>
        <v>0.95664101217008879</v>
      </c>
    </row>
    <row r="25" spans="1:74" s="11" customFormat="1" ht="16.5" thickBot="1" x14ac:dyDescent="0.3">
      <c r="B25" s="36"/>
      <c r="C25" s="28">
        <v>9.1690526271926548E-4</v>
      </c>
      <c r="D25" s="29">
        <v>2.8004929895112431E-4</v>
      </c>
      <c r="E25" s="171">
        <f>+D25-C25</f>
        <v>-6.3685596376814122E-4</v>
      </c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9"/>
      <c r="AI25" s="37"/>
      <c r="AK25" s="9"/>
      <c r="AL25" s="112" t="s">
        <v>90</v>
      </c>
      <c r="AM25" s="121">
        <v>17162.548000000003</v>
      </c>
      <c r="AN25" s="113" t="s">
        <v>55</v>
      </c>
      <c r="AO25" s="114">
        <v>1.4</v>
      </c>
      <c r="AP25" s="115">
        <v>0.66322184642365023</v>
      </c>
      <c r="AQ25" s="117"/>
      <c r="AR25" s="116">
        <f t="shared" si="0"/>
        <v>2.1109075455661537</v>
      </c>
    </row>
    <row r="26" spans="1:74" s="11" customFormat="1" ht="15" x14ac:dyDescent="0.25">
      <c r="B26" s="36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9"/>
      <c r="AI26" s="37"/>
      <c r="AK26" s="25"/>
      <c r="AL26" s="25"/>
      <c r="AM26" s="120"/>
      <c r="AN26" s="94"/>
      <c r="AO26" s="94"/>
      <c r="AP26" s="94"/>
      <c r="AQ26" s="25"/>
      <c r="AR26" s="95"/>
    </row>
    <row r="27" spans="1:74" s="11" customFormat="1" ht="15" x14ac:dyDescent="0.25">
      <c r="B27" s="36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F27" s="37"/>
      <c r="AG27" s="37"/>
      <c r="AH27" s="39"/>
      <c r="AI27" s="37"/>
      <c r="AK27" s="25"/>
      <c r="AL27" s="25"/>
      <c r="AM27" s="120"/>
      <c r="AN27" s="94"/>
      <c r="AO27" s="94"/>
      <c r="AP27" s="94"/>
      <c r="AQ27" s="25"/>
      <c r="AR27" s="95"/>
    </row>
    <row r="28" spans="1:74" s="11" customFormat="1" ht="15" x14ac:dyDescent="0.25">
      <c r="B28" s="36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9"/>
      <c r="AI28" s="37"/>
      <c r="AK28" s="25"/>
      <c r="AL28" s="25"/>
      <c r="AM28" s="120"/>
      <c r="AN28" s="94"/>
      <c r="AO28" s="94"/>
      <c r="AP28" s="94"/>
      <c r="AQ28" s="25"/>
      <c r="AR28" s="95"/>
    </row>
    <row r="29" spans="1:74" s="11" customFormat="1" ht="15" x14ac:dyDescent="0.25">
      <c r="B29" s="36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9"/>
      <c r="AI29" s="37"/>
      <c r="AK29" s="25"/>
      <c r="AL29" s="25"/>
      <c r="AM29" s="120"/>
      <c r="AN29" s="94"/>
      <c r="AO29" s="94"/>
      <c r="AP29" s="94"/>
      <c r="AQ29" s="25"/>
      <c r="AR29" s="95"/>
    </row>
    <row r="30" spans="1:74" s="11" customFormat="1" ht="15" x14ac:dyDescent="0.25">
      <c r="B30" s="36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F30" s="37"/>
      <c r="AG30" s="37"/>
      <c r="AH30" s="39"/>
      <c r="AI30" s="37"/>
      <c r="AK30" s="25"/>
      <c r="AL30" s="25"/>
      <c r="AM30" s="120"/>
      <c r="AN30" s="94"/>
      <c r="AO30" s="94"/>
      <c r="AP30" s="94"/>
      <c r="AQ30" s="25"/>
      <c r="AR30" s="95"/>
    </row>
    <row r="31" spans="1:74" s="11" customFormat="1" ht="15" x14ac:dyDescent="0.25"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9"/>
      <c r="AI31" s="37"/>
      <c r="AK31" s="25"/>
      <c r="AL31" s="25"/>
      <c r="AM31" s="120"/>
      <c r="AN31" s="94"/>
      <c r="AO31" s="94"/>
      <c r="AP31" s="94"/>
      <c r="AQ31" s="25"/>
      <c r="AR31" s="95"/>
    </row>
    <row r="32" spans="1:74" s="11" customFormat="1" ht="15" x14ac:dyDescent="0.25">
      <c r="B32" s="36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9"/>
      <c r="AI32" s="37"/>
      <c r="AK32" s="25"/>
      <c r="AL32" s="25"/>
      <c r="AM32" s="120"/>
      <c r="AN32" s="94"/>
      <c r="AO32" s="94"/>
      <c r="AP32" s="94"/>
      <c r="AQ32" s="25"/>
      <c r="AR32" s="95"/>
    </row>
    <row r="33" spans="2:44" s="11" customFormat="1" ht="15.75" thickBot="1" x14ac:dyDescent="0.3">
      <c r="B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2"/>
      <c r="AI33" s="37"/>
      <c r="AK33" s="25"/>
      <c r="AL33" s="25"/>
      <c r="AM33" s="120"/>
      <c r="AN33" s="94"/>
      <c r="AO33" s="94"/>
      <c r="AP33" s="94"/>
      <c r="AQ33" s="25"/>
      <c r="AR33" s="95"/>
    </row>
    <row r="34" spans="2:44" ht="31.5" customHeight="1" thickTop="1" thickBot="1" x14ac:dyDescent="0.3">
      <c r="B34" s="36"/>
      <c r="C34" s="371" t="s">
        <v>311</v>
      </c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372"/>
      <c r="Y34" s="372"/>
      <c r="Z34" s="372"/>
      <c r="AA34" s="373"/>
      <c r="AB34" s="372"/>
      <c r="AC34" s="372"/>
      <c r="AD34" s="372"/>
      <c r="AE34" s="372"/>
      <c r="AF34" s="372"/>
      <c r="AG34" s="374"/>
      <c r="AH34" s="3"/>
      <c r="AI34" s="2"/>
      <c r="AK34" s="25"/>
      <c r="AL34" s="25"/>
      <c r="AM34" s="120"/>
      <c r="AN34" s="94"/>
      <c r="AO34" s="94"/>
      <c r="AP34" s="94"/>
      <c r="AQ34" s="25"/>
      <c r="AR34" s="95"/>
    </row>
    <row r="35" spans="2:44" ht="27.75" customHeight="1" thickTop="1" thickBot="1" x14ac:dyDescent="0.3">
      <c r="B35" s="36"/>
      <c r="C35" s="356"/>
      <c r="D35" s="357"/>
      <c r="E35" s="357"/>
      <c r="F35" s="358" t="s">
        <v>286</v>
      </c>
      <c r="G35" s="359"/>
      <c r="H35" s="360"/>
      <c r="I35" s="326" t="s">
        <v>3</v>
      </c>
      <c r="J35" s="326"/>
      <c r="K35" s="326"/>
      <c r="L35" s="326"/>
      <c r="M35" s="326"/>
      <c r="N35" s="326"/>
      <c r="O35" s="326" t="s">
        <v>4</v>
      </c>
      <c r="P35" s="326"/>
      <c r="Q35" s="326"/>
      <c r="R35" s="326"/>
      <c r="S35" s="326"/>
      <c r="T35" s="326"/>
      <c r="U35" s="326" t="s">
        <v>71</v>
      </c>
      <c r="V35" s="326"/>
      <c r="W35" s="326"/>
      <c r="X35" s="326" t="s">
        <v>7</v>
      </c>
      <c r="Y35" s="326"/>
      <c r="Z35" s="326"/>
      <c r="AA35" s="170"/>
      <c r="AB35" s="326" t="s">
        <v>5</v>
      </c>
      <c r="AC35" s="326"/>
      <c r="AD35" s="326"/>
      <c r="AE35" s="326" t="s">
        <v>6</v>
      </c>
      <c r="AF35" s="326"/>
      <c r="AG35" s="326"/>
      <c r="AH35" s="3"/>
      <c r="AI35" s="2"/>
      <c r="AK35" s="25"/>
      <c r="AL35" s="25"/>
      <c r="AM35" s="120"/>
      <c r="AN35" s="94"/>
      <c r="AO35" s="94"/>
      <c r="AP35" s="94"/>
      <c r="AQ35" s="25"/>
      <c r="AR35" s="95"/>
    </row>
    <row r="36" spans="2:44" ht="19.5" customHeight="1" thickTop="1" x14ac:dyDescent="0.25">
      <c r="B36" s="36"/>
      <c r="C36" s="387" t="s">
        <v>27</v>
      </c>
      <c r="D36" s="388"/>
      <c r="E36" s="388"/>
      <c r="F36" s="15" t="s">
        <v>1</v>
      </c>
      <c r="G36" s="16" t="s">
        <v>2</v>
      </c>
      <c r="H36" s="17" t="s">
        <v>0</v>
      </c>
      <c r="I36" s="15" t="s">
        <v>1</v>
      </c>
      <c r="J36" s="16" t="s">
        <v>2</v>
      </c>
      <c r="K36" s="426" t="s">
        <v>0</v>
      </c>
      <c r="L36" s="422"/>
      <c r="M36" s="422"/>
      <c r="N36" s="427"/>
      <c r="O36" s="421" t="s">
        <v>1</v>
      </c>
      <c r="P36" s="422"/>
      <c r="Q36" s="422"/>
      <c r="R36" s="423"/>
      <c r="S36" s="16" t="s">
        <v>2</v>
      </c>
      <c r="T36" s="17" t="s">
        <v>0</v>
      </c>
      <c r="U36" s="15" t="s">
        <v>1</v>
      </c>
      <c r="V36" s="16" t="s">
        <v>2</v>
      </c>
      <c r="W36" s="17" t="s">
        <v>0</v>
      </c>
      <c r="X36" s="15" t="s">
        <v>1</v>
      </c>
      <c r="Y36" s="16" t="s">
        <v>2</v>
      </c>
      <c r="Z36" s="17" t="s">
        <v>0</v>
      </c>
      <c r="AA36" s="137"/>
      <c r="AB36" s="15" t="s">
        <v>1</v>
      </c>
      <c r="AC36" s="16" t="s">
        <v>2</v>
      </c>
      <c r="AD36" s="17" t="s">
        <v>0</v>
      </c>
      <c r="AE36" s="15" t="s">
        <v>1</v>
      </c>
      <c r="AF36" s="16" t="s">
        <v>2</v>
      </c>
      <c r="AG36" s="17" t="s">
        <v>0</v>
      </c>
      <c r="AH36" s="3"/>
      <c r="AI36" s="2"/>
      <c r="AK36" s="25"/>
      <c r="AL36" s="25"/>
      <c r="AM36" s="120"/>
      <c r="AN36" s="94"/>
      <c r="AO36" s="94"/>
      <c r="AP36" s="94"/>
      <c r="AQ36" s="25"/>
      <c r="AR36" s="95"/>
    </row>
    <row r="37" spans="2:44" ht="15.95" customHeight="1" x14ac:dyDescent="0.25">
      <c r="B37" s="36"/>
      <c r="C37" s="364" t="s">
        <v>69</v>
      </c>
      <c r="D37" s="365"/>
      <c r="E37" s="365"/>
      <c r="F37" s="18">
        <v>0.86362902104849659</v>
      </c>
      <c r="G37" s="12">
        <v>0.8636290210484967</v>
      </c>
      <c r="H37" s="19">
        <f>+G37-F37</f>
        <v>0</v>
      </c>
      <c r="I37" s="81"/>
      <c r="J37" s="82"/>
      <c r="K37" s="368"/>
      <c r="L37" s="368"/>
      <c r="M37" s="368"/>
      <c r="N37" s="369"/>
      <c r="O37" s="370"/>
      <c r="P37" s="368"/>
      <c r="Q37" s="368"/>
      <c r="R37" s="368"/>
      <c r="S37" s="82"/>
      <c r="T37" s="83"/>
      <c r="U37" s="81"/>
      <c r="V37" s="82"/>
      <c r="W37" s="83"/>
      <c r="X37" s="81"/>
      <c r="Y37" s="82"/>
      <c r="Z37" s="83"/>
      <c r="AA37" s="138"/>
      <c r="AB37" s="81"/>
      <c r="AC37" s="82"/>
      <c r="AD37" s="83"/>
      <c r="AE37" s="81"/>
      <c r="AF37" s="82"/>
      <c r="AG37" s="83"/>
      <c r="AH37" s="3"/>
      <c r="AI37" s="2"/>
      <c r="AK37" s="25"/>
      <c r="AL37" s="25"/>
      <c r="AM37" s="120"/>
      <c r="AN37" s="94"/>
      <c r="AO37" s="94"/>
      <c r="AP37" s="94"/>
      <c r="AQ37" s="25"/>
      <c r="AR37" s="95"/>
    </row>
    <row r="38" spans="2:44" ht="15.95" customHeight="1" x14ac:dyDescent="0.25">
      <c r="B38" s="36"/>
      <c r="C38" s="364" t="s">
        <v>44</v>
      </c>
      <c r="D38" s="365"/>
      <c r="E38" s="365"/>
      <c r="F38" s="18">
        <v>0</v>
      </c>
      <c r="G38" s="12">
        <v>0</v>
      </c>
      <c r="H38" s="19">
        <f>+G38-F38</f>
        <v>0</v>
      </c>
      <c r="I38" s="84"/>
      <c r="J38" s="85"/>
      <c r="K38" s="366"/>
      <c r="L38" s="366"/>
      <c r="M38" s="366"/>
      <c r="N38" s="367"/>
      <c r="O38" s="394"/>
      <c r="P38" s="366"/>
      <c r="Q38" s="366"/>
      <c r="R38" s="366"/>
      <c r="S38" s="85"/>
      <c r="T38" s="86"/>
      <c r="U38" s="84"/>
      <c r="V38" s="85"/>
      <c r="W38" s="86"/>
      <c r="X38" s="84"/>
      <c r="Y38" s="85"/>
      <c r="Z38" s="86"/>
      <c r="AA38" s="138"/>
      <c r="AB38" s="84"/>
      <c r="AC38" s="85"/>
      <c r="AD38" s="86"/>
      <c r="AE38" s="84"/>
      <c r="AF38" s="85"/>
      <c r="AG38" s="86"/>
      <c r="AH38" s="3"/>
      <c r="AI38" s="2"/>
      <c r="AK38" s="25"/>
      <c r="AL38" s="25"/>
      <c r="AM38" s="120"/>
      <c r="AN38" s="94"/>
      <c r="AO38" s="94"/>
      <c r="AP38" s="94"/>
      <c r="AQ38" s="25"/>
      <c r="AR38" s="95"/>
    </row>
    <row r="39" spans="2:44" ht="15.95" customHeight="1" x14ac:dyDescent="0.25">
      <c r="B39" s="36"/>
      <c r="C39" s="364" t="s">
        <v>287</v>
      </c>
      <c r="D39" s="365"/>
      <c r="E39" s="365"/>
      <c r="F39" s="18">
        <v>0.19504358697104354</v>
      </c>
      <c r="G39" s="12">
        <v>0.19504358697104351</v>
      </c>
      <c r="H39" s="19">
        <f>+G39-F39</f>
        <v>0</v>
      </c>
      <c r="I39" s="87"/>
      <c r="J39" s="88"/>
      <c r="K39" s="396"/>
      <c r="L39" s="396"/>
      <c r="M39" s="396"/>
      <c r="N39" s="397"/>
      <c r="O39" s="394"/>
      <c r="P39" s="366"/>
      <c r="Q39" s="366"/>
      <c r="R39" s="366"/>
      <c r="S39" s="85"/>
      <c r="T39" s="86"/>
      <c r="U39" s="84"/>
      <c r="V39" s="85"/>
      <c r="W39" s="86"/>
      <c r="X39" s="84"/>
      <c r="Y39" s="85"/>
      <c r="Z39" s="86"/>
      <c r="AA39" s="138"/>
      <c r="AB39" s="84"/>
      <c r="AC39" s="85"/>
      <c r="AD39" s="86"/>
      <c r="AE39" s="84"/>
      <c r="AF39" s="85"/>
      <c r="AG39" s="86"/>
      <c r="AH39" s="3"/>
      <c r="AI39" s="2"/>
      <c r="AK39" s="25"/>
      <c r="AL39" s="25"/>
      <c r="AM39" s="120"/>
      <c r="AN39" s="94"/>
      <c r="AO39" s="94"/>
      <c r="AP39" s="94"/>
      <c r="AQ39" s="25"/>
      <c r="AR39" s="95"/>
    </row>
    <row r="40" spans="2:44" ht="15.95" customHeight="1" x14ac:dyDescent="0.25">
      <c r="B40" s="36"/>
      <c r="C40" s="364" t="s">
        <v>68</v>
      </c>
      <c r="D40" s="365"/>
      <c r="E40" s="365"/>
      <c r="F40" s="81"/>
      <c r="G40" s="82"/>
      <c r="H40" s="83"/>
      <c r="I40" s="18">
        <v>1</v>
      </c>
      <c r="J40" s="12">
        <v>0.99998551052385309</v>
      </c>
      <c r="K40" s="389">
        <f>+J43-I43</f>
        <v>0</v>
      </c>
      <c r="L40" s="390"/>
      <c r="M40" s="390"/>
      <c r="N40" s="391"/>
      <c r="O40" s="394"/>
      <c r="P40" s="366"/>
      <c r="Q40" s="366"/>
      <c r="R40" s="366"/>
      <c r="S40" s="85"/>
      <c r="T40" s="86"/>
      <c r="U40" s="84"/>
      <c r="V40" s="85"/>
      <c r="W40" s="86"/>
      <c r="X40" s="84"/>
      <c r="Y40" s="85"/>
      <c r="Z40" s="86"/>
      <c r="AA40" s="138"/>
      <c r="AB40" s="84"/>
      <c r="AC40" s="85"/>
      <c r="AD40" s="86"/>
      <c r="AE40" s="84"/>
      <c r="AF40" s="85"/>
      <c r="AG40" s="86"/>
      <c r="AH40" s="3"/>
      <c r="AI40" s="2"/>
      <c r="AK40" s="25"/>
      <c r="AL40" s="25"/>
      <c r="AM40" s="120"/>
      <c r="AN40" s="94"/>
      <c r="AO40" s="94"/>
      <c r="AP40" s="94"/>
      <c r="AQ40" s="25"/>
      <c r="AR40" s="95"/>
    </row>
    <row r="41" spans="2:44" ht="15.95" customHeight="1" x14ac:dyDescent="0.25">
      <c r="B41" s="36"/>
      <c r="C41" s="364" t="s">
        <v>81</v>
      </c>
      <c r="D41" s="365"/>
      <c r="E41" s="365"/>
      <c r="F41" s="84"/>
      <c r="G41" s="85"/>
      <c r="H41" s="86"/>
      <c r="I41" s="18">
        <v>1</v>
      </c>
      <c r="J41" s="12">
        <v>1</v>
      </c>
      <c r="K41" s="389">
        <f>+J41-I41</f>
        <v>0</v>
      </c>
      <c r="L41" s="390"/>
      <c r="M41" s="390"/>
      <c r="N41" s="391"/>
      <c r="O41" s="394"/>
      <c r="P41" s="366"/>
      <c r="Q41" s="366"/>
      <c r="R41" s="366"/>
      <c r="S41" s="85"/>
      <c r="T41" s="86"/>
      <c r="U41" s="84"/>
      <c r="V41" s="85"/>
      <c r="W41" s="86"/>
      <c r="X41" s="84"/>
      <c r="Y41" s="85"/>
      <c r="Z41" s="86"/>
      <c r="AA41" s="138"/>
      <c r="AB41" s="84"/>
      <c r="AC41" s="85"/>
      <c r="AD41" s="86"/>
      <c r="AE41" s="84"/>
      <c r="AF41" s="85"/>
      <c r="AG41" s="86"/>
      <c r="AH41" s="3"/>
      <c r="AI41" s="2"/>
      <c r="AK41" s="25"/>
      <c r="AL41" s="25"/>
      <c r="AM41" s="120"/>
      <c r="AN41" s="94"/>
      <c r="AO41" s="94"/>
      <c r="AP41" s="94"/>
      <c r="AQ41" s="25"/>
      <c r="AR41" s="95"/>
    </row>
    <row r="42" spans="2:44" ht="15.95" customHeight="1" x14ac:dyDescent="0.25">
      <c r="B42" s="36"/>
      <c r="C42" s="364" t="s">
        <v>74</v>
      </c>
      <c r="D42" s="365"/>
      <c r="E42" s="365"/>
      <c r="F42" s="84"/>
      <c r="G42" s="85"/>
      <c r="H42" s="86"/>
      <c r="I42" s="18">
        <v>0.25452484004349718</v>
      </c>
      <c r="J42" s="12">
        <v>0.10595704471668541</v>
      </c>
      <c r="K42" s="411">
        <f>+J42-I42</f>
        <v>-0.14856779532681177</v>
      </c>
      <c r="L42" s="412"/>
      <c r="M42" s="412"/>
      <c r="N42" s="413"/>
      <c r="O42" s="394"/>
      <c r="P42" s="366"/>
      <c r="Q42" s="366"/>
      <c r="R42" s="366"/>
      <c r="S42" s="85"/>
      <c r="T42" s="86"/>
      <c r="U42" s="84"/>
      <c r="V42" s="85"/>
      <c r="W42" s="86"/>
      <c r="X42" s="84"/>
      <c r="Y42" s="85"/>
      <c r="Z42" s="86"/>
      <c r="AA42" s="138"/>
      <c r="AB42" s="84"/>
      <c r="AC42" s="85"/>
      <c r="AD42" s="86"/>
      <c r="AE42" s="84"/>
      <c r="AF42" s="85"/>
      <c r="AG42" s="86"/>
      <c r="AH42" s="3"/>
      <c r="AI42" s="2"/>
      <c r="AK42" s="25"/>
      <c r="AL42" s="25"/>
      <c r="AM42" s="120"/>
      <c r="AN42" s="94"/>
      <c r="AO42" s="94"/>
      <c r="AP42" s="94"/>
      <c r="AQ42" s="25"/>
      <c r="AR42" s="95"/>
    </row>
    <row r="43" spans="2:44" ht="15.95" customHeight="1" x14ac:dyDescent="0.25">
      <c r="B43" s="36"/>
      <c r="C43" s="364" t="s">
        <v>75</v>
      </c>
      <c r="D43" s="365"/>
      <c r="E43" s="365"/>
      <c r="F43" s="84"/>
      <c r="G43" s="85"/>
      <c r="H43" s="86"/>
      <c r="I43" s="18">
        <v>0</v>
      </c>
      <c r="J43" s="12">
        <v>0</v>
      </c>
      <c r="K43" s="389">
        <f>+J43-I43</f>
        <v>0</v>
      </c>
      <c r="L43" s="390"/>
      <c r="M43" s="390"/>
      <c r="N43" s="391"/>
      <c r="O43" s="395"/>
      <c r="P43" s="396"/>
      <c r="Q43" s="396"/>
      <c r="R43" s="396"/>
      <c r="S43" s="88"/>
      <c r="T43" s="89"/>
      <c r="U43" s="84"/>
      <c r="V43" s="85"/>
      <c r="W43" s="86"/>
      <c r="X43" s="84"/>
      <c r="Y43" s="85"/>
      <c r="Z43" s="86"/>
      <c r="AA43" s="138"/>
      <c r="AB43" s="84"/>
      <c r="AC43" s="85"/>
      <c r="AD43" s="86"/>
      <c r="AE43" s="84"/>
      <c r="AF43" s="85"/>
      <c r="AG43" s="86"/>
      <c r="AH43" s="3"/>
      <c r="AI43" s="2"/>
      <c r="AK43" s="25"/>
      <c r="AL43" s="25"/>
      <c r="AM43" s="120"/>
      <c r="AN43" s="94"/>
      <c r="AO43" s="94"/>
      <c r="AP43" s="94"/>
      <c r="AQ43" s="25"/>
      <c r="AR43" s="95"/>
    </row>
    <row r="44" spans="2:44" ht="15.95" customHeight="1" x14ac:dyDescent="0.25">
      <c r="B44" s="36"/>
      <c r="C44" s="364" t="s">
        <v>72</v>
      </c>
      <c r="D44" s="365"/>
      <c r="E44" s="365"/>
      <c r="F44" s="84"/>
      <c r="G44" s="85"/>
      <c r="H44" s="86"/>
      <c r="I44" s="81"/>
      <c r="J44" s="82"/>
      <c r="K44" s="368"/>
      <c r="L44" s="368"/>
      <c r="M44" s="368"/>
      <c r="N44" s="369"/>
      <c r="O44" s="361">
        <v>0</v>
      </c>
      <c r="P44" s="362"/>
      <c r="Q44" s="362"/>
      <c r="R44" s="363"/>
      <c r="S44" s="12">
        <v>0</v>
      </c>
      <c r="T44" s="19">
        <f>+S44-R44</f>
        <v>0</v>
      </c>
      <c r="U44" s="84"/>
      <c r="V44" s="85"/>
      <c r="W44" s="86"/>
      <c r="X44" s="84"/>
      <c r="Y44" s="85"/>
      <c r="Z44" s="86"/>
      <c r="AA44" s="138"/>
      <c r="AB44" s="84"/>
      <c r="AC44" s="85"/>
      <c r="AD44" s="86"/>
      <c r="AE44" s="84"/>
      <c r="AF44" s="85"/>
      <c r="AG44" s="86"/>
      <c r="AH44" s="3"/>
      <c r="AI44" s="2"/>
      <c r="AK44" s="25"/>
      <c r="AL44" s="25"/>
      <c r="AM44" s="120"/>
      <c r="AN44" s="94"/>
      <c r="AO44" s="94"/>
      <c r="AP44" s="94"/>
      <c r="AQ44" s="25"/>
      <c r="AR44" s="95"/>
    </row>
    <row r="45" spans="2:44" ht="15.95" customHeight="1" x14ac:dyDescent="0.25">
      <c r="B45" s="36"/>
      <c r="C45" s="364" t="s">
        <v>73</v>
      </c>
      <c r="D45" s="365"/>
      <c r="E45" s="365"/>
      <c r="F45" s="84"/>
      <c r="G45" s="85"/>
      <c r="H45" s="86"/>
      <c r="I45" s="84"/>
      <c r="J45" s="85"/>
      <c r="K45" s="366"/>
      <c r="L45" s="366"/>
      <c r="M45" s="366"/>
      <c r="N45" s="367"/>
      <c r="O45" s="361">
        <v>0</v>
      </c>
      <c r="P45" s="362"/>
      <c r="Q45" s="362"/>
      <c r="R45" s="363"/>
      <c r="S45" s="12">
        <v>0</v>
      </c>
      <c r="T45" s="19">
        <f>+S45-R45</f>
        <v>0</v>
      </c>
      <c r="U45" s="84"/>
      <c r="V45" s="85"/>
      <c r="W45" s="86"/>
      <c r="X45" s="84"/>
      <c r="Y45" s="85"/>
      <c r="Z45" s="86"/>
      <c r="AA45" s="138"/>
      <c r="AB45" s="84"/>
      <c r="AC45" s="85"/>
      <c r="AD45" s="86"/>
      <c r="AE45" s="84"/>
      <c r="AF45" s="85"/>
      <c r="AG45" s="86"/>
      <c r="AH45" s="3"/>
      <c r="AI45" s="2"/>
      <c r="AK45" s="25"/>
      <c r="AL45" s="25"/>
      <c r="AM45" s="120"/>
      <c r="AN45" s="94"/>
      <c r="AO45" s="94"/>
      <c r="AP45" s="94"/>
      <c r="AQ45" s="25"/>
      <c r="AR45" s="95"/>
    </row>
    <row r="46" spans="2:44" ht="15.95" customHeight="1" x14ac:dyDescent="0.25">
      <c r="B46" s="36"/>
      <c r="C46" s="364" t="s">
        <v>76</v>
      </c>
      <c r="D46" s="365"/>
      <c r="E46" s="365"/>
      <c r="F46" s="84"/>
      <c r="G46" s="85"/>
      <c r="H46" s="86"/>
      <c r="I46" s="84"/>
      <c r="J46" s="85"/>
      <c r="K46" s="366"/>
      <c r="L46" s="366"/>
      <c r="M46" s="366"/>
      <c r="N46" s="367"/>
      <c r="O46" s="361">
        <v>0</v>
      </c>
      <c r="P46" s="362"/>
      <c r="Q46" s="362"/>
      <c r="R46" s="363"/>
      <c r="S46" s="12">
        <v>0</v>
      </c>
      <c r="T46" s="19">
        <f>+S46-R46</f>
        <v>0</v>
      </c>
      <c r="U46" s="84"/>
      <c r="V46" s="85"/>
      <c r="W46" s="86"/>
      <c r="X46" s="84"/>
      <c r="Y46" s="85"/>
      <c r="Z46" s="86"/>
      <c r="AA46" s="138"/>
      <c r="AB46" s="84"/>
      <c r="AC46" s="85"/>
      <c r="AD46" s="86"/>
      <c r="AE46" s="84"/>
      <c r="AF46" s="85"/>
      <c r="AG46" s="86"/>
      <c r="AH46" s="3"/>
      <c r="AI46" s="2"/>
    </row>
    <row r="47" spans="2:44" ht="15.95" customHeight="1" x14ac:dyDescent="0.25">
      <c r="B47" s="36"/>
      <c r="C47" s="364" t="s">
        <v>77</v>
      </c>
      <c r="D47" s="365"/>
      <c r="E47" s="365"/>
      <c r="F47" s="84"/>
      <c r="G47" s="85"/>
      <c r="H47" s="86"/>
      <c r="I47" s="84"/>
      <c r="J47" s="85"/>
      <c r="K47" s="366"/>
      <c r="L47" s="366"/>
      <c r="M47" s="366"/>
      <c r="N47" s="367"/>
      <c r="O47" s="361">
        <v>0</v>
      </c>
      <c r="P47" s="362"/>
      <c r="Q47" s="362"/>
      <c r="R47" s="363"/>
      <c r="S47" s="12">
        <v>0</v>
      </c>
      <c r="T47" s="19">
        <f>+S47-R47</f>
        <v>0</v>
      </c>
      <c r="U47" s="84"/>
      <c r="V47" s="85"/>
      <c r="W47" s="86"/>
      <c r="X47" s="84"/>
      <c r="Y47" s="85"/>
      <c r="Z47" s="86"/>
      <c r="AA47" s="138"/>
      <c r="AB47" s="84"/>
      <c r="AC47" s="85"/>
      <c r="AD47" s="86"/>
      <c r="AE47" s="84"/>
      <c r="AF47" s="85"/>
      <c r="AG47" s="86"/>
      <c r="AH47" s="3"/>
      <c r="AI47" s="2"/>
    </row>
    <row r="48" spans="2:44" ht="15.95" customHeight="1" x14ac:dyDescent="0.25">
      <c r="B48" s="36"/>
      <c r="C48" s="364" t="s">
        <v>78</v>
      </c>
      <c r="D48" s="365"/>
      <c r="E48" s="365"/>
      <c r="F48" s="84"/>
      <c r="G48" s="85"/>
      <c r="H48" s="86"/>
      <c r="I48" s="84"/>
      <c r="J48" s="85"/>
      <c r="K48" s="366"/>
      <c r="L48" s="366"/>
      <c r="M48" s="366"/>
      <c r="N48" s="367"/>
      <c r="O48" s="361">
        <v>0</v>
      </c>
      <c r="P48" s="362"/>
      <c r="Q48" s="362"/>
      <c r="R48" s="363"/>
      <c r="S48" s="12">
        <v>0</v>
      </c>
      <c r="T48" s="19">
        <f>+S48-R48</f>
        <v>0</v>
      </c>
      <c r="U48" s="87"/>
      <c r="V48" s="88"/>
      <c r="W48" s="89"/>
      <c r="X48" s="84"/>
      <c r="Y48" s="85"/>
      <c r="Z48" s="86"/>
      <c r="AA48" s="138"/>
      <c r="AB48" s="84"/>
      <c r="AC48" s="85"/>
      <c r="AD48" s="86"/>
      <c r="AE48" s="84"/>
      <c r="AF48" s="85"/>
      <c r="AG48" s="86"/>
      <c r="AH48" s="3"/>
      <c r="AI48" s="2"/>
    </row>
    <row r="49" spans="1:40" ht="15.95" customHeight="1" x14ac:dyDescent="0.25">
      <c r="B49" s="36"/>
      <c r="C49" s="364" t="s">
        <v>79</v>
      </c>
      <c r="D49" s="365"/>
      <c r="E49" s="365"/>
      <c r="F49" s="84"/>
      <c r="G49" s="85"/>
      <c r="H49" s="86"/>
      <c r="I49" s="84"/>
      <c r="J49" s="85"/>
      <c r="K49" s="366"/>
      <c r="L49" s="366"/>
      <c r="M49" s="366"/>
      <c r="N49" s="367"/>
      <c r="O49" s="370"/>
      <c r="P49" s="368"/>
      <c r="Q49" s="368"/>
      <c r="R49" s="368"/>
      <c r="S49" s="82"/>
      <c r="T49" s="83"/>
      <c r="U49" s="18">
        <v>0</v>
      </c>
      <c r="V49" s="12">
        <v>0</v>
      </c>
      <c r="W49" s="19">
        <f>+V49-U49</f>
        <v>0</v>
      </c>
      <c r="X49" s="84"/>
      <c r="Y49" s="85"/>
      <c r="Z49" s="86"/>
      <c r="AA49" s="138"/>
      <c r="AB49" s="84"/>
      <c r="AC49" s="85"/>
      <c r="AD49" s="86"/>
      <c r="AE49" s="84"/>
      <c r="AF49" s="85"/>
      <c r="AG49" s="86"/>
      <c r="AH49" s="3"/>
      <c r="AI49" s="2"/>
    </row>
    <row r="50" spans="1:40" ht="15.95" customHeight="1" x14ac:dyDescent="0.25">
      <c r="B50" s="36"/>
      <c r="C50" s="364" t="s">
        <v>80</v>
      </c>
      <c r="D50" s="365"/>
      <c r="E50" s="365"/>
      <c r="F50" s="84"/>
      <c r="G50" s="85"/>
      <c r="H50" s="86"/>
      <c r="I50" s="84"/>
      <c r="J50" s="85"/>
      <c r="K50" s="366"/>
      <c r="L50" s="366"/>
      <c r="M50" s="366"/>
      <c r="N50" s="367"/>
      <c r="O50" s="394"/>
      <c r="P50" s="366"/>
      <c r="Q50" s="366"/>
      <c r="R50" s="366"/>
      <c r="S50" s="85"/>
      <c r="T50" s="86"/>
      <c r="U50" s="18">
        <v>0</v>
      </c>
      <c r="V50" s="12">
        <v>0</v>
      </c>
      <c r="W50" s="19">
        <f>+V50-U50</f>
        <v>0</v>
      </c>
      <c r="X50" s="87"/>
      <c r="Y50" s="88"/>
      <c r="Z50" s="89"/>
      <c r="AA50" s="138"/>
      <c r="AB50" s="84"/>
      <c r="AC50" s="85"/>
      <c r="AD50" s="86"/>
      <c r="AE50" s="84"/>
      <c r="AF50" s="85"/>
      <c r="AG50" s="86"/>
      <c r="AH50" s="3"/>
      <c r="AI50" s="2"/>
    </row>
    <row r="51" spans="1:40" ht="15.95" customHeight="1" x14ac:dyDescent="0.25">
      <c r="B51" s="36"/>
      <c r="C51" s="364" t="s">
        <v>7</v>
      </c>
      <c r="D51" s="365"/>
      <c r="E51" s="365"/>
      <c r="F51" s="84"/>
      <c r="G51" s="85"/>
      <c r="H51" s="86"/>
      <c r="I51" s="84"/>
      <c r="J51" s="85"/>
      <c r="K51" s="366"/>
      <c r="L51" s="366"/>
      <c r="M51" s="366"/>
      <c r="N51" s="367"/>
      <c r="O51" s="394"/>
      <c r="P51" s="366"/>
      <c r="Q51" s="366"/>
      <c r="R51" s="366"/>
      <c r="S51" s="85"/>
      <c r="T51" s="86"/>
      <c r="U51" s="81"/>
      <c r="V51" s="82"/>
      <c r="W51" s="83"/>
      <c r="X51" s="18">
        <v>0</v>
      </c>
      <c r="Y51" s="12">
        <v>0</v>
      </c>
      <c r="Z51" s="19">
        <f>+Y51-X51</f>
        <v>0</v>
      </c>
      <c r="AA51" s="139"/>
      <c r="AB51" s="87"/>
      <c r="AC51" s="88"/>
      <c r="AD51" s="89"/>
      <c r="AE51" s="84"/>
      <c r="AF51" s="85"/>
      <c r="AG51" s="86"/>
      <c r="AH51" s="3"/>
      <c r="AI51" s="2"/>
      <c r="AM51" s="437" t="s">
        <v>119</v>
      </c>
      <c r="AN51" s="437"/>
    </row>
    <row r="52" spans="1:40" ht="15.95" customHeight="1" x14ac:dyDescent="0.25">
      <c r="B52" s="36"/>
      <c r="C52" s="364" t="s">
        <v>5</v>
      </c>
      <c r="D52" s="365"/>
      <c r="E52" s="365"/>
      <c r="F52" s="84"/>
      <c r="G52" s="85"/>
      <c r="H52" s="86"/>
      <c r="I52" s="84"/>
      <c r="J52" s="85"/>
      <c r="K52" s="366"/>
      <c r="L52" s="366"/>
      <c r="M52" s="366"/>
      <c r="N52" s="367"/>
      <c r="O52" s="394"/>
      <c r="P52" s="366"/>
      <c r="Q52" s="366"/>
      <c r="R52" s="366"/>
      <c r="S52" s="85"/>
      <c r="T52" s="86"/>
      <c r="U52" s="84"/>
      <c r="V52" s="85"/>
      <c r="W52" s="86"/>
      <c r="X52" s="81"/>
      <c r="Y52" s="82"/>
      <c r="Z52" s="83"/>
      <c r="AA52" s="138"/>
      <c r="AB52" s="18">
        <v>0</v>
      </c>
      <c r="AC52" s="12">
        <v>0</v>
      </c>
      <c r="AD52" s="19">
        <f>+AC52-AB52</f>
        <v>0</v>
      </c>
      <c r="AE52" s="87"/>
      <c r="AF52" s="88"/>
      <c r="AG52" s="89"/>
      <c r="AH52" s="3"/>
      <c r="AI52" s="2"/>
      <c r="AL52" s="100" t="s">
        <v>70</v>
      </c>
      <c r="AM52" s="123" t="s">
        <v>1</v>
      </c>
      <c r="AN52" s="111">
        <f>+F54</f>
        <v>0.60725432848630023</v>
      </c>
    </row>
    <row r="53" spans="1:40" ht="15.95" customHeight="1" x14ac:dyDescent="0.25">
      <c r="B53" s="36"/>
      <c r="C53" s="364" t="s">
        <v>28</v>
      </c>
      <c r="D53" s="365"/>
      <c r="E53" s="365"/>
      <c r="F53" s="87"/>
      <c r="G53" s="88"/>
      <c r="H53" s="89"/>
      <c r="I53" s="87"/>
      <c r="J53" s="88"/>
      <c r="K53" s="396"/>
      <c r="L53" s="396"/>
      <c r="M53" s="396"/>
      <c r="N53" s="397"/>
      <c r="O53" s="395"/>
      <c r="P53" s="396"/>
      <c r="Q53" s="396"/>
      <c r="R53" s="396"/>
      <c r="S53" s="88"/>
      <c r="T53" s="89"/>
      <c r="U53" s="87"/>
      <c r="V53" s="88"/>
      <c r="W53" s="89"/>
      <c r="X53" s="87"/>
      <c r="Y53" s="88"/>
      <c r="Z53" s="89"/>
      <c r="AA53" s="138"/>
      <c r="AB53" s="80"/>
      <c r="AC53" s="90"/>
      <c r="AD53" s="91"/>
      <c r="AE53" s="18">
        <v>0</v>
      </c>
      <c r="AF53" s="12">
        <v>0</v>
      </c>
      <c r="AG53" s="19">
        <f>+AF53-AE53</f>
        <v>0</v>
      </c>
      <c r="AH53" s="3"/>
      <c r="AI53" s="2"/>
      <c r="AL53" s="101"/>
      <c r="AM53" s="123" t="s">
        <v>8</v>
      </c>
      <c r="AN53" s="111">
        <f>+G54</f>
        <v>0.60725432848630034</v>
      </c>
    </row>
    <row r="54" spans="1:40" ht="31.5" customHeight="1" thickBot="1" x14ac:dyDescent="0.3">
      <c r="B54" s="36"/>
      <c r="C54" s="378" t="s">
        <v>29</v>
      </c>
      <c r="D54" s="379"/>
      <c r="E54" s="379"/>
      <c r="F54" s="20">
        <v>0.60725432848630023</v>
      </c>
      <c r="G54" s="21">
        <v>0.60725432848630034</v>
      </c>
      <c r="H54" s="22">
        <f>+G54-F54</f>
        <v>0</v>
      </c>
      <c r="I54" s="20">
        <v>0.19715634597705711</v>
      </c>
      <c r="J54" s="21">
        <v>0.17074554865755964</v>
      </c>
      <c r="K54" s="408">
        <f>+J54-I54</f>
        <v>-2.641079731949747E-2</v>
      </c>
      <c r="L54" s="409"/>
      <c r="M54" s="409"/>
      <c r="N54" s="410"/>
      <c r="O54" s="398">
        <v>0</v>
      </c>
      <c r="P54" s="399"/>
      <c r="Q54" s="399"/>
      <c r="R54" s="400"/>
      <c r="S54" s="21">
        <v>0</v>
      </c>
      <c r="T54" s="23">
        <f>+S54-O54</f>
        <v>0</v>
      </c>
      <c r="U54" s="20">
        <v>0</v>
      </c>
      <c r="V54" s="21">
        <v>0</v>
      </c>
      <c r="W54" s="22">
        <f>+V54-U54</f>
        <v>0</v>
      </c>
      <c r="X54" s="20">
        <v>0</v>
      </c>
      <c r="Y54" s="21">
        <v>0</v>
      </c>
      <c r="Z54" s="22">
        <f>+Y54-X54</f>
        <v>0</v>
      </c>
      <c r="AA54" s="140"/>
      <c r="AB54" s="20">
        <v>0</v>
      </c>
      <c r="AC54" s="21">
        <v>0</v>
      </c>
      <c r="AD54" s="22">
        <f>+AC54-AB54</f>
        <v>0</v>
      </c>
      <c r="AE54" s="20">
        <v>0</v>
      </c>
      <c r="AF54" s="21">
        <v>0</v>
      </c>
      <c r="AG54" s="22">
        <f>+AF54-AE54</f>
        <v>0</v>
      </c>
      <c r="AH54" s="3"/>
      <c r="AI54" s="2"/>
      <c r="AL54" s="392" t="s">
        <v>3</v>
      </c>
      <c r="AM54" s="123" t="s">
        <v>1</v>
      </c>
      <c r="AN54" s="111">
        <f>+I54</f>
        <v>0.19715634597705711</v>
      </c>
    </row>
    <row r="55" spans="1:40" ht="13.5" thickTop="1" x14ac:dyDescent="0.25">
      <c r="B55" s="36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37"/>
      <c r="AB55" s="2"/>
      <c r="AC55" s="2"/>
      <c r="AD55" s="2"/>
      <c r="AE55" s="2"/>
      <c r="AF55" s="2"/>
      <c r="AG55" s="2"/>
      <c r="AH55" s="3"/>
      <c r="AI55" s="2"/>
      <c r="AL55" s="393"/>
      <c r="AM55" s="123" t="s">
        <v>8</v>
      </c>
      <c r="AN55" s="111">
        <f>+J54</f>
        <v>0.17074554865755964</v>
      </c>
    </row>
    <row r="56" spans="1:40" x14ac:dyDescent="0.25">
      <c r="B56" s="30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31"/>
      <c r="AB56" s="6"/>
      <c r="AC56" s="6"/>
      <c r="AD56" s="6"/>
      <c r="AE56" s="6"/>
      <c r="AF56" s="6"/>
      <c r="AG56" s="6"/>
      <c r="AH56" s="7"/>
      <c r="AI56" s="2"/>
      <c r="AL56" s="392" t="s">
        <v>4</v>
      </c>
      <c r="AM56" s="123" t="s">
        <v>1</v>
      </c>
      <c r="AN56" s="111">
        <f>+O54</f>
        <v>0</v>
      </c>
    </row>
    <row r="57" spans="1:40" x14ac:dyDescent="0.25">
      <c r="B57" s="36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37"/>
      <c r="AB57" s="2"/>
      <c r="AC57" s="2"/>
      <c r="AD57" s="2"/>
      <c r="AE57" s="2"/>
      <c r="AF57" s="2"/>
      <c r="AG57" s="2"/>
      <c r="AH57" s="3"/>
      <c r="AI57" s="2"/>
      <c r="AL57" s="393"/>
      <c r="AM57" s="123" t="s">
        <v>8</v>
      </c>
      <c r="AN57" s="111">
        <f>+S54</f>
        <v>0</v>
      </c>
    </row>
    <row r="58" spans="1:40" x14ac:dyDescent="0.25">
      <c r="A58" s="1" t="s">
        <v>84</v>
      </c>
      <c r="B58" s="36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37"/>
      <c r="AB58" s="2"/>
      <c r="AC58" s="2"/>
      <c r="AD58" s="2"/>
      <c r="AE58" s="2"/>
      <c r="AF58" s="2"/>
      <c r="AG58" s="2"/>
      <c r="AH58" s="3"/>
      <c r="AI58" s="2"/>
      <c r="AL58" s="392" t="s">
        <v>71</v>
      </c>
      <c r="AM58" s="123" t="s">
        <v>1</v>
      </c>
      <c r="AN58" s="111">
        <f>+U54</f>
        <v>0</v>
      </c>
    </row>
    <row r="59" spans="1:40" x14ac:dyDescent="0.25">
      <c r="B59" s="36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37"/>
      <c r="AB59" s="2"/>
      <c r="AC59" s="2"/>
      <c r="AD59" s="2"/>
      <c r="AE59" s="2"/>
      <c r="AF59" s="2"/>
      <c r="AG59" s="2"/>
      <c r="AH59" s="3"/>
      <c r="AI59" s="2"/>
      <c r="AL59" s="393"/>
      <c r="AM59" s="123" t="s">
        <v>8</v>
      </c>
      <c r="AN59" s="111">
        <f>+V54</f>
        <v>0</v>
      </c>
    </row>
    <row r="60" spans="1:40" x14ac:dyDescent="0.25">
      <c r="B60" s="36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37"/>
      <c r="AB60" s="2"/>
      <c r="AC60" s="2"/>
      <c r="AD60" s="2"/>
      <c r="AE60" s="2"/>
      <c r="AF60" s="2"/>
      <c r="AG60" s="2"/>
      <c r="AH60" s="3"/>
      <c r="AI60" s="2"/>
      <c r="AL60" s="392" t="s">
        <v>7</v>
      </c>
      <c r="AM60" s="123" t="s">
        <v>1</v>
      </c>
      <c r="AN60" s="111">
        <f>+X54</f>
        <v>0</v>
      </c>
    </row>
    <row r="61" spans="1:40" x14ac:dyDescent="0.25">
      <c r="B61" s="36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37"/>
      <c r="AB61" s="2"/>
      <c r="AC61" s="2"/>
      <c r="AD61" s="2"/>
      <c r="AE61" s="2"/>
      <c r="AF61" s="2"/>
      <c r="AG61" s="2"/>
      <c r="AH61" s="3"/>
      <c r="AI61" s="2"/>
      <c r="AL61" s="393"/>
      <c r="AM61" s="123" t="s">
        <v>8</v>
      </c>
      <c r="AN61" s="111">
        <f>+Y54</f>
        <v>0</v>
      </c>
    </row>
    <row r="62" spans="1:40" x14ac:dyDescent="0.25">
      <c r="B62" s="36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37"/>
      <c r="AB62" s="2"/>
      <c r="AC62" s="2"/>
      <c r="AD62" s="2"/>
      <c r="AE62" s="2"/>
      <c r="AF62" s="2"/>
      <c r="AG62" s="2"/>
      <c r="AH62" s="3"/>
      <c r="AI62" s="2"/>
      <c r="AL62" s="392" t="s">
        <v>5</v>
      </c>
      <c r="AM62" s="123" t="s">
        <v>1</v>
      </c>
      <c r="AN62" s="111">
        <f>+AB54</f>
        <v>0</v>
      </c>
    </row>
    <row r="63" spans="1:40" x14ac:dyDescent="0.25">
      <c r="B63" s="36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37"/>
      <c r="AB63" s="2"/>
      <c r="AC63" s="2"/>
      <c r="AD63" s="2"/>
      <c r="AE63" s="2"/>
      <c r="AF63" s="2"/>
      <c r="AG63" s="2"/>
      <c r="AH63" s="3"/>
      <c r="AI63" s="2"/>
      <c r="AL63" s="393"/>
      <c r="AM63" s="123" t="s">
        <v>8</v>
      </c>
      <c r="AN63" s="111">
        <f>+AC54</f>
        <v>0</v>
      </c>
    </row>
    <row r="64" spans="1:40" x14ac:dyDescent="0.25">
      <c r="B64" s="36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37"/>
      <c r="AB64" s="2"/>
      <c r="AC64" s="2"/>
      <c r="AD64" s="2"/>
      <c r="AE64" s="2"/>
      <c r="AF64" s="2"/>
      <c r="AG64" s="2"/>
      <c r="AH64" s="3"/>
      <c r="AI64" s="2"/>
      <c r="AL64" s="392" t="s">
        <v>28</v>
      </c>
      <c r="AM64" s="123" t="s">
        <v>1</v>
      </c>
      <c r="AN64" s="111">
        <f>+AE54</f>
        <v>0</v>
      </c>
    </row>
    <row r="65" spans="2:40" x14ac:dyDescent="0.25">
      <c r="B65" s="36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37"/>
      <c r="AB65" s="2"/>
      <c r="AC65" s="2"/>
      <c r="AD65" s="2"/>
      <c r="AE65" s="2"/>
      <c r="AF65" s="2"/>
      <c r="AG65" s="2"/>
      <c r="AH65" s="3"/>
      <c r="AI65" s="2"/>
      <c r="AL65" s="393"/>
      <c r="AM65" s="123" t="s">
        <v>8</v>
      </c>
      <c r="AN65" s="111">
        <f>+AF54</f>
        <v>0</v>
      </c>
    </row>
    <row r="66" spans="2:40" x14ac:dyDescent="0.25">
      <c r="B66" s="36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37"/>
      <c r="AB66" s="2"/>
      <c r="AC66" s="2"/>
      <c r="AD66" s="2"/>
      <c r="AE66" s="2"/>
      <c r="AF66" s="2"/>
      <c r="AG66" s="2"/>
      <c r="AH66" s="3"/>
      <c r="AI66" s="2"/>
    </row>
    <row r="67" spans="2:40" x14ac:dyDescent="0.25">
      <c r="B67" s="36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37"/>
      <c r="AB67" s="2"/>
      <c r="AC67" s="2"/>
      <c r="AD67" s="2"/>
      <c r="AE67" s="2"/>
      <c r="AF67" s="2"/>
      <c r="AG67" s="2"/>
      <c r="AH67" s="3"/>
      <c r="AI67" s="2"/>
    </row>
    <row r="68" spans="2:40" x14ac:dyDescent="0.25">
      <c r="B68" s="36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37"/>
      <c r="AB68" s="2"/>
      <c r="AC68" s="2"/>
      <c r="AD68" s="2"/>
      <c r="AE68" s="2"/>
      <c r="AF68" s="2"/>
      <c r="AG68" s="2"/>
      <c r="AH68" s="3"/>
      <c r="AI68" s="2"/>
    </row>
    <row r="69" spans="2:40" x14ac:dyDescent="0.25">
      <c r="B69" s="36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37"/>
      <c r="AB69" s="2"/>
      <c r="AC69" s="2"/>
      <c r="AD69" s="2"/>
      <c r="AE69" s="2"/>
      <c r="AF69" s="2"/>
      <c r="AG69" s="2"/>
      <c r="AH69" s="3"/>
      <c r="AI69" s="2"/>
    </row>
    <row r="70" spans="2:40" x14ac:dyDescent="0.25">
      <c r="B70" s="36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37"/>
      <c r="AB70" s="2"/>
      <c r="AC70" s="2"/>
      <c r="AD70" s="2"/>
      <c r="AE70" s="2"/>
      <c r="AF70" s="2"/>
      <c r="AG70" s="2"/>
      <c r="AH70" s="3"/>
      <c r="AI70" s="2"/>
    </row>
    <row r="71" spans="2:40" x14ac:dyDescent="0.25">
      <c r="B71" s="36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37"/>
      <c r="AB71" s="2"/>
      <c r="AC71" s="2"/>
      <c r="AD71" s="2"/>
      <c r="AE71" s="2"/>
      <c r="AF71" s="2"/>
      <c r="AG71" s="2"/>
      <c r="AH71" s="3"/>
      <c r="AI71" s="2"/>
    </row>
    <row r="72" spans="2:40" x14ac:dyDescent="0.25">
      <c r="B72" s="36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37"/>
      <c r="AB72" s="2"/>
      <c r="AC72" s="2"/>
      <c r="AD72" s="2"/>
      <c r="AE72" s="2"/>
      <c r="AF72" s="2"/>
      <c r="AG72" s="2"/>
      <c r="AH72" s="3"/>
      <c r="AI72" s="2"/>
    </row>
    <row r="73" spans="2:40" x14ac:dyDescent="0.25">
      <c r="B73" s="36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37"/>
      <c r="AB73" s="2"/>
      <c r="AC73" s="2"/>
      <c r="AD73" s="2"/>
      <c r="AE73" s="2"/>
      <c r="AF73" s="2"/>
      <c r="AG73" s="2"/>
      <c r="AH73" s="3"/>
      <c r="AI73" s="2"/>
    </row>
    <row r="74" spans="2:40" x14ac:dyDescent="0.25">
      <c r="B74" s="36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37"/>
      <c r="AB74" s="2"/>
      <c r="AC74" s="2"/>
      <c r="AD74" s="2"/>
      <c r="AE74" s="2"/>
      <c r="AF74" s="2"/>
      <c r="AG74" s="2"/>
      <c r="AH74" s="3"/>
      <c r="AI74" s="2"/>
    </row>
    <row r="75" spans="2:40" x14ac:dyDescent="0.25">
      <c r="B75" s="36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37"/>
      <c r="AB75" s="2"/>
      <c r="AC75" s="2"/>
      <c r="AD75" s="2"/>
      <c r="AE75" s="2"/>
      <c r="AF75" s="2"/>
      <c r="AG75" s="2"/>
      <c r="AH75" s="3"/>
      <c r="AI75" s="2"/>
    </row>
    <row r="76" spans="2:40" x14ac:dyDescent="0.25">
      <c r="B76" s="36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37"/>
      <c r="AB76" s="2"/>
      <c r="AC76" s="2"/>
      <c r="AD76" s="2"/>
      <c r="AE76" s="2"/>
      <c r="AF76" s="2"/>
      <c r="AG76" s="2"/>
      <c r="AH76" s="3"/>
      <c r="AI76" s="2"/>
    </row>
    <row r="77" spans="2:40" ht="20.25" customHeight="1" x14ac:dyDescent="0.25">
      <c r="B77" s="3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37"/>
      <c r="AB77" s="2"/>
      <c r="AC77" s="2"/>
      <c r="AD77" s="2"/>
      <c r="AE77" s="2"/>
      <c r="AF77" s="2"/>
      <c r="AG77" s="2"/>
      <c r="AH77" s="3"/>
      <c r="AI77" s="2"/>
    </row>
    <row r="78" spans="2:40" x14ac:dyDescent="0.25">
      <c r="B78" s="36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37"/>
      <c r="AB78" s="2"/>
      <c r="AC78" s="2"/>
      <c r="AD78" s="2"/>
      <c r="AE78" s="2"/>
      <c r="AF78" s="2"/>
      <c r="AG78" s="2"/>
      <c r="AH78" s="3"/>
      <c r="AI78" s="2"/>
    </row>
    <row r="79" spans="2:40" x14ac:dyDescent="0.25">
      <c r="B79" s="36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37"/>
      <c r="AB79" s="2"/>
      <c r="AC79" s="2"/>
      <c r="AD79" s="2"/>
      <c r="AE79" s="2"/>
      <c r="AF79" s="2"/>
      <c r="AG79" s="2"/>
      <c r="AH79" s="3"/>
      <c r="AI79" s="2"/>
    </row>
    <row r="80" spans="2:40" x14ac:dyDescent="0.25">
      <c r="B80" s="4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7"/>
      <c r="AB80" s="4"/>
      <c r="AC80" s="4"/>
      <c r="AD80" s="4"/>
      <c r="AE80" s="4"/>
      <c r="AF80" s="4"/>
      <c r="AG80" s="4"/>
      <c r="AH80" s="5"/>
      <c r="AI80" s="2"/>
    </row>
    <row r="81" spans="2:39" s="11" customFormat="1" ht="41.25" customHeight="1" x14ac:dyDescent="0.25">
      <c r="B81" s="30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2"/>
      <c r="AI81" s="37"/>
      <c r="AM81" s="119"/>
    </row>
    <row r="82" spans="2:39" s="35" customFormat="1" ht="22.5" customHeight="1" thickBot="1" x14ac:dyDescent="0.3">
      <c r="B82" s="33"/>
      <c r="C82" s="328" t="s">
        <v>92</v>
      </c>
      <c r="D82" s="328"/>
      <c r="E82" s="328"/>
      <c r="F82" s="328"/>
      <c r="G82" s="328"/>
      <c r="H82" s="328"/>
      <c r="I82" s="328"/>
      <c r="J82" s="328"/>
      <c r="K82" s="328"/>
      <c r="L82" s="328"/>
      <c r="M82" s="328"/>
      <c r="N82" s="328"/>
      <c r="O82" s="79"/>
      <c r="P82" s="327" t="s">
        <v>95</v>
      </c>
      <c r="Q82" s="327"/>
      <c r="R82" s="327"/>
      <c r="S82" s="327"/>
      <c r="T82" s="327"/>
      <c r="U82" s="327"/>
      <c r="V82" s="327"/>
      <c r="W82" s="327"/>
      <c r="X82" s="327"/>
      <c r="Y82" s="327"/>
      <c r="Z82" s="327"/>
      <c r="AA82" s="131"/>
      <c r="AB82" s="318" t="s">
        <v>310</v>
      </c>
      <c r="AC82" s="318"/>
      <c r="AD82" s="318"/>
      <c r="AE82" s="318"/>
      <c r="AF82" s="318"/>
      <c r="AG82" s="318"/>
      <c r="AH82" s="34"/>
      <c r="AI82" s="261"/>
      <c r="AM82" s="124"/>
    </row>
    <row r="83" spans="2:39" s="11" customFormat="1" ht="28.5" customHeight="1" thickBot="1" x14ac:dyDescent="0.3">
      <c r="B83" s="36"/>
      <c r="C83" s="406">
        <f>+AF6</f>
        <v>39553</v>
      </c>
      <c r="D83" s="406"/>
      <c r="E83" s="407"/>
      <c r="F83" s="403" t="s">
        <v>93</v>
      </c>
      <c r="G83" s="405"/>
      <c r="H83" s="403" t="s">
        <v>9</v>
      </c>
      <c r="I83" s="405"/>
      <c r="J83" s="403" t="s">
        <v>30</v>
      </c>
      <c r="K83" s="404"/>
      <c r="L83" s="404"/>
      <c r="M83" s="404"/>
      <c r="N83" s="405"/>
      <c r="O83" s="37"/>
      <c r="P83" s="452"/>
      <c r="Q83" s="452"/>
      <c r="R83" s="452"/>
      <c r="S83" s="452"/>
      <c r="T83" s="452"/>
      <c r="U83" s="452"/>
      <c r="V83" s="452"/>
      <c r="W83" s="453" t="s">
        <v>135</v>
      </c>
      <c r="X83" s="454"/>
      <c r="Y83" s="236" t="s">
        <v>136</v>
      </c>
      <c r="AA83" s="134"/>
      <c r="AB83" s="449"/>
      <c r="AC83" s="450"/>
      <c r="AD83" s="451"/>
      <c r="AE83" s="158" t="s">
        <v>43</v>
      </c>
      <c r="AF83" s="158" t="s">
        <v>30</v>
      </c>
      <c r="AG83" s="159" t="s">
        <v>133</v>
      </c>
      <c r="AH83" s="160" t="s">
        <v>134</v>
      </c>
      <c r="AI83" s="262"/>
      <c r="AM83" s="119"/>
    </row>
    <row r="84" spans="2:39" s="11" customFormat="1" ht="33" customHeight="1" thickBot="1" x14ac:dyDescent="0.3">
      <c r="B84" s="36"/>
      <c r="C84" s="402" t="s">
        <v>31</v>
      </c>
      <c r="D84" s="402"/>
      <c r="E84" s="402"/>
      <c r="F84" s="40"/>
      <c r="G84" s="41"/>
      <c r="H84" s="40"/>
      <c r="I84" s="41"/>
      <c r="J84" s="42"/>
      <c r="K84" s="401"/>
      <c r="L84" s="401"/>
      <c r="M84" s="401"/>
      <c r="N84" s="401"/>
      <c r="O84" s="37"/>
      <c r="P84" s="455" t="s">
        <v>107</v>
      </c>
      <c r="Q84" s="455"/>
      <c r="R84" s="455"/>
      <c r="S84" s="455"/>
      <c r="T84" s="455"/>
      <c r="U84" s="455"/>
      <c r="V84" s="455"/>
      <c r="W84" s="277" t="s">
        <v>1</v>
      </c>
      <c r="X84" s="278" t="s">
        <v>308</v>
      </c>
      <c r="Y84" s="279" t="s">
        <v>309</v>
      </c>
      <c r="Z84" s="278" t="s">
        <v>94</v>
      </c>
      <c r="AA84" s="136"/>
      <c r="AB84" s="446" t="s">
        <v>145</v>
      </c>
      <c r="AC84" s="447"/>
      <c r="AD84" s="448"/>
      <c r="AE84" s="150" t="s">
        <v>50</v>
      </c>
      <c r="AF84" s="150">
        <f>+AG84+AH84</f>
        <v>22</v>
      </c>
      <c r="AG84" s="151">
        <v>22</v>
      </c>
      <c r="AH84" s="161"/>
      <c r="AI84" s="263"/>
      <c r="AM84" s="119"/>
    </row>
    <row r="85" spans="2:39" s="11" customFormat="1" ht="15.75" customHeight="1" x14ac:dyDescent="0.25">
      <c r="B85" s="36"/>
      <c r="C85" s="376" t="s">
        <v>96</v>
      </c>
      <c r="D85" s="376"/>
      <c r="E85" s="376"/>
      <c r="F85" s="43">
        <v>3</v>
      </c>
      <c r="G85" s="44">
        <f t="shared" ref="G85:G91" si="1">+F85/J85</f>
        <v>1</v>
      </c>
      <c r="H85" s="43"/>
      <c r="I85" s="44">
        <f t="shared" ref="I85:I90" si="2">+H85/J85</f>
        <v>0</v>
      </c>
      <c r="J85" s="45">
        <f t="shared" ref="J85:K89" si="3">+F85+H85</f>
        <v>3</v>
      </c>
      <c r="K85" s="377">
        <f t="shared" si="3"/>
        <v>1</v>
      </c>
      <c r="L85" s="377"/>
      <c r="M85" s="377"/>
      <c r="N85" s="377"/>
      <c r="O85" s="37"/>
      <c r="P85" s="456" t="s">
        <v>319</v>
      </c>
      <c r="Q85" s="456"/>
      <c r="R85" s="456"/>
      <c r="S85" s="456"/>
      <c r="T85" s="456"/>
      <c r="U85" s="456"/>
      <c r="V85" s="456"/>
      <c r="W85" s="156">
        <v>98000</v>
      </c>
      <c r="X85" s="156">
        <v>72593</v>
      </c>
      <c r="Y85" s="156">
        <v>227</v>
      </c>
      <c r="Z85" s="165">
        <f t="shared" ref="Z85:Z93" si="4">+X85/W85</f>
        <v>0.74074489795918363</v>
      </c>
      <c r="AA85" s="135"/>
      <c r="AB85" s="446" t="s">
        <v>100</v>
      </c>
      <c r="AC85" s="447"/>
      <c r="AD85" s="448"/>
      <c r="AE85" s="150" t="s">
        <v>50</v>
      </c>
      <c r="AF85" s="150">
        <f t="shared" ref="AF85:AF93" si="5">+AG85+AH85</f>
        <v>2</v>
      </c>
      <c r="AG85" s="151">
        <v>2</v>
      </c>
      <c r="AH85" s="161"/>
      <c r="AI85" s="263"/>
      <c r="AM85" s="119"/>
    </row>
    <row r="86" spans="2:39" s="11" customFormat="1" ht="16.5" customHeight="1" x14ac:dyDescent="0.25">
      <c r="B86" s="36"/>
      <c r="C86" s="376" t="s">
        <v>97</v>
      </c>
      <c r="D86" s="376"/>
      <c r="E86" s="376"/>
      <c r="F86" s="43">
        <v>15</v>
      </c>
      <c r="G86" s="44">
        <f t="shared" si="1"/>
        <v>0.51724137931034486</v>
      </c>
      <c r="H86" s="43">
        <v>14</v>
      </c>
      <c r="I86" s="44">
        <f t="shared" si="2"/>
        <v>0.48275862068965519</v>
      </c>
      <c r="J86" s="45">
        <f t="shared" si="3"/>
        <v>29</v>
      </c>
      <c r="K86" s="377">
        <f t="shared" si="3"/>
        <v>1</v>
      </c>
      <c r="L86" s="377"/>
      <c r="M86" s="377"/>
      <c r="N86" s="377"/>
      <c r="O86" s="37"/>
      <c r="P86" s="457" t="s">
        <v>320</v>
      </c>
      <c r="Q86" s="457"/>
      <c r="R86" s="457"/>
      <c r="S86" s="457"/>
      <c r="T86" s="457"/>
      <c r="U86" s="457"/>
      <c r="V86" s="457"/>
      <c r="W86" s="157">
        <v>40000</v>
      </c>
      <c r="X86" s="157">
        <v>30823</v>
      </c>
      <c r="Y86" s="157">
        <v>613</v>
      </c>
      <c r="Z86" s="166">
        <f t="shared" si="4"/>
        <v>0.77057500000000001</v>
      </c>
      <c r="AA86" s="135"/>
      <c r="AB86" s="292" t="s">
        <v>101</v>
      </c>
      <c r="AC86" s="293"/>
      <c r="AD86" s="294"/>
      <c r="AE86" s="150" t="s">
        <v>50</v>
      </c>
      <c r="AF86" s="150">
        <f t="shared" si="5"/>
        <v>1</v>
      </c>
      <c r="AG86" s="151">
        <v>1</v>
      </c>
      <c r="AH86" s="161"/>
      <c r="AI86" s="263"/>
      <c r="AM86" s="119"/>
    </row>
    <row r="87" spans="2:39" s="11" customFormat="1" ht="15" customHeight="1" x14ac:dyDescent="0.25">
      <c r="B87" s="36"/>
      <c r="C87" s="376" t="s">
        <v>98</v>
      </c>
      <c r="D87" s="376"/>
      <c r="E87" s="376"/>
      <c r="F87" s="43">
        <v>16</v>
      </c>
      <c r="G87" s="44">
        <f t="shared" si="1"/>
        <v>0.69565217391304346</v>
      </c>
      <c r="H87" s="43">
        <v>7</v>
      </c>
      <c r="I87" s="44">
        <f t="shared" si="2"/>
        <v>0.30434782608695654</v>
      </c>
      <c r="J87" s="45">
        <f t="shared" si="3"/>
        <v>23</v>
      </c>
      <c r="K87" s="377">
        <f t="shared" si="3"/>
        <v>1</v>
      </c>
      <c r="L87" s="377"/>
      <c r="M87" s="377"/>
      <c r="N87" s="377"/>
      <c r="O87" s="37"/>
      <c r="P87" s="383" t="s">
        <v>3</v>
      </c>
      <c r="Q87" s="384"/>
      <c r="R87" s="384"/>
      <c r="S87" s="384"/>
      <c r="T87" s="384"/>
      <c r="U87" s="384"/>
      <c r="V87" s="385"/>
      <c r="W87" s="157">
        <v>1508103.3152813572</v>
      </c>
      <c r="X87" s="157">
        <v>253772</v>
      </c>
      <c r="Y87" s="157">
        <v>3283</v>
      </c>
      <c r="Z87" s="166">
        <f t="shared" si="4"/>
        <v>0.16827229104834598</v>
      </c>
      <c r="AA87" s="135"/>
      <c r="AB87" s="292" t="s">
        <v>124</v>
      </c>
      <c r="AC87" s="293"/>
      <c r="AD87" s="294"/>
      <c r="AE87" s="150" t="s">
        <v>50</v>
      </c>
      <c r="AF87" s="150">
        <f t="shared" si="5"/>
        <v>1</v>
      </c>
      <c r="AG87" s="151">
        <v>1</v>
      </c>
      <c r="AH87" s="161"/>
      <c r="AI87" s="263"/>
      <c r="AM87" s="119"/>
    </row>
    <row r="88" spans="2:39" s="11" customFormat="1" ht="16.5" customHeight="1" x14ac:dyDescent="0.25">
      <c r="B88" s="36"/>
      <c r="C88" s="376" t="s">
        <v>99</v>
      </c>
      <c r="D88" s="376"/>
      <c r="E88" s="376"/>
      <c r="F88" s="43">
        <v>103</v>
      </c>
      <c r="G88" s="44">
        <f t="shared" si="1"/>
        <v>0.28770949720670391</v>
      </c>
      <c r="H88" s="43">
        <v>255</v>
      </c>
      <c r="I88" s="44">
        <f t="shared" si="2"/>
        <v>0.71229050279329609</v>
      </c>
      <c r="J88" s="264">
        <f t="shared" si="3"/>
        <v>358</v>
      </c>
      <c r="K88" s="377">
        <f t="shared" si="3"/>
        <v>1</v>
      </c>
      <c r="L88" s="377"/>
      <c r="M88" s="377"/>
      <c r="N88" s="377"/>
      <c r="O88" s="37"/>
      <c r="P88" s="383" t="s">
        <v>4</v>
      </c>
      <c r="Q88" s="384"/>
      <c r="R88" s="384"/>
      <c r="S88" s="384"/>
      <c r="T88" s="384"/>
      <c r="U88" s="384"/>
      <c r="V88" s="385"/>
      <c r="W88" s="157">
        <v>1052713.415</v>
      </c>
      <c r="X88" s="157"/>
      <c r="Y88" s="157"/>
      <c r="Z88" s="166">
        <f t="shared" si="4"/>
        <v>0</v>
      </c>
      <c r="AA88" s="135"/>
      <c r="AB88" s="292" t="s">
        <v>102</v>
      </c>
      <c r="AC88" s="293"/>
      <c r="AD88" s="294"/>
      <c r="AE88" s="150" t="s">
        <v>50</v>
      </c>
      <c r="AF88" s="150"/>
      <c r="AG88" s="151"/>
      <c r="AH88" s="161"/>
      <c r="AI88" s="263"/>
      <c r="AM88" s="119"/>
    </row>
    <row r="89" spans="2:39" s="11" customFormat="1" ht="27" customHeight="1" x14ac:dyDescent="0.25">
      <c r="B89" s="36"/>
      <c r="C89" s="376" t="s">
        <v>115</v>
      </c>
      <c r="D89" s="376"/>
      <c r="E89" s="376"/>
      <c r="F89" s="43">
        <v>29</v>
      </c>
      <c r="G89" s="44">
        <f t="shared" si="1"/>
        <v>0.29292929292929293</v>
      </c>
      <c r="H89" s="43">
        <v>70</v>
      </c>
      <c r="I89" s="44">
        <f t="shared" si="2"/>
        <v>0.70707070707070707</v>
      </c>
      <c r="J89" s="45">
        <f t="shared" si="3"/>
        <v>99</v>
      </c>
      <c r="K89" s="377">
        <f t="shared" si="3"/>
        <v>1</v>
      </c>
      <c r="L89" s="377"/>
      <c r="M89" s="377"/>
      <c r="N89" s="377"/>
      <c r="O89" s="37"/>
      <c r="P89" s="383" t="s">
        <v>321</v>
      </c>
      <c r="Q89" s="384"/>
      <c r="R89" s="384"/>
      <c r="S89" s="384"/>
      <c r="T89" s="384"/>
      <c r="U89" s="384"/>
      <c r="V89" s="385"/>
      <c r="W89" s="157">
        <v>229930.75</v>
      </c>
      <c r="X89" s="157"/>
      <c r="Y89" s="157"/>
      <c r="Z89" s="166">
        <f t="shared" si="4"/>
        <v>0</v>
      </c>
      <c r="AA89" s="135"/>
      <c r="AB89" s="292" t="s">
        <v>103</v>
      </c>
      <c r="AC89" s="293"/>
      <c r="AD89" s="294"/>
      <c r="AE89" s="150" t="s">
        <v>50</v>
      </c>
      <c r="AF89" s="150">
        <f t="shared" si="5"/>
        <v>3</v>
      </c>
      <c r="AG89" s="151">
        <v>3</v>
      </c>
      <c r="AH89" s="161"/>
      <c r="AI89" s="263"/>
      <c r="AM89" s="119"/>
    </row>
    <row r="90" spans="2:39" s="11" customFormat="1" ht="18.75" customHeight="1" x14ac:dyDescent="0.25">
      <c r="B90" s="36"/>
      <c r="C90" s="376" t="s">
        <v>108</v>
      </c>
      <c r="D90" s="376"/>
      <c r="E90" s="376"/>
      <c r="F90" s="43"/>
      <c r="G90" s="44">
        <f t="shared" si="1"/>
        <v>0</v>
      </c>
      <c r="H90" s="43">
        <v>3</v>
      </c>
      <c r="I90" s="44">
        <f t="shared" si="2"/>
        <v>1</v>
      </c>
      <c r="J90" s="45">
        <f>+F90+H90</f>
        <v>3</v>
      </c>
      <c r="K90" s="377">
        <f>+G90+I90</f>
        <v>1</v>
      </c>
      <c r="L90" s="377"/>
      <c r="M90" s="377"/>
      <c r="N90" s="377"/>
      <c r="O90" s="37"/>
      <c r="P90" s="383" t="s">
        <v>7</v>
      </c>
      <c r="Q90" s="384"/>
      <c r="R90" s="384"/>
      <c r="S90" s="384"/>
      <c r="T90" s="384"/>
      <c r="U90" s="384"/>
      <c r="V90" s="385"/>
      <c r="W90" s="157">
        <v>950</v>
      </c>
      <c r="X90" s="157"/>
      <c r="Y90" s="157"/>
      <c r="Z90" s="166">
        <f t="shared" si="4"/>
        <v>0</v>
      </c>
      <c r="AA90" s="135"/>
      <c r="AB90" s="292" t="s">
        <v>105</v>
      </c>
      <c r="AC90" s="293"/>
      <c r="AD90" s="294"/>
      <c r="AE90" s="150" t="s">
        <v>50</v>
      </c>
      <c r="AF90" s="150">
        <f t="shared" si="5"/>
        <v>1</v>
      </c>
      <c r="AG90" s="151">
        <v>1</v>
      </c>
      <c r="AH90" s="161"/>
      <c r="AI90" s="263"/>
      <c r="AM90" s="119"/>
    </row>
    <row r="91" spans="2:39" s="11" customFormat="1" ht="16.5" customHeight="1" x14ac:dyDescent="0.25">
      <c r="B91" s="36"/>
      <c r="C91" s="375" t="s">
        <v>32</v>
      </c>
      <c r="D91" s="375"/>
      <c r="E91" s="375"/>
      <c r="F91" s="43">
        <f>SUM(F85:F90)</f>
        <v>166</v>
      </c>
      <c r="G91" s="44">
        <f t="shared" si="1"/>
        <v>0.32233009708737864</v>
      </c>
      <c r="H91" s="43">
        <f>SUM(H85:H90)</f>
        <v>349</v>
      </c>
      <c r="I91" s="44">
        <f>+H91/J91</f>
        <v>0.67766990291262141</v>
      </c>
      <c r="J91" s="169">
        <f>+F91+H91</f>
        <v>515</v>
      </c>
      <c r="K91" s="386">
        <f>+G91+I91</f>
        <v>1</v>
      </c>
      <c r="L91" s="386"/>
      <c r="M91" s="386"/>
      <c r="N91" s="386"/>
      <c r="O91" s="37"/>
      <c r="P91" s="383" t="s">
        <v>5</v>
      </c>
      <c r="Q91" s="384"/>
      <c r="R91" s="384"/>
      <c r="S91" s="384"/>
      <c r="T91" s="384"/>
      <c r="U91" s="384"/>
      <c r="V91" s="385"/>
      <c r="W91" s="157">
        <v>497750.80769230769</v>
      </c>
      <c r="X91" s="157"/>
      <c r="Y91" s="157"/>
      <c r="Z91" s="166">
        <f t="shared" si="4"/>
        <v>0</v>
      </c>
      <c r="AA91" s="135"/>
      <c r="AB91" s="292" t="s">
        <v>120</v>
      </c>
      <c r="AC91" s="293"/>
      <c r="AD91" s="294"/>
      <c r="AE91" s="150" t="s">
        <v>50</v>
      </c>
      <c r="AF91" s="150">
        <f t="shared" si="5"/>
        <v>4</v>
      </c>
      <c r="AG91" s="151">
        <v>3</v>
      </c>
      <c r="AH91" s="161">
        <v>1</v>
      </c>
      <c r="AI91" s="263"/>
      <c r="AM91" s="119"/>
    </row>
    <row r="92" spans="2:39" s="11" customFormat="1" ht="16.5" customHeight="1" x14ac:dyDescent="0.25">
      <c r="B92" s="36"/>
      <c r="O92" s="37"/>
      <c r="P92" s="383" t="s">
        <v>28</v>
      </c>
      <c r="Q92" s="384"/>
      <c r="R92" s="384"/>
      <c r="S92" s="384"/>
      <c r="T92" s="384"/>
      <c r="U92" s="384"/>
      <c r="V92" s="385"/>
      <c r="W92" s="157">
        <v>503145.2583333333</v>
      </c>
      <c r="X92" s="157"/>
      <c r="Y92" s="157"/>
      <c r="Z92" s="166">
        <f t="shared" si="4"/>
        <v>0</v>
      </c>
      <c r="AA92" s="135"/>
      <c r="AB92" s="292" t="s">
        <v>121</v>
      </c>
      <c r="AC92" s="293"/>
      <c r="AD92" s="294"/>
      <c r="AE92" s="150" t="s">
        <v>50</v>
      </c>
      <c r="AF92" s="150">
        <f t="shared" si="5"/>
        <v>4</v>
      </c>
      <c r="AG92" s="151">
        <v>4</v>
      </c>
      <c r="AH92" s="161"/>
      <c r="AI92" s="263"/>
      <c r="AM92" s="119"/>
    </row>
    <row r="93" spans="2:39" s="11" customFormat="1" ht="19.5" customHeight="1" x14ac:dyDescent="0.25">
      <c r="B93" s="36"/>
      <c r="O93" s="37"/>
      <c r="P93" s="380" t="s">
        <v>85</v>
      </c>
      <c r="Q93" s="381"/>
      <c r="R93" s="381"/>
      <c r="S93" s="381"/>
      <c r="T93" s="381"/>
      <c r="U93" s="381"/>
      <c r="V93" s="382"/>
      <c r="W93" s="286">
        <f>SUM(W85:W92)</f>
        <v>3930593.546306998</v>
      </c>
      <c r="X93" s="286">
        <f>SUM(X85:X92)</f>
        <v>357188</v>
      </c>
      <c r="Y93" s="286">
        <f>SUM(Y85:Y92)</f>
        <v>4123</v>
      </c>
      <c r="Z93" s="167">
        <f t="shared" si="4"/>
        <v>9.0873807172353688E-2</v>
      </c>
      <c r="AA93" s="135"/>
      <c r="AB93" s="292" t="s">
        <v>142</v>
      </c>
      <c r="AC93" s="293"/>
      <c r="AD93" s="294"/>
      <c r="AE93" s="150" t="s">
        <v>50</v>
      </c>
      <c r="AF93" s="150">
        <f t="shared" si="5"/>
        <v>1</v>
      </c>
      <c r="AG93" s="151">
        <v>1</v>
      </c>
      <c r="AH93" s="161"/>
      <c r="AI93" s="263"/>
      <c r="AJ93" s="251">
        <v>315549</v>
      </c>
      <c r="AM93" s="119"/>
    </row>
    <row r="94" spans="2:39" s="11" customFormat="1" ht="17.25" customHeight="1" x14ac:dyDescent="0.25">
      <c r="B94" s="36"/>
      <c r="O94" s="37"/>
      <c r="P94" s="152"/>
      <c r="Q94" s="152"/>
      <c r="R94" s="152"/>
      <c r="S94" s="152"/>
      <c r="T94" s="152"/>
      <c r="U94" s="152"/>
      <c r="V94" s="152"/>
      <c r="W94" s="153"/>
      <c r="X94" s="153"/>
      <c r="Y94" s="153"/>
      <c r="Z94" s="135"/>
      <c r="AA94" s="135"/>
      <c r="AB94" s="292" t="s">
        <v>276</v>
      </c>
      <c r="AC94" s="293"/>
      <c r="AD94" s="294"/>
      <c r="AE94" s="150" t="s">
        <v>50</v>
      </c>
      <c r="AF94" s="150">
        <f>+AG94+AH94</f>
        <v>2</v>
      </c>
      <c r="AG94" s="151">
        <v>2</v>
      </c>
      <c r="AH94" s="161"/>
      <c r="AI94" s="263"/>
      <c r="AJ94" s="252">
        <f>+X93-AJ93</f>
        <v>41639</v>
      </c>
      <c r="AM94" s="119"/>
    </row>
    <row r="95" spans="2:39" s="11" customFormat="1" ht="17.25" customHeight="1" x14ac:dyDescent="0.25">
      <c r="B95" s="36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292" t="s">
        <v>275</v>
      </c>
      <c r="AC95" s="293"/>
      <c r="AD95" s="294"/>
      <c r="AE95" s="150" t="s">
        <v>50</v>
      </c>
      <c r="AF95" s="150">
        <f>+AG95+AH95</f>
        <v>1</v>
      </c>
      <c r="AG95" s="151"/>
      <c r="AH95" s="161">
        <v>1</v>
      </c>
      <c r="AI95" s="263"/>
      <c r="AM95" s="119"/>
    </row>
    <row r="96" spans="2:39" s="11" customFormat="1" ht="18.75" customHeight="1" x14ac:dyDescent="0.25">
      <c r="B96" s="36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14" t="s">
        <v>305</v>
      </c>
      <c r="AC96" s="315"/>
      <c r="AD96" s="316"/>
      <c r="AE96" s="162" t="s">
        <v>50</v>
      </c>
      <c r="AF96" s="162">
        <f>+AG96+AH96</f>
        <v>2</v>
      </c>
      <c r="AG96" s="163">
        <v>2</v>
      </c>
      <c r="AH96" s="164"/>
      <c r="AI96" s="263"/>
      <c r="AM96" s="119"/>
    </row>
    <row r="97" spans="2:42" s="11" customFormat="1" ht="4.5" customHeight="1" x14ac:dyDescent="0.25">
      <c r="B97" s="46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8"/>
      <c r="AI97" s="37"/>
      <c r="AM97" s="119"/>
    </row>
    <row r="98" spans="2:42" s="11" customFormat="1" ht="18" x14ac:dyDescent="0.25">
      <c r="B98" s="30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287" t="s">
        <v>318</v>
      </c>
      <c r="AC98" s="31"/>
      <c r="AD98" s="31"/>
      <c r="AE98" s="31"/>
      <c r="AF98" s="31"/>
      <c r="AG98" s="31"/>
      <c r="AH98" s="32"/>
      <c r="AI98" s="37"/>
      <c r="AL98" s="104" t="s">
        <v>137</v>
      </c>
      <c r="AM98" s="119"/>
    </row>
    <row r="99" spans="2:42" s="11" customFormat="1" ht="16.5" thickBot="1" x14ac:dyDescent="0.3">
      <c r="B99" s="36"/>
      <c r="C99" s="49" t="s">
        <v>33</v>
      </c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50"/>
      <c r="V99" s="299" t="s">
        <v>82</v>
      </c>
      <c r="W99" s="300"/>
      <c r="X99" s="300"/>
      <c r="Y99" s="300"/>
      <c r="Z99" s="301"/>
      <c r="AA99" s="128"/>
      <c r="AB99" s="51"/>
      <c r="AC99" s="51"/>
      <c r="AD99" s="51"/>
      <c r="AE99" s="51"/>
      <c r="AF99" s="51"/>
      <c r="AG99" s="51"/>
      <c r="AH99" s="39"/>
      <c r="AI99" s="37"/>
      <c r="AM99" s="119"/>
    </row>
    <row r="100" spans="2:42" s="11" customFormat="1" ht="16.5" thickBot="1" x14ac:dyDescent="0.3">
      <c r="B100" s="36"/>
      <c r="C100" s="305"/>
      <c r="D100" s="306"/>
      <c r="E100" s="306"/>
      <c r="F100" s="306"/>
      <c r="G100" s="306"/>
      <c r="H100" s="306"/>
      <c r="I100" s="306"/>
      <c r="J100" s="306"/>
      <c r="K100" s="306"/>
      <c r="L100" s="306"/>
      <c r="M100" s="306"/>
      <c r="N100" s="306"/>
      <c r="O100" s="306"/>
      <c r="P100" s="306"/>
      <c r="Q100" s="306"/>
      <c r="R100" s="306"/>
      <c r="S100" s="306"/>
      <c r="T100" s="306"/>
      <c r="U100" s="307"/>
      <c r="V100" s="302"/>
      <c r="W100" s="303"/>
      <c r="X100" s="303"/>
      <c r="Y100" s="303"/>
      <c r="Z100" s="304"/>
      <c r="AA100" s="128"/>
      <c r="AB100" s="51"/>
      <c r="AC100" s="51"/>
      <c r="AD100" s="51"/>
      <c r="AE100" s="51"/>
      <c r="AF100" s="51"/>
      <c r="AG100" s="51"/>
      <c r="AH100" s="39"/>
      <c r="AI100" s="37"/>
      <c r="AL100" s="102" t="s">
        <v>112</v>
      </c>
      <c r="AM100" s="125" t="s">
        <v>113</v>
      </c>
      <c r="AN100" s="103" t="s">
        <v>114</v>
      </c>
      <c r="AO100" s="431" t="s">
        <v>128</v>
      </c>
      <c r="AP100" s="432"/>
    </row>
    <row r="101" spans="2:42" s="11" customFormat="1" ht="23.25" x14ac:dyDescent="0.2">
      <c r="B101" s="36"/>
      <c r="C101" s="308"/>
      <c r="D101" s="306"/>
      <c r="E101" s="306"/>
      <c r="F101" s="306"/>
      <c r="G101" s="306"/>
      <c r="H101" s="306"/>
      <c r="I101" s="306"/>
      <c r="J101" s="306"/>
      <c r="K101" s="306"/>
      <c r="L101" s="306"/>
      <c r="M101" s="306"/>
      <c r="N101" s="306"/>
      <c r="O101" s="306"/>
      <c r="P101" s="306"/>
      <c r="Q101" s="306"/>
      <c r="R101" s="306"/>
      <c r="S101" s="306"/>
      <c r="T101" s="306"/>
      <c r="U101" s="307"/>
      <c r="V101" s="52"/>
      <c r="W101" s="37"/>
      <c r="X101" s="37"/>
      <c r="Y101" s="37"/>
      <c r="Z101" s="53"/>
      <c r="AA101" s="37"/>
      <c r="AB101" s="37"/>
      <c r="AC101" s="268"/>
      <c r="AD101" s="37"/>
      <c r="AE101" s="37"/>
      <c r="AF101" s="37"/>
      <c r="AG101" s="37"/>
      <c r="AH101" s="39"/>
      <c r="AI101" s="37"/>
      <c r="AL101" s="141" t="s">
        <v>138</v>
      </c>
      <c r="AM101" s="126">
        <v>152</v>
      </c>
      <c r="AN101" s="142" t="s">
        <v>55</v>
      </c>
      <c r="AO101" s="433" t="s">
        <v>141</v>
      </c>
      <c r="AP101" s="434"/>
    </row>
    <row r="102" spans="2:42" s="11" customFormat="1" ht="14.25" x14ac:dyDescent="0.25">
      <c r="B102" s="36"/>
      <c r="C102" s="308"/>
      <c r="D102" s="306"/>
      <c r="E102" s="306"/>
      <c r="F102" s="306"/>
      <c r="G102" s="306"/>
      <c r="H102" s="306"/>
      <c r="I102" s="306"/>
      <c r="J102" s="306"/>
      <c r="K102" s="306"/>
      <c r="L102" s="306"/>
      <c r="M102" s="306"/>
      <c r="N102" s="306"/>
      <c r="O102" s="306"/>
      <c r="P102" s="306"/>
      <c r="Q102" s="306"/>
      <c r="R102" s="306"/>
      <c r="S102" s="306"/>
      <c r="T102" s="306"/>
      <c r="U102" s="307"/>
      <c r="V102" s="52"/>
      <c r="W102" s="37"/>
      <c r="X102" s="37"/>
      <c r="Y102" s="37"/>
      <c r="Z102" s="53"/>
      <c r="AA102" s="37"/>
      <c r="AB102" s="37"/>
      <c r="AC102" s="37"/>
      <c r="AD102" s="37"/>
      <c r="AE102" s="37"/>
      <c r="AF102" s="37"/>
      <c r="AG102" s="37"/>
      <c r="AH102" s="39"/>
      <c r="AI102" s="37"/>
      <c r="AL102" s="143" t="s">
        <v>139</v>
      </c>
      <c r="AM102" s="132">
        <v>75.075000000000003</v>
      </c>
      <c r="AN102" s="133" t="s">
        <v>13</v>
      </c>
      <c r="AO102" s="440" t="s">
        <v>140</v>
      </c>
      <c r="AP102" s="441"/>
    </row>
    <row r="103" spans="2:42" s="11" customFormat="1" x14ac:dyDescent="0.25">
      <c r="B103" s="36"/>
      <c r="C103" s="309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  <c r="R103" s="310"/>
      <c r="S103" s="310"/>
      <c r="T103" s="310"/>
      <c r="U103" s="311"/>
      <c r="V103" s="54"/>
      <c r="W103" s="47"/>
      <c r="X103" s="47"/>
      <c r="Y103" s="47"/>
      <c r="Z103" s="55"/>
      <c r="AA103" s="37"/>
      <c r="AB103" s="37"/>
      <c r="AC103" s="37"/>
      <c r="AD103" s="37"/>
      <c r="AE103" s="37"/>
      <c r="AF103" s="37"/>
      <c r="AG103" s="37"/>
      <c r="AH103" s="39"/>
      <c r="AI103" s="37"/>
    </row>
    <row r="104" spans="2:42" s="11" customFormat="1" x14ac:dyDescent="0.25">
      <c r="B104" s="46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8"/>
      <c r="AI104" s="37"/>
    </row>
    <row r="105" spans="2:42" s="11" customFormat="1" x14ac:dyDescent="0.25">
      <c r="B105" s="30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2"/>
      <c r="AI105" s="37"/>
      <c r="AM105" s="119"/>
    </row>
    <row r="106" spans="2:42" s="11" customFormat="1" x14ac:dyDescent="0.25">
      <c r="B106" s="36"/>
      <c r="C106" s="56" t="s">
        <v>34</v>
      </c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9"/>
      <c r="AI106" s="37"/>
      <c r="AM106" s="119"/>
    </row>
    <row r="107" spans="2:42" s="11" customFormat="1" x14ac:dyDescent="0.25">
      <c r="B107" s="36"/>
      <c r="C107" s="57" t="s">
        <v>35</v>
      </c>
      <c r="D107" s="312"/>
      <c r="E107" s="313"/>
      <c r="F107" s="288" t="s">
        <v>42</v>
      </c>
      <c r="G107" s="289"/>
      <c r="H107" s="288" t="s">
        <v>109</v>
      </c>
      <c r="I107" s="290"/>
      <c r="J107" s="289"/>
      <c r="K107" s="288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289"/>
      <c r="AA107" s="58"/>
      <c r="AB107" s="58"/>
      <c r="AC107" s="58"/>
      <c r="AD107" s="58"/>
      <c r="AE107" s="58"/>
      <c r="AF107" s="58"/>
      <c r="AG107" s="58"/>
      <c r="AH107" s="39"/>
      <c r="AI107" s="37"/>
      <c r="AM107" s="119"/>
    </row>
    <row r="108" spans="2:42" s="11" customFormat="1" x14ac:dyDescent="0.25">
      <c r="B108" s="36"/>
      <c r="C108" s="59" t="s">
        <v>36</v>
      </c>
      <c r="D108" s="291" t="s">
        <v>37</v>
      </c>
      <c r="E108" s="291"/>
      <c r="F108" s="317" t="s">
        <v>38</v>
      </c>
      <c r="G108" s="317"/>
      <c r="H108" s="317" t="s">
        <v>39</v>
      </c>
      <c r="I108" s="317"/>
      <c r="J108" s="317"/>
      <c r="K108" s="317" t="s">
        <v>40</v>
      </c>
      <c r="L108" s="317"/>
      <c r="M108" s="317"/>
      <c r="N108" s="317"/>
      <c r="O108" s="317"/>
      <c r="P108" s="317"/>
      <c r="Q108" s="317"/>
      <c r="R108" s="317"/>
      <c r="S108" s="317"/>
      <c r="T108" s="317"/>
      <c r="U108" s="317"/>
      <c r="V108" s="317"/>
      <c r="W108" s="317"/>
      <c r="X108" s="317"/>
      <c r="Y108" s="317"/>
      <c r="Z108" s="317"/>
      <c r="AA108" s="129"/>
      <c r="AB108" s="60"/>
      <c r="AC108" s="60"/>
      <c r="AD108" s="60"/>
      <c r="AE108" s="60"/>
      <c r="AF108" s="60"/>
      <c r="AG108" s="60"/>
      <c r="AH108" s="39"/>
      <c r="AI108" s="37"/>
      <c r="AM108" s="119"/>
    </row>
    <row r="109" spans="2:42" s="11" customFormat="1" ht="13.5" thickBot="1" x14ac:dyDescent="0.3">
      <c r="B109" s="61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3"/>
      <c r="AI109" s="37"/>
      <c r="AM109" s="119"/>
    </row>
    <row r="110" spans="2:42" s="11" customFormat="1" ht="13.5" thickTop="1" x14ac:dyDescent="0.25">
      <c r="AM110" s="119"/>
    </row>
    <row r="111" spans="2:42" s="11" customFormat="1" ht="166.5" customHeight="1" x14ac:dyDescent="0.25">
      <c r="S111" s="11">
        <f>100/7/2</f>
        <v>7.1428571428571432</v>
      </c>
      <c r="AM111" s="119"/>
    </row>
    <row r="113" spans="24:40" ht="13.5" thickBot="1" x14ac:dyDescent="0.3"/>
    <row r="114" spans="24:40" ht="15.75" thickBot="1" x14ac:dyDescent="0.3">
      <c r="X114" s="296" t="s">
        <v>86</v>
      </c>
      <c r="Y114" s="297"/>
      <c r="Z114" s="297"/>
      <c r="AA114" s="298"/>
    </row>
    <row r="115" spans="24:40" x14ac:dyDescent="0.25">
      <c r="AB115" s="295" t="s">
        <v>104</v>
      </c>
      <c r="AC115" s="295"/>
      <c r="AD115" s="295"/>
      <c r="AE115" s="295"/>
      <c r="AF115" s="38" t="s">
        <v>50</v>
      </c>
      <c r="AG115" s="24">
        <v>1</v>
      </c>
    </row>
    <row r="126" spans="24:40" x14ac:dyDescent="0.25">
      <c r="AK126" s="119"/>
      <c r="AM126" s="11"/>
    </row>
    <row r="127" spans="24:40" ht="14.25" x14ac:dyDescent="0.25">
      <c r="AJ127" s="143" t="s">
        <v>130</v>
      </c>
      <c r="AK127" s="132">
        <v>8</v>
      </c>
      <c r="AL127" s="133" t="s">
        <v>55</v>
      </c>
      <c r="AM127" s="442" t="s">
        <v>132</v>
      </c>
      <c r="AN127" s="443"/>
    </row>
    <row r="128" spans="24:40" ht="14.25" x14ac:dyDescent="0.25">
      <c r="AJ128" s="144" t="s">
        <v>131</v>
      </c>
      <c r="AK128" s="145">
        <v>2</v>
      </c>
      <c r="AL128" s="146" t="s">
        <v>55</v>
      </c>
      <c r="AM128" s="444" t="s">
        <v>132</v>
      </c>
      <c r="AN128" s="445"/>
    </row>
    <row r="129" spans="36:41" x14ac:dyDescent="0.2">
      <c r="AK129" s="127" t="s">
        <v>127</v>
      </c>
      <c r="AL129" s="127">
        <v>6</v>
      </c>
      <c r="AM129" s="110" t="s">
        <v>55</v>
      </c>
      <c r="AN129" s="435" t="s">
        <v>129</v>
      </c>
      <c r="AO129" s="436"/>
    </row>
    <row r="130" spans="36:41" x14ac:dyDescent="0.25">
      <c r="AK130" s="119"/>
      <c r="AM130" s="11"/>
    </row>
    <row r="131" spans="36:41" x14ac:dyDescent="0.25">
      <c r="AK131" s="119"/>
      <c r="AM131" s="11"/>
    </row>
    <row r="132" spans="36:41" ht="14.25" x14ac:dyDescent="0.2">
      <c r="AJ132" s="105"/>
      <c r="AK132" s="106"/>
      <c r="AL132" s="113"/>
      <c r="AM132" s="11"/>
    </row>
    <row r="133" spans="36:41" ht="14.25" x14ac:dyDescent="0.2">
      <c r="AJ133" s="105"/>
      <c r="AK133" s="106"/>
      <c r="AL133" s="113"/>
      <c r="AM133" s="11"/>
    </row>
    <row r="134" spans="36:41" ht="14.25" x14ac:dyDescent="0.2">
      <c r="AJ134" s="105"/>
      <c r="AK134" s="106"/>
      <c r="AL134" s="113"/>
      <c r="AM134" s="11"/>
    </row>
    <row r="135" spans="36:41" x14ac:dyDescent="0.25">
      <c r="AK135" s="119"/>
      <c r="AM135" s="11"/>
    </row>
  </sheetData>
  <mergeCells count="173">
    <mergeCell ref="AB87:AD87"/>
    <mergeCell ref="AB86:AD86"/>
    <mergeCell ref="AB94:AD94"/>
    <mergeCell ref="AB85:AD85"/>
    <mergeCell ref="AB83:AD83"/>
    <mergeCell ref="P83:V83"/>
    <mergeCell ref="W83:X83"/>
    <mergeCell ref="AB84:AD84"/>
    <mergeCell ref="P84:V84"/>
    <mergeCell ref="P85:V85"/>
    <mergeCell ref="P91:V91"/>
    <mergeCell ref="P89:V89"/>
    <mergeCell ref="P88:V88"/>
    <mergeCell ref="P87:V87"/>
    <mergeCell ref="P86:V86"/>
    <mergeCell ref="AB90:AD90"/>
    <mergeCell ref="AB89:AD89"/>
    <mergeCell ref="AB88:AD88"/>
    <mergeCell ref="P90:V90"/>
    <mergeCell ref="AO100:AP100"/>
    <mergeCell ref="AO101:AP101"/>
    <mergeCell ref="AN129:AO129"/>
    <mergeCell ref="AM51:AN51"/>
    <mergeCell ref="AM4:AM5"/>
    <mergeCell ref="AN4:AN5"/>
    <mergeCell ref="AO102:AP102"/>
    <mergeCell ref="AM127:AN127"/>
    <mergeCell ref="AM128:AN128"/>
    <mergeCell ref="AR4:AR5"/>
    <mergeCell ref="AP4:AP5"/>
    <mergeCell ref="AO4:AO5"/>
    <mergeCell ref="AB35:AD35"/>
    <mergeCell ref="I35:N35"/>
    <mergeCell ref="O36:R36"/>
    <mergeCell ref="L11:S11"/>
    <mergeCell ref="AC4:AE4"/>
    <mergeCell ref="K36:N36"/>
    <mergeCell ref="I14:J14"/>
    <mergeCell ref="AF4:AG4"/>
    <mergeCell ref="AC5:AE5"/>
    <mergeCell ref="AF5:AG5"/>
    <mergeCell ref="AC6:AE6"/>
    <mergeCell ref="AF6:AG6"/>
    <mergeCell ref="C41:E41"/>
    <mergeCell ref="O38:R38"/>
    <mergeCell ref="O40:R40"/>
    <mergeCell ref="K42:N42"/>
    <mergeCell ref="O42:R42"/>
    <mergeCell ref="AK2:AM2"/>
    <mergeCell ref="O43:R43"/>
    <mergeCell ref="O44:R44"/>
    <mergeCell ref="K39:N39"/>
    <mergeCell ref="O39:R39"/>
    <mergeCell ref="K85:N85"/>
    <mergeCell ref="C85:E85"/>
    <mergeCell ref="K84:N84"/>
    <mergeCell ref="C84:E84"/>
    <mergeCell ref="J83:N83"/>
    <mergeCell ref="H83:I83"/>
    <mergeCell ref="F83:G83"/>
    <mergeCell ref="C83:E83"/>
    <mergeCell ref="K54:N54"/>
    <mergeCell ref="AL64:AL65"/>
    <mergeCell ref="AL62:AL63"/>
    <mergeCell ref="AL60:AL61"/>
    <mergeCell ref="AL58:AL59"/>
    <mergeCell ref="AL56:AL57"/>
    <mergeCell ref="O51:R51"/>
    <mergeCell ref="O48:R48"/>
    <mergeCell ref="C46:E46"/>
    <mergeCell ref="O53:R53"/>
    <mergeCell ref="O50:R50"/>
    <mergeCell ref="C53:E53"/>
    <mergeCell ref="K53:N53"/>
    <mergeCell ref="O49:R49"/>
    <mergeCell ref="K50:N50"/>
    <mergeCell ref="AL54:AL55"/>
    <mergeCell ref="O54:R54"/>
    <mergeCell ref="O52:R52"/>
    <mergeCell ref="K46:N46"/>
    <mergeCell ref="C86:E86"/>
    <mergeCell ref="C89:E89"/>
    <mergeCell ref="C88:E88"/>
    <mergeCell ref="C90:E90"/>
    <mergeCell ref="C39:E39"/>
    <mergeCell ref="C51:E51"/>
    <mergeCell ref="K51:N51"/>
    <mergeCell ref="K88:N88"/>
    <mergeCell ref="K89:N89"/>
    <mergeCell ref="C54:E54"/>
    <mergeCell ref="K52:N52"/>
    <mergeCell ref="K48:N48"/>
    <mergeCell ref="C49:E49"/>
    <mergeCell ref="K49:N49"/>
    <mergeCell ref="C48:E48"/>
    <mergeCell ref="C50:E50"/>
    <mergeCell ref="K90:N90"/>
    <mergeCell ref="C87:E87"/>
    <mergeCell ref="K87:N87"/>
    <mergeCell ref="K86:N86"/>
    <mergeCell ref="C52:E52"/>
    <mergeCell ref="K44:N44"/>
    <mergeCell ref="K45:N45"/>
    <mergeCell ref="K40:N40"/>
    <mergeCell ref="C12:D12"/>
    <mergeCell ref="C23:E23"/>
    <mergeCell ref="C35:E35"/>
    <mergeCell ref="F35:H35"/>
    <mergeCell ref="O46:R46"/>
    <mergeCell ref="C47:E47"/>
    <mergeCell ref="K47:N47"/>
    <mergeCell ref="O47:R47"/>
    <mergeCell ref="C37:E37"/>
    <mergeCell ref="K37:N37"/>
    <mergeCell ref="O37:R37"/>
    <mergeCell ref="C34:AG34"/>
    <mergeCell ref="C36:E36"/>
    <mergeCell ref="K41:N41"/>
    <mergeCell ref="C38:E38"/>
    <mergeCell ref="C40:E40"/>
    <mergeCell ref="O45:R45"/>
    <mergeCell ref="C42:E42"/>
    <mergeCell ref="C43:E43"/>
    <mergeCell ref="C44:E44"/>
    <mergeCell ref="O41:R41"/>
    <mergeCell ref="K43:N43"/>
    <mergeCell ref="K38:N38"/>
    <mergeCell ref="C45:E45"/>
    <mergeCell ref="AB82:AG82"/>
    <mergeCell ref="Y9:Z9"/>
    <mergeCell ref="L10:S10"/>
    <mergeCell ref="Y10:Z12"/>
    <mergeCell ref="U9:W9"/>
    <mergeCell ref="AE35:AG35"/>
    <mergeCell ref="P82:Z82"/>
    <mergeCell ref="C82:N82"/>
    <mergeCell ref="C13:D13"/>
    <mergeCell ref="E11:J12"/>
    <mergeCell ref="E13:J13"/>
    <mergeCell ref="C14:D14"/>
    <mergeCell ref="E14:F14"/>
    <mergeCell ref="G14:H14"/>
    <mergeCell ref="O35:T35"/>
    <mergeCell ref="U35:W35"/>
    <mergeCell ref="X35:Z35"/>
    <mergeCell ref="C16:E16"/>
    <mergeCell ref="C18:E18"/>
    <mergeCell ref="C9:J9"/>
    <mergeCell ref="L9:S9"/>
    <mergeCell ref="C10:D10"/>
    <mergeCell ref="E10:J10"/>
    <mergeCell ref="C11:D11"/>
    <mergeCell ref="F107:G107"/>
    <mergeCell ref="H107:J107"/>
    <mergeCell ref="D108:E108"/>
    <mergeCell ref="AB92:AD92"/>
    <mergeCell ref="AB91:AD91"/>
    <mergeCell ref="AB115:AE115"/>
    <mergeCell ref="X114:AA114"/>
    <mergeCell ref="V99:Z100"/>
    <mergeCell ref="C100:U103"/>
    <mergeCell ref="D107:E107"/>
    <mergeCell ref="AB96:AD96"/>
    <mergeCell ref="K107:Z107"/>
    <mergeCell ref="H108:J108"/>
    <mergeCell ref="AB95:AD95"/>
    <mergeCell ref="AB93:AD93"/>
    <mergeCell ref="F108:G108"/>
    <mergeCell ref="C91:E91"/>
    <mergeCell ref="K108:Z108"/>
    <mergeCell ref="P93:V93"/>
    <mergeCell ref="P92:V92"/>
    <mergeCell ref="K91:N91"/>
  </mergeCells>
  <conditionalFormatting sqref="W54 T54 K54:N54 Z54:AG54 H54">
    <cfRule type="expression" dxfId="1" priority="3" stopIfTrue="1">
      <formula>H54&gt;0</formula>
    </cfRule>
    <cfRule type="expression" dxfId="0" priority="4" stopIfTrue="1">
      <formula>H54&lt;0</formula>
    </cfRule>
  </conditionalFormatting>
  <printOptions horizontalCentered="1"/>
  <pageMargins left="0.27559055118110237" right="0.19685039370078741" top="0.62992125984251968" bottom="0.15748031496062992" header="0.31496062992125984" footer="0.31496062992125984"/>
  <pageSetup paperSize="9" scale="33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47"/>
  <sheetViews>
    <sheetView zoomScale="90" zoomScaleNormal="90" zoomScaleSheetLayoutView="70" workbookViewId="0">
      <selection activeCell="B135" sqref="B135"/>
    </sheetView>
  </sheetViews>
  <sheetFormatPr defaultRowHeight="15" x14ac:dyDescent="0.25"/>
  <cols>
    <col min="1" max="1" width="9.42578125" customWidth="1"/>
    <col min="2" max="2" width="10.5703125" customWidth="1"/>
    <col min="3" max="3" width="104.7109375" customWidth="1"/>
    <col min="4" max="4" width="9.7109375" customWidth="1"/>
    <col min="5" max="5" width="8" customWidth="1"/>
    <col min="6" max="6" width="11.140625" customWidth="1"/>
    <col min="7" max="7" width="12.42578125" customWidth="1"/>
    <col min="8" max="8" width="1.42578125" customWidth="1"/>
    <col min="9" max="9" width="13.42578125" customWidth="1"/>
    <col min="10" max="10" width="54.42578125" customWidth="1"/>
    <col min="11" max="11" width="79.5703125" style="272" customWidth="1"/>
    <col min="12" max="13" width="9.140625" style="272"/>
  </cols>
  <sheetData>
    <row r="1" spans="2:12" ht="9" customHeight="1" x14ac:dyDescent="0.25"/>
    <row r="3" spans="2:12" ht="26.25" customHeight="1" x14ac:dyDescent="0.25">
      <c r="B3" s="414" t="s">
        <v>111</v>
      </c>
      <c r="C3" s="414"/>
      <c r="D3" s="414"/>
      <c r="E3" s="414"/>
      <c r="F3" s="414"/>
      <c r="G3" s="94"/>
      <c r="H3" s="25"/>
      <c r="I3" s="95"/>
      <c r="J3" s="11"/>
    </row>
    <row r="4" spans="2:12" x14ac:dyDescent="0.25">
      <c r="B4" s="25"/>
      <c r="C4" s="25"/>
      <c r="D4" s="120"/>
      <c r="E4" s="94"/>
      <c r="F4" s="94"/>
      <c r="G4" s="94"/>
      <c r="H4" s="25"/>
      <c r="I4" s="95"/>
      <c r="J4" s="11"/>
    </row>
    <row r="5" spans="2:12" ht="20.25" x14ac:dyDescent="0.25">
      <c r="B5" s="147" t="s">
        <v>45</v>
      </c>
      <c r="C5" s="148" t="s">
        <v>46</v>
      </c>
      <c r="D5" s="438"/>
      <c r="E5" s="419" t="s">
        <v>43</v>
      </c>
      <c r="F5" s="419" t="s">
        <v>88</v>
      </c>
      <c r="G5" s="417" t="s">
        <v>89</v>
      </c>
      <c r="H5" s="118"/>
      <c r="I5" s="458" t="s">
        <v>91</v>
      </c>
      <c r="J5" s="11"/>
    </row>
    <row r="6" spans="2:12" ht="25.5" customHeight="1" x14ac:dyDescent="0.25">
      <c r="B6" s="14" t="s">
        <v>47</v>
      </c>
      <c r="C6" s="10" t="s">
        <v>48</v>
      </c>
      <c r="D6" s="439"/>
      <c r="E6" s="420"/>
      <c r="F6" s="420"/>
      <c r="G6" s="418"/>
      <c r="H6" s="118"/>
      <c r="I6" s="459"/>
      <c r="J6" s="11"/>
    </row>
    <row r="7" spans="2:12" x14ac:dyDescent="0.25">
      <c r="B7" s="8"/>
      <c r="C7" s="112" t="s">
        <v>49</v>
      </c>
      <c r="D7" s="121"/>
      <c r="E7" s="113" t="s">
        <v>50</v>
      </c>
      <c r="F7" s="114">
        <v>15</v>
      </c>
      <c r="G7" s="115">
        <v>62.083333333333336</v>
      </c>
      <c r="H7" s="117"/>
      <c r="I7" s="116">
        <f>+F7/G7</f>
        <v>0.24161073825503354</v>
      </c>
      <c r="J7" s="11"/>
      <c r="K7" s="270" t="s">
        <v>49</v>
      </c>
      <c r="L7" s="271">
        <f>+I7</f>
        <v>0.24161073825503354</v>
      </c>
    </row>
    <row r="8" spans="2:12" x14ac:dyDescent="0.25">
      <c r="B8" s="8"/>
      <c r="C8" s="112" t="s">
        <v>51</v>
      </c>
      <c r="D8" s="121"/>
      <c r="E8" s="113" t="s">
        <v>52</v>
      </c>
      <c r="F8" s="114">
        <v>0.2</v>
      </c>
      <c r="G8" s="115">
        <v>0.37114028343347477</v>
      </c>
      <c r="H8" s="117"/>
      <c r="I8" s="116">
        <f t="shared" ref="I8:I26" si="0">+F8/G8</f>
        <v>0.5388797953964195</v>
      </c>
      <c r="J8" s="11"/>
      <c r="K8" s="270" t="s">
        <v>51</v>
      </c>
      <c r="L8" s="271">
        <f t="shared" ref="L8:L22" si="1">+I8</f>
        <v>0.5388797953964195</v>
      </c>
    </row>
    <row r="9" spans="2:12" x14ac:dyDescent="0.25">
      <c r="B9" s="8"/>
      <c r="C9" s="112" t="s">
        <v>53</v>
      </c>
      <c r="D9" s="121"/>
      <c r="E9" s="113" t="s">
        <v>52</v>
      </c>
      <c r="F9" s="114">
        <v>0.1</v>
      </c>
      <c r="G9" s="115">
        <v>5.3772626742982978E-2</v>
      </c>
      <c r="H9" s="117"/>
      <c r="I9" s="116">
        <f t="shared" si="0"/>
        <v>1.8596822594880849</v>
      </c>
      <c r="J9" s="11"/>
      <c r="K9" s="270" t="s">
        <v>53</v>
      </c>
      <c r="L9" s="271">
        <f t="shared" si="1"/>
        <v>1.8596822594880849</v>
      </c>
    </row>
    <row r="10" spans="2:12" x14ac:dyDescent="0.25">
      <c r="B10" s="8"/>
      <c r="C10" s="112" t="s">
        <v>54</v>
      </c>
      <c r="D10" s="121"/>
      <c r="E10" s="113" t="s">
        <v>55</v>
      </c>
      <c r="F10" s="114">
        <v>1.2</v>
      </c>
      <c r="G10" s="115">
        <v>0.98631119612648699</v>
      </c>
      <c r="H10" s="117"/>
      <c r="I10" s="116">
        <f t="shared" si="0"/>
        <v>1.2166545454545454</v>
      </c>
      <c r="J10" s="11"/>
      <c r="K10" s="270" t="s">
        <v>54</v>
      </c>
      <c r="L10" s="271">
        <f t="shared" si="1"/>
        <v>1.2166545454545454</v>
      </c>
    </row>
    <row r="11" spans="2:12" x14ac:dyDescent="0.25">
      <c r="B11" s="8"/>
      <c r="C11" s="112" t="s">
        <v>56</v>
      </c>
      <c r="D11" s="121"/>
      <c r="E11" s="113" t="s">
        <v>52</v>
      </c>
      <c r="F11" s="114">
        <v>0.15</v>
      </c>
      <c r="G11" s="115">
        <v>8.3672675152585169E-2</v>
      </c>
      <c r="H11" s="117"/>
      <c r="I11" s="116">
        <f t="shared" si="0"/>
        <v>1.7926999432785025</v>
      </c>
      <c r="J11" s="11"/>
      <c r="K11" s="270" t="s">
        <v>56</v>
      </c>
      <c r="L11" s="271">
        <f t="shared" si="1"/>
        <v>1.7926999432785025</v>
      </c>
    </row>
    <row r="12" spans="2:12" x14ac:dyDescent="0.25">
      <c r="B12" s="8"/>
      <c r="C12" s="112" t="s">
        <v>57</v>
      </c>
      <c r="D12" s="121"/>
      <c r="E12" s="113" t="s">
        <v>52</v>
      </c>
      <c r="F12" s="114">
        <v>0.18</v>
      </c>
      <c r="G12" s="115">
        <v>0.24954675323442585</v>
      </c>
      <c r="H12" s="117"/>
      <c r="I12" s="116">
        <f t="shared" si="0"/>
        <v>0.72130772156713585</v>
      </c>
      <c r="J12" s="11"/>
      <c r="K12" s="270" t="s">
        <v>57</v>
      </c>
      <c r="L12" s="271">
        <f t="shared" si="1"/>
        <v>0.72130772156713585</v>
      </c>
    </row>
    <row r="13" spans="2:12" x14ac:dyDescent="0.25">
      <c r="B13" s="8"/>
      <c r="C13" s="112" t="s">
        <v>58</v>
      </c>
      <c r="D13" s="121"/>
      <c r="E13" s="113" t="s">
        <v>52</v>
      </c>
      <c r="F13" s="114">
        <v>0.12</v>
      </c>
      <c r="G13" s="115">
        <v>5.7047393949748934E-2</v>
      </c>
      <c r="H13" s="117"/>
      <c r="I13" s="116">
        <f t="shared" si="0"/>
        <v>2.1035141430948419</v>
      </c>
      <c r="J13" s="11"/>
      <c r="K13" s="270" t="s">
        <v>58</v>
      </c>
      <c r="L13" s="271">
        <f t="shared" si="1"/>
        <v>2.1035141430948419</v>
      </c>
    </row>
    <row r="14" spans="2:12" ht="18" customHeight="1" x14ac:dyDescent="0.25">
      <c r="B14" s="8"/>
      <c r="C14" s="112" t="s">
        <v>59</v>
      </c>
      <c r="D14" s="121"/>
      <c r="E14" s="113" t="s">
        <v>52</v>
      </c>
      <c r="F14" s="114">
        <v>0.3</v>
      </c>
      <c r="G14" s="115">
        <v>0.20445937864851779</v>
      </c>
      <c r="H14" s="117"/>
      <c r="I14" s="116">
        <f t="shared" si="0"/>
        <v>1.4672841225626743</v>
      </c>
      <c r="J14" s="11"/>
      <c r="K14" s="270" t="s">
        <v>59</v>
      </c>
      <c r="L14" s="271">
        <f t="shared" si="1"/>
        <v>1.4672841225626743</v>
      </c>
    </row>
    <row r="15" spans="2:12" x14ac:dyDescent="0.25">
      <c r="B15" s="8"/>
      <c r="C15" s="112" t="s">
        <v>125</v>
      </c>
      <c r="D15" s="121"/>
      <c r="E15" s="113" t="s">
        <v>55</v>
      </c>
      <c r="F15" s="114">
        <v>1.75</v>
      </c>
      <c r="G15" s="115">
        <v>3.1157945736434107</v>
      </c>
      <c r="H15" s="117"/>
      <c r="I15" s="116">
        <f t="shared" si="0"/>
        <v>0.56165448608303536</v>
      </c>
      <c r="J15" s="11"/>
      <c r="K15" s="270" t="s">
        <v>125</v>
      </c>
      <c r="L15" s="271">
        <f t="shared" si="1"/>
        <v>0.56165448608303536</v>
      </c>
    </row>
    <row r="16" spans="2:12" x14ac:dyDescent="0.25">
      <c r="B16" s="8"/>
      <c r="C16" s="112" t="s">
        <v>60</v>
      </c>
      <c r="D16" s="121"/>
      <c r="E16" s="113" t="s">
        <v>52</v>
      </c>
      <c r="F16" s="114">
        <v>0.35</v>
      </c>
      <c r="G16" s="115">
        <v>0.59166666666666667</v>
      </c>
      <c r="H16" s="117"/>
      <c r="I16" s="116">
        <f t="shared" si="0"/>
        <v>0.59154929577464788</v>
      </c>
      <c r="J16" s="11"/>
      <c r="K16" s="270" t="s">
        <v>60</v>
      </c>
      <c r="L16" s="271">
        <f t="shared" si="1"/>
        <v>0.59154929577464788</v>
      </c>
    </row>
    <row r="17" spans="2:13" x14ac:dyDescent="0.25">
      <c r="B17" s="8"/>
      <c r="C17" s="112" t="s">
        <v>61</v>
      </c>
      <c r="D17" s="121"/>
      <c r="E17" s="113" t="s">
        <v>52</v>
      </c>
      <c r="F17" s="114">
        <v>1.8</v>
      </c>
      <c r="G17" s="115">
        <v>3.1277777777777778</v>
      </c>
      <c r="H17" s="117"/>
      <c r="I17" s="116">
        <f t="shared" si="0"/>
        <v>0.57548845470692722</v>
      </c>
      <c r="J17" s="11"/>
      <c r="K17" s="270" t="s">
        <v>61</v>
      </c>
      <c r="L17" s="271">
        <f t="shared" si="1"/>
        <v>0.57548845470692722</v>
      </c>
    </row>
    <row r="18" spans="2:13" x14ac:dyDescent="0.25">
      <c r="B18" s="8"/>
      <c r="C18" s="112" t="s">
        <v>126</v>
      </c>
      <c r="D18" s="121"/>
      <c r="E18" s="113" t="s">
        <v>55</v>
      </c>
      <c r="F18" s="114">
        <v>1.5</v>
      </c>
      <c r="G18" s="115">
        <v>4.4960212201591512</v>
      </c>
      <c r="H18" s="117"/>
      <c r="I18" s="116">
        <f t="shared" si="0"/>
        <v>0.33362831858407077</v>
      </c>
      <c r="J18" s="11"/>
      <c r="K18" s="270" t="s">
        <v>126</v>
      </c>
      <c r="L18" s="271">
        <f t="shared" si="1"/>
        <v>0.33362831858407077</v>
      </c>
    </row>
    <row r="19" spans="2:13" x14ac:dyDescent="0.25">
      <c r="B19" s="8"/>
      <c r="C19" s="112" t="s">
        <v>62</v>
      </c>
      <c r="D19" s="121"/>
      <c r="E19" s="113" t="s">
        <v>52</v>
      </c>
      <c r="F19" s="114">
        <v>1.5</v>
      </c>
      <c r="G19" s="115">
        <v>0.28560298714501525</v>
      </c>
      <c r="H19" s="117"/>
      <c r="I19" s="116">
        <f t="shared" si="0"/>
        <v>5.252045908183633</v>
      </c>
      <c r="J19" s="11"/>
      <c r="K19" s="270" t="s">
        <v>62</v>
      </c>
      <c r="L19" s="271">
        <f t="shared" si="1"/>
        <v>5.252045908183633</v>
      </c>
    </row>
    <row r="20" spans="2:13" x14ac:dyDescent="0.25">
      <c r="B20" s="8"/>
      <c r="C20" s="112" t="s">
        <v>63</v>
      </c>
      <c r="D20" s="121"/>
      <c r="E20" s="113" t="s">
        <v>52</v>
      </c>
      <c r="F20" s="114">
        <v>2</v>
      </c>
      <c r="G20" s="115">
        <v>0.9434389140271493</v>
      </c>
      <c r="H20" s="117"/>
      <c r="I20" s="116">
        <f t="shared" si="0"/>
        <v>2.1199040767386093</v>
      </c>
      <c r="J20" s="11"/>
      <c r="K20" s="270" t="s">
        <v>63</v>
      </c>
      <c r="L20" s="271">
        <f t="shared" si="1"/>
        <v>2.1199040767386093</v>
      </c>
    </row>
    <row r="21" spans="2:13" x14ac:dyDescent="0.25">
      <c r="B21" s="8"/>
      <c r="C21" s="112" t="s">
        <v>64</v>
      </c>
      <c r="D21" s="121"/>
      <c r="E21" s="113" t="s">
        <v>50</v>
      </c>
      <c r="F21" s="114">
        <v>25</v>
      </c>
      <c r="G21" s="115">
        <v>6.9891304347826084</v>
      </c>
      <c r="H21" s="117"/>
      <c r="I21" s="116">
        <f t="shared" si="0"/>
        <v>3.5769828926905132</v>
      </c>
      <c r="J21" s="11"/>
      <c r="K21" s="270" t="s">
        <v>64</v>
      </c>
      <c r="L21" s="271">
        <f t="shared" si="1"/>
        <v>3.5769828926905132</v>
      </c>
    </row>
    <row r="22" spans="2:13" x14ac:dyDescent="0.25">
      <c r="B22" s="8"/>
      <c r="C22" s="112" t="s">
        <v>65</v>
      </c>
      <c r="D22" s="121"/>
      <c r="E22" s="113" t="s">
        <v>55</v>
      </c>
      <c r="F22" s="114">
        <v>1.5</v>
      </c>
      <c r="G22" s="115">
        <v>4.7422252937111269</v>
      </c>
      <c r="H22" s="117"/>
      <c r="I22" s="116">
        <f t="shared" si="0"/>
        <v>0.31630719906732729</v>
      </c>
      <c r="J22" s="11"/>
      <c r="K22" s="270" t="s">
        <v>65</v>
      </c>
      <c r="L22" s="271">
        <f t="shared" si="1"/>
        <v>0.31630719906732729</v>
      </c>
    </row>
    <row r="23" spans="2:13" ht="23.25" customHeight="1" x14ac:dyDescent="0.25">
      <c r="B23" s="14" t="s">
        <v>66</v>
      </c>
      <c r="C23" s="10" t="s">
        <v>67</v>
      </c>
      <c r="D23" s="122"/>
      <c r="E23" s="99"/>
      <c r="F23" s="96"/>
      <c r="G23" s="97"/>
      <c r="H23" s="25"/>
      <c r="I23" s="98"/>
      <c r="J23" s="11"/>
      <c r="K23" s="270" t="s">
        <v>268</v>
      </c>
      <c r="L23" s="271">
        <f>+I24</f>
        <v>0.82956727607523351</v>
      </c>
    </row>
    <row r="24" spans="2:13" x14ac:dyDescent="0.25">
      <c r="B24" s="9"/>
      <c r="C24" s="112" t="s">
        <v>268</v>
      </c>
      <c r="D24" s="121"/>
      <c r="E24" s="113" t="s">
        <v>52</v>
      </c>
      <c r="F24" s="114">
        <v>1.8</v>
      </c>
      <c r="G24" s="115">
        <v>2.1698059360730593</v>
      </c>
      <c r="H24" s="117"/>
      <c r="I24" s="116">
        <f t="shared" si="0"/>
        <v>0.82956727607523351</v>
      </c>
      <c r="J24" s="11"/>
      <c r="K24" s="270" t="s">
        <v>269</v>
      </c>
      <c r="L24" s="271">
        <f>+I25</f>
        <v>1.1040892992968532</v>
      </c>
    </row>
    <row r="25" spans="2:13" x14ac:dyDescent="0.25">
      <c r="B25" s="9"/>
      <c r="C25" s="112" t="s">
        <v>269</v>
      </c>
      <c r="D25" s="121"/>
      <c r="E25" s="113" t="s">
        <v>13</v>
      </c>
      <c r="F25" s="114">
        <v>35</v>
      </c>
      <c r="G25" s="115">
        <v>31.700334404372899</v>
      </c>
      <c r="H25" s="117"/>
      <c r="I25" s="116">
        <f t="shared" si="0"/>
        <v>1.1040892992968532</v>
      </c>
      <c r="J25" s="11"/>
      <c r="K25" s="270" t="s">
        <v>270</v>
      </c>
      <c r="L25" s="271">
        <f>+I26</f>
        <v>2.4597993381310079</v>
      </c>
    </row>
    <row r="26" spans="2:13" x14ac:dyDescent="0.25">
      <c r="B26" s="9"/>
      <c r="C26" s="112" t="s">
        <v>270</v>
      </c>
      <c r="D26" s="121"/>
      <c r="E26" s="113" t="s">
        <v>55</v>
      </c>
      <c r="F26" s="114">
        <v>1.4</v>
      </c>
      <c r="G26" s="115">
        <v>0.56915211671848842</v>
      </c>
      <c r="H26" s="117"/>
      <c r="I26" s="116">
        <f t="shared" si="0"/>
        <v>2.4597993381310079</v>
      </c>
      <c r="J26" s="11"/>
      <c r="K26" s="273" t="s">
        <v>146</v>
      </c>
      <c r="L26" s="271">
        <f>+I28</f>
        <v>0.13351749539594843</v>
      </c>
    </row>
    <row r="27" spans="2:13" ht="25.5" customHeight="1" x14ac:dyDescent="0.25">
      <c r="B27" s="228" t="s">
        <v>143</v>
      </c>
      <c r="C27" s="154" t="s">
        <v>144</v>
      </c>
      <c r="D27" s="122"/>
      <c r="E27" s="99"/>
      <c r="F27" s="96"/>
      <c r="G27" s="97"/>
      <c r="H27" s="25"/>
      <c r="I27" s="98"/>
      <c r="J27" s="11"/>
      <c r="K27" s="270" t="s">
        <v>271</v>
      </c>
      <c r="L27" s="271">
        <f>+I31</f>
        <v>0.26986235426852201</v>
      </c>
    </row>
    <row r="28" spans="2:13" ht="18" customHeight="1" x14ac:dyDescent="0.25">
      <c r="B28" s="9"/>
      <c r="C28" s="155" t="s">
        <v>146</v>
      </c>
      <c r="D28" s="121"/>
      <c r="E28" s="113" t="s">
        <v>52</v>
      </c>
      <c r="F28" s="114">
        <v>5</v>
      </c>
      <c r="G28" s="115">
        <v>37.448275862068968</v>
      </c>
      <c r="H28" s="117"/>
      <c r="I28" s="116">
        <f>+F28/G28</f>
        <v>0.13351749539594843</v>
      </c>
      <c r="J28" s="11"/>
      <c r="K28" s="270" t="s">
        <v>272</v>
      </c>
      <c r="L28" s="271">
        <f>+I32</f>
        <v>0.49030798605346176</v>
      </c>
    </row>
    <row r="29" spans="2:13" ht="26.25" customHeight="1" x14ac:dyDescent="0.25">
      <c r="B29" s="14"/>
      <c r="C29" s="10" t="s">
        <v>267</v>
      </c>
      <c r="D29" s="122"/>
      <c r="E29" s="99"/>
      <c r="F29" s="96"/>
      <c r="G29" s="97"/>
      <c r="H29" s="25"/>
      <c r="I29" s="98"/>
      <c r="J29" s="11"/>
      <c r="K29" s="270" t="s">
        <v>273</v>
      </c>
      <c r="L29" s="271">
        <f>+I33</f>
        <v>0.47794928335170894</v>
      </c>
    </row>
    <row r="30" spans="2:13" s="25" customFormat="1" ht="18" x14ac:dyDescent="0.25">
      <c r="B30" s="232"/>
      <c r="C30" s="260" t="s">
        <v>282</v>
      </c>
      <c r="D30" s="122"/>
      <c r="E30" s="99"/>
      <c r="F30" s="96"/>
      <c r="G30" s="97"/>
      <c r="I30" s="98"/>
      <c r="J30" s="11"/>
      <c r="K30" s="270" t="s">
        <v>293</v>
      </c>
      <c r="L30" s="271">
        <f>+I35</f>
        <v>0.34870207327463792</v>
      </c>
      <c r="M30" s="272"/>
    </row>
    <row r="31" spans="2:13" x14ac:dyDescent="0.25">
      <c r="B31" s="9"/>
      <c r="C31" s="112" t="s">
        <v>271</v>
      </c>
      <c r="D31" s="121"/>
      <c r="E31" s="113" t="s">
        <v>52</v>
      </c>
      <c r="F31" s="114">
        <v>1.8</v>
      </c>
      <c r="G31" s="115">
        <v>6.6700670602204122</v>
      </c>
      <c r="H31" s="117"/>
      <c r="I31" s="116">
        <f>+F31/G31</f>
        <v>0.26986235426852201</v>
      </c>
      <c r="J31" s="11"/>
      <c r="K31" s="270" t="s">
        <v>294</v>
      </c>
      <c r="L31" s="271">
        <f>+I36</f>
        <v>0.47815364052953158</v>
      </c>
    </row>
    <row r="32" spans="2:13" x14ac:dyDescent="0.25">
      <c r="B32" s="9"/>
      <c r="C32" s="112" t="s">
        <v>272</v>
      </c>
      <c r="D32" s="121"/>
      <c r="E32" s="113" t="s">
        <v>13</v>
      </c>
      <c r="F32" s="114">
        <v>35</v>
      </c>
      <c r="G32" s="115">
        <v>71.383703703703702</v>
      </c>
      <c r="H32" s="117"/>
      <c r="I32" s="116">
        <f>+F32/G32</f>
        <v>0.49030798605346176</v>
      </c>
      <c r="J32" s="11"/>
      <c r="K32" s="270" t="s">
        <v>295</v>
      </c>
      <c r="L32" s="271">
        <f>+I37</f>
        <v>0.87170184696569919</v>
      </c>
    </row>
    <row r="33" spans="2:13" x14ac:dyDescent="0.25">
      <c r="B33" s="9"/>
      <c r="C33" s="112" t="s">
        <v>273</v>
      </c>
      <c r="D33" s="121"/>
      <c r="E33" s="113" t="s">
        <v>55</v>
      </c>
      <c r="F33" s="114">
        <v>1.5</v>
      </c>
      <c r="G33" s="115">
        <v>3.1384083044982698</v>
      </c>
      <c r="H33" s="117"/>
      <c r="I33" s="116">
        <f>+F33/G33</f>
        <v>0.47794928335170894</v>
      </c>
      <c r="J33" s="11"/>
      <c r="K33" s="270" t="s">
        <v>296</v>
      </c>
      <c r="L33" s="271">
        <f>+I39</f>
        <v>1.5700934579439254</v>
      </c>
    </row>
    <row r="34" spans="2:13" s="25" customFormat="1" ht="18" x14ac:dyDescent="0.25">
      <c r="B34" s="232"/>
      <c r="C34" s="260" t="s">
        <v>291</v>
      </c>
      <c r="D34" s="122"/>
      <c r="E34" s="99"/>
      <c r="F34" s="96"/>
      <c r="G34" s="115"/>
      <c r="I34" s="98"/>
      <c r="J34" s="11"/>
      <c r="K34" s="270" t="s">
        <v>297</v>
      </c>
      <c r="L34" s="271">
        <f>+I40</f>
        <v>1.7445136921624174</v>
      </c>
      <c r="M34" s="272"/>
    </row>
    <row r="35" spans="2:13" x14ac:dyDescent="0.25">
      <c r="B35" s="9"/>
      <c r="C35" s="112" t="s">
        <v>293</v>
      </c>
      <c r="D35" s="121"/>
      <c r="E35" s="113" t="s">
        <v>52</v>
      </c>
      <c r="F35" s="114">
        <v>1.8</v>
      </c>
      <c r="G35" s="115">
        <v>5.1619997067878609</v>
      </c>
      <c r="H35" s="117"/>
      <c r="I35" s="116">
        <f>+F35/G35</f>
        <v>0.34870207327463792</v>
      </c>
      <c r="J35" s="11"/>
      <c r="K35" s="270" t="s">
        <v>298</v>
      </c>
      <c r="L35" s="271">
        <f>+I41</f>
        <v>1.1662995594713657</v>
      </c>
    </row>
    <row r="36" spans="2:13" x14ac:dyDescent="0.25">
      <c r="B36" s="9"/>
      <c r="C36" s="112" t="s">
        <v>294</v>
      </c>
      <c r="D36" s="121"/>
      <c r="E36" s="113" t="s">
        <v>13</v>
      </c>
      <c r="F36" s="114">
        <v>35</v>
      </c>
      <c r="G36" s="115">
        <v>73.198229676217096</v>
      </c>
      <c r="H36" s="117"/>
      <c r="I36" s="116">
        <f>+F36/G36</f>
        <v>0.47815364052953158</v>
      </c>
      <c r="J36" s="11"/>
    </row>
    <row r="37" spans="2:13" x14ac:dyDescent="0.25">
      <c r="B37" s="9"/>
      <c r="C37" s="112" t="s">
        <v>295</v>
      </c>
      <c r="D37" s="121"/>
      <c r="E37" s="113" t="s">
        <v>55</v>
      </c>
      <c r="F37" s="114">
        <v>1.5</v>
      </c>
      <c r="G37" s="115">
        <v>1.7207718501702611</v>
      </c>
      <c r="H37" s="117"/>
      <c r="I37" s="116">
        <f>+F37/G37</f>
        <v>0.87170184696569919</v>
      </c>
      <c r="J37" s="11"/>
    </row>
    <row r="38" spans="2:13" s="25" customFormat="1" ht="18" x14ac:dyDescent="0.25">
      <c r="B38" s="232"/>
      <c r="C38" s="260" t="s">
        <v>292</v>
      </c>
      <c r="D38" s="122"/>
      <c r="E38" s="99"/>
      <c r="F38" s="96"/>
      <c r="G38" s="97"/>
      <c r="I38" s="98"/>
      <c r="J38" s="11"/>
      <c r="K38" s="272"/>
      <c r="L38" s="272"/>
      <c r="M38" s="272"/>
    </row>
    <row r="39" spans="2:13" x14ac:dyDescent="0.25">
      <c r="B39" s="9"/>
      <c r="C39" s="112" t="s">
        <v>296</v>
      </c>
      <c r="D39" s="121"/>
      <c r="E39" s="113" t="s">
        <v>52</v>
      </c>
      <c r="F39" s="114">
        <v>1.8</v>
      </c>
      <c r="G39" s="115">
        <v>1.1464285714285714</v>
      </c>
      <c r="H39" s="117"/>
      <c r="I39" s="116">
        <f>+F39/G39</f>
        <v>1.5700934579439254</v>
      </c>
      <c r="J39" s="11"/>
    </row>
    <row r="40" spans="2:13" x14ac:dyDescent="0.25">
      <c r="B40" s="9"/>
      <c r="C40" s="112" t="s">
        <v>297</v>
      </c>
      <c r="D40" s="121"/>
      <c r="E40" s="113" t="s">
        <v>13</v>
      </c>
      <c r="F40" s="114">
        <v>35</v>
      </c>
      <c r="G40" s="115">
        <v>20.062897847832676</v>
      </c>
      <c r="H40" s="117"/>
      <c r="I40" s="116">
        <f>+F40/G40</f>
        <v>1.7445136921624174</v>
      </c>
      <c r="J40" s="11"/>
    </row>
    <row r="41" spans="2:13" x14ac:dyDescent="0.25">
      <c r="B41" s="9"/>
      <c r="C41" s="112" t="s">
        <v>298</v>
      </c>
      <c r="D41" s="121"/>
      <c r="E41" s="113" t="s">
        <v>55</v>
      </c>
      <c r="F41" s="114">
        <v>1.5</v>
      </c>
      <c r="G41" s="115">
        <v>1.2861189801699717</v>
      </c>
      <c r="H41" s="117"/>
      <c r="I41" s="116">
        <f>+F41/G41</f>
        <v>1.1662995594713657</v>
      </c>
      <c r="J41" s="11"/>
    </row>
    <row r="42" spans="2:13" x14ac:dyDescent="0.25">
      <c r="B42" s="253"/>
      <c r="C42" s="254"/>
      <c r="D42" s="255"/>
      <c r="E42" s="256"/>
      <c r="F42" s="257"/>
      <c r="G42" s="258"/>
      <c r="H42" s="117"/>
      <c r="I42" s="259"/>
      <c r="J42" s="11"/>
    </row>
    <row r="43" spans="2:13" x14ac:dyDescent="0.25">
      <c r="B43" s="253"/>
      <c r="C43" s="254"/>
      <c r="D43" s="255"/>
      <c r="E43" s="256"/>
      <c r="F43" s="257"/>
      <c r="G43" s="258"/>
      <c r="H43" s="117"/>
      <c r="I43" s="259"/>
      <c r="J43" s="11"/>
    </row>
    <row r="44" spans="2:13" x14ac:dyDescent="0.25">
      <c r="B44" s="25"/>
      <c r="C44" s="25"/>
      <c r="D44" s="120"/>
      <c r="E44" s="94"/>
      <c r="F44" s="94"/>
      <c r="G44" s="94"/>
      <c r="H44" s="25"/>
      <c r="I44" s="95"/>
      <c r="J44" s="11"/>
    </row>
    <row r="45" spans="2:13" x14ac:dyDescent="0.25">
      <c r="B45" s="25"/>
      <c r="C45" s="25"/>
      <c r="D45" s="120"/>
      <c r="E45" s="94"/>
      <c r="F45" s="94"/>
      <c r="G45" s="94"/>
      <c r="H45" s="25"/>
      <c r="I45" s="95"/>
      <c r="J45" s="11"/>
    </row>
    <row r="46" spans="2:13" x14ac:dyDescent="0.25">
      <c r="B46" s="25"/>
      <c r="C46" s="25"/>
      <c r="D46" s="120"/>
      <c r="E46" s="94"/>
      <c r="F46" s="94"/>
      <c r="G46" s="94"/>
      <c r="H46" s="25"/>
      <c r="I46" s="95"/>
      <c r="J46" s="11"/>
    </row>
    <row r="47" spans="2:13" x14ac:dyDescent="0.25">
      <c r="B47" s="25"/>
      <c r="C47" s="25"/>
      <c r="D47" s="120"/>
      <c r="E47" s="94"/>
      <c r="F47" s="94"/>
      <c r="G47" s="94"/>
      <c r="H47" s="25"/>
      <c r="I47" s="95"/>
      <c r="J47" s="11"/>
    </row>
    <row r="48" spans="2:13" x14ac:dyDescent="0.25">
      <c r="B48" s="25"/>
      <c r="C48" s="25"/>
      <c r="D48" s="120"/>
      <c r="E48" s="94"/>
      <c r="F48" s="94"/>
      <c r="G48" s="94"/>
      <c r="H48" s="25"/>
      <c r="I48" s="95"/>
      <c r="J48" s="11"/>
    </row>
    <row r="49" spans="2:10" x14ac:dyDescent="0.25">
      <c r="B49" s="25"/>
      <c r="C49" s="25"/>
      <c r="D49" s="120"/>
      <c r="E49" s="94"/>
      <c r="F49" s="94"/>
      <c r="G49" s="94"/>
      <c r="H49" s="25"/>
      <c r="I49" s="95"/>
      <c r="J49" s="11"/>
    </row>
    <row r="50" spans="2:10" ht="45.75" customHeight="1" x14ac:dyDescent="0.25">
      <c r="B50" s="25"/>
      <c r="C50" s="25"/>
      <c r="D50" s="120"/>
      <c r="E50" s="94"/>
      <c r="F50" s="94"/>
      <c r="G50" s="94"/>
      <c r="H50" s="25"/>
      <c r="I50" s="95"/>
      <c r="J50" s="11"/>
    </row>
    <row r="51" spans="2:10" x14ac:dyDescent="0.25">
      <c r="B51" s="25"/>
      <c r="C51" s="25"/>
      <c r="D51" s="120"/>
      <c r="E51" s="94"/>
      <c r="F51" s="94"/>
      <c r="G51" s="94"/>
      <c r="H51" s="25"/>
      <c r="I51" s="95"/>
      <c r="J51" s="1"/>
    </row>
    <row r="52" spans="2:10" x14ac:dyDescent="0.25">
      <c r="B52" s="25"/>
      <c r="C52" s="25"/>
      <c r="D52" s="120"/>
      <c r="E52" s="94"/>
      <c r="F52" s="94"/>
      <c r="G52" s="94"/>
      <c r="H52" s="25"/>
      <c r="I52" s="95"/>
      <c r="J52" s="1"/>
    </row>
    <row r="53" spans="2:10" x14ac:dyDescent="0.25">
      <c r="B53" s="25"/>
      <c r="C53" s="25"/>
      <c r="D53" s="120"/>
      <c r="E53" s="94"/>
      <c r="F53" s="94"/>
      <c r="G53" s="94"/>
      <c r="H53" s="25"/>
      <c r="I53" s="95"/>
      <c r="J53" s="1"/>
    </row>
    <row r="54" spans="2:10" x14ac:dyDescent="0.25">
      <c r="B54" s="25"/>
      <c r="C54" s="25"/>
      <c r="D54" s="120"/>
      <c r="E54" s="94"/>
      <c r="F54" s="94"/>
      <c r="G54" s="94"/>
      <c r="H54" s="25"/>
      <c r="I54" s="95"/>
      <c r="J54" s="1"/>
    </row>
    <row r="55" spans="2:10" x14ac:dyDescent="0.25">
      <c r="B55" s="25"/>
      <c r="C55" s="25"/>
      <c r="D55" s="120"/>
      <c r="E55" s="94"/>
      <c r="F55" s="94"/>
      <c r="G55" s="94"/>
      <c r="H55" s="25"/>
      <c r="I55" s="95"/>
      <c r="J55" s="1"/>
    </row>
    <row r="56" spans="2:10" x14ac:dyDescent="0.25">
      <c r="B56" s="25"/>
      <c r="C56" s="25"/>
      <c r="D56" s="120"/>
      <c r="E56" s="94"/>
      <c r="F56" s="94"/>
      <c r="G56" s="94"/>
      <c r="H56" s="25"/>
      <c r="I56" s="95"/>
      <c r="J56" s="1"/>
    </row>
    <row r="57" spans="2:10" x14ac:dyDescent="0.25">
      <c r="B57" s="25"/>
      <c r="C57" s="25"/>
      <c r="D57" s="120"/>
      <c r="E57" s="94"/>
      <c r="F57" s="94"/>
      <c r="G57" s="94"/>
      <c r="H57" s="25"/>
      <c r="I57" s="95"/>
      <c r="J57" s="1"/>
    </row>
    <row r="58" spans="2:10" x14ac:dyDescent="0.25">
      <c r="B58" s="25"/>
      <c r="C58" s="25"/>
      <c r="D58" s="120"/>
      <c r="E58" s="94"/>
      <c r="F58" s="94"/>
      <c r="G58" s="94"/>
      <c r="H58" s="25"/>
      <c r="I58" s="95"/>
      <c r="J58" s="1"/>
    </row>
    <row r="59" spans="2:10" x14ac:dyDescent="0.25">
      <c r="B59" s="25"/>
      <c r="C59" s="25"/>
      <c r="D59" s="120"/>
      <c r="E59" s="94"/>
      <c r="F59" s="94"/>
      <c r="G59" s="94"/>
      <c r="H59" s="25"/>
      <c r="I59" s="95"/>
      <c r="J59" s="1"/>
    </row>
    <row r="60" spans="2:10" ht="79.5" customHeight="1" x14ac:dyDescent="0.25">
      <c r="B60" s="25"/>
      <c r="C60" s="25"/>
      <c r="D60" s="120"/>
      <c r="E60" s="94"/>
      <c r="F60" s="94"/>
      <c r="G60" s="94"/>
      <c r="H60" s="25"/>
      <c r="I60" s="95"/>
      <c r="J60" s="1"/>
    </row>
    <row r="61" spans="2:10" x14ac:dyDescent="0.25">
      <c r="B61" s="25"/>
      <c r="C61" s="25"/>
      <c r="D61" s="120"/>
      <c r="E61" s="94"/>
      <c r="F61" s="94"/>
      <c r="G61" s="94"/>
      <c r="H61" s="25"/>
      <c r="I61" s="95"/>
      <c r="J61" s="1"/>
    </row>
    <row r="62" spans="2:10" x14ac:dyDescent="0.25">
      <c r="B62" s="25"/>
      <c r="C62" s="25"/>
      <c r="D62" s="120"/>
      <c r="E62" s="94"/>
      <c r="F62" s="94"/>
      <c r="G62" s="94"/>
      <c r="H62" s="25"/>
      <c r="I62" s="95"/>
      <c r="J62" s="1"/>
    </row>
    <row r="63" spans="2:10" x14ac:dyDescent="0.25">
      <c r="B63" s="11"/>
      <c r="C63" s="11"/>
      <c r="D63" s="119"/>
      <c r="E63" s="11"/>
      <c r="F63" s="11"/>
      <c r="G63" s="11"/>
      <c r="H63" s="11"/>
      <c r="I63" s="11"/>
      <c r="J63" s="1"/>
    </row>
    <row r="64" spans="2:10" x14ac:dyDescent="0.25">
      <c r="B64" s="11"/>
      <c r="C64" s="11"/>
      <c r="D64" s="119"/>
      <c r="E64" s="11"/>
      <c r="F64" s="11"/>
      <c r="G64" s="11"/>
      <c r="H64" s="11"/>
      <c r="I64" s="11"/>
      <c r="J64" s="1"/>
    </row>
    <row r="65" spans="2:10" x14ac:dyDescent="0.25">
      <c r="B65" s="11"/>
      <c r="C65" s="11"/>
      <c r="D65" s="119"/>
      <c r="E65" s="11"/>
      <c r="F65" s="11"/>
      <c r="G65" s="11"/>
      <c r="H65" s="11"/>
      <c r="I65" s="11"/>
      <c r="J65" s="1"/>
    </row>
    <row r="66" spans="2:10" x14ac:dyDescent="0.25">
      <c r="B66" s="11"/>
      <c r="C66" s="11"/>
      <c r="D66" s="119"/>
      <c r="E66" s="11"/>
      <c r="F66" s="11"/>
      <c r="G66" s="11"/>
      <c r="H66" s="11"/>
      <c r="I66" s="11"/>
      <c r="J66" s="1"/>
    </row>
    <row r="67" spans="2:10" x14ac:dyDescent="0.25">
      <c r="B67" s="11"/>
      <c r="C67" s="11"/>
      <c r="D67" s="119"/>
      <c r="E67" s="11"/>
      <c r="F67" s="11"/>
      <c r="G67" s="11"/>
      <c r="H67" s="11"/>
      <c r="I67" s="11"/>
      <c r="J67" s="1"/>
    </row>
    <row r="68" spans="2:10" ht="24" customHeight="1" x14ac:dyDescent="0.25">
      <c r="B68" s="11"/>
      <c r="C68" s="250" t="s">
        <v>283</v>
      </c>
      <c r="D68" s="463" t="s">
        <v>119</v>
      </c>
      <c r="E68" s="463"/>
      <c r="F68" s="11"/>
      <c r="G68" s="11"/>
      <c r="H68" s="11"/>
      <c r="I68" s="11"/>
      <c r="J68" s="1"/>
    </row>
    <row r="69" spans="2:10" ht="15.75" x14ac:dyDescent="0.25">
      <c r="B69" s="11"/>
      <c r="C69" s="247" t="s">
        <v>285</v>
      </c>
      <c r="D69" s="123" t="s">
        <v>1</v>
      </c>
      <c r="E69" s="111">
        <f>+'Donstroy-II Brief Report 15-04'!F54</f>
        <v>0.60725432848630023</v>
      </c>
      <c r="F69" s="11"/>
      <c r="G69" s="11"/>
      <c r="H69" s="11"/>
      <c r="I69" s="11"/>
      <c r="J69" s="1"/>
    </row>
    <row r="70" spans="2:10" ht="15.75" x14ac:dyDescent="0.25">
      <c r="B70" s="11"/>
      <c r="C70" s="149"/>
      <c r="D70" s="123" t="s">
        <v>8</v>
      </c>
      <c r="E70" s="111">
        <f>+'Donstroy-II Brief Report 15-04'!G54</f>
        <v>0.60725432848630034</v>
      </c>
      <c r="F70" s="11"/>
      <c r="G70" s="11"/>
      <c r="H70" s="11"/>
      <c r="I70" s="11"/>
      <c r="J70" s="1"/>
    </row>
    <row r="71" spans="2:10" x14ac:dyDescent="0.25">
      <c r="B71" s="11"/>
      <c r="C71" s="392" t="s">
        <v>3</v>
      </c>
      <c r="D71" s="123" t="s">
        <v>1</v>
      </c>
      <c r="E71" s="111">
        <f>+'Donstroy-II Brief Report 15-04'!I54</f>
        <v>0.19715634597705711</v>
      </c>
      <c r="F71" s="11"/>
      <c r="G71" s="11"/>
      <c r="H71" s="11"/>
      <c r="I71" s="11"/>
      <c r="J71" s="1"/>
    </row>
    <row r="72" spans="2:10" x14ac:dyDescent="0.25">
      <c r="B72" s="11"/>
      <c r="C72" s="393"/>
      <c r="D72" s="123" t="s">
        <v>8</v>
      </c>
      <c r="E72" s="111">
        <f>+'Donstroy-II Brief Report 15-04'!J54</f>
        <v>0.17074554865755964</v>
      </c>
      <c r="F72" s="11"/>
      <c r="G72" s="11"/>
      <c r="H72" s="11"/>
      <c r="I72" s="11"/>
      <c r="J72" s="1"/>
    </row>
    <row r="73" spans="2:10" x14ac:dyDescent="0.25">
      <c r="B73" s="11"/>
      <c r="C73" s="392" t="s">
        <v>4</v>
      </c>
      <c r="D73" s="123" t="s">
        <v>1</v>
      </c>
      <c r="E73" s="111">
        <v>0</v>
      </c>
      <c r="F73" s="11"/>
      <c r="G73" s="11"/>
      <c r="H73" s="11"/>
      <c r="I73" s="11"/>
      <c r="J73" s="1"/>
    </row>
    <row r="74" spans="2:10" x14ac:dyDescent="0.25">
      <c r="B74" s="11"/>
      <c r="C74" s="393"/>
      <c r="D74" s="123" t="s">
        <v>8</v>
      </c>
      <c r="E74" s="111">
        <v>0</v>
      </c>
      <c r="F74" s="11"/>
      <c r="G74" s="11"/>
      <c r="H74" s="11"/>
      <c r="I74" s="11"/>
      <c r="J74" s="1"/>
    </row>
    <row r="75" spans="2:10" x14ac:dyDescent="0.25">
      <c r="B75" s="11"/>
      <c r="C75" s="392" t="s">
        <v>71</v>
      </c>
      <c r="D75" s="123" t="s">
        <v>1</v>
      </c>
      <c r="E75" s="111">
        <v>0</v>
      </c>
      <c r="F75" s="11"/>
      <c r="G75" s="11"/>
      <c r="H75" s="11"/>
      <c r="I75" s="11"/>
      <c r="J75" s="1"/>
    </row>
    <row r="76" spans="2:10" x14ac:dyDescent="0.25">
      <c r="B76" s="11"/>
      <c r="C76" s="393"/>
      <c r="D76" s="123" t="s">
        <v>8</v>
      </c>
      <c r="E76" s="111">
        <v>0</v>
      </c>
      <c r="F76" s="11"/>
      <c r="G76" s="11"/>
      <c r="H76" s="11"/>
      <c r="I76" s="11"/>
      <c r="J76" s="1"/>
    </row>
    <row r="77" spans="2:10" x14ac:dyDescent="0.25">
      <c r="B77" s="11"/>
      <c r="C77" s="392" t="s">
        <v>7</v>
      </c>
      <c r="D77" s="123" t="s">
        <v>1</v>
      </c>
      <c r="E77" s="111">
        <v>0</v>
      </c>
      <c r="F77" s="11"/>
      <c r="G77" s="11"/>
      <c r="H77" s="11"/>
      <c r="I77" s="11"/>
      <c r="J77" s="1"/>
    </row>
    <row r="78" spans="2:10" x14ac:dyDescent="0.25">
      <c r="B78" s="11"/>
      <c r="C78" s="393"/>
      <c r="D78" s="123" t="s">
        <v>8</v>
      </c>
      <c r="E78" s="111">
        <v>0</v>
      </c>
      <c r="F78" s="11"/>
      <c r="G78" s="11"/>
      <c r="H78" s="11"/>
      <c r="I78" s="11"/>
      <c r="J78" s="1"/>
    </row>
    <row r="79" spans="2:10" x14ac:dyDescent="0.25">
      <c r="B79" s="11"/>
      <c r="C79" s="392" t="s">
        <v>5</v>
      </c>
      <c r="D79" s="123" t="s">
        <v>1</v>
      </c>
      <c r="E79" s="111">
        <v>0</v>
      </c>
      <c r="F79" s="11"/>
      <c r="G79" s="11"/>
      <c r="H79" s="11"/>
      <c r="I79" s="11"/>
      <c r="J79" s="1"/>
    </row>
    <row r="80" spans="2:10" x14ac:dyDescent="0.25">
      <c r="B80" s="11"/>
      <c r="C80" s="393"/>
      <c r="D80" s="123" t="s">
        <v>8</v>
      </c>
      <c r="E80" s="111">
        <v>0</v>
      </c>
      <c r="F80" s="11"/>
      <c r="G80" s="11"/>
      <c r="H80" s="11"/>
      <c r="I80" s="11"/>
      <c r="J80" s="1"/>
    </row>
    <row r="81" spans="2:10" x14ac:dyDescent="0.25">
      <c r="B81" s="11"/>
      <c r="C81" s="392" t="s">
        <v>28</v>
      </c>
      <c r="D81" s="123" t="s">
        <v>1</v>
      </c>
      <c r="E81" s="111">
        <v>0</v>
      </c>
      <c r="F81" s="11"/>
      <c r="G81" s="11"/>
      <c r="H81" s="11"/>
      <c r="I81" s="11"/>
      <c r="J81" s="1"/>
    </row>
    <row r="82" spans="2:10" x14ac:dyDescent="0.25">
      <c r="B82" s="11"/>
      <c r="C82" s="393"/>
      <c r="D82" s="123" t="s">
        <v>8</v>
      </c>
      <c r="E82" s="111">
        <v>0</v>
      </c>
      <c r="F82" s="11"/>
      <c r="G82" s="11"/>
      <c r="H82" s="11"/>
      <c r="I82" s="11"/>
      <c r="J82" s="1"/>
    </row>
    <row r="83" spans="2:10" x14ac:dyDescent="0.25">
      <c r="B83" s="11"/>
      <c r="C83" s="11"/>
      <c r="D83" s="119"/>
      <c r="E83" s="11"/>
      <c r="F83" s="11"/>
      <c r="G83" s="11"/>
      <c r="H83" s="11"/>
      <c r="I83" s="11"/>
      <c r="J83" s="1"/>
    </row>
    <row r="84" spans="2:10" x14ac:dyDescent="0.25">
      <c r="B84" s="11"/>
      <c r="C84" s="11"/>
      <c r="D84" s="119"/>
      <c r="E84" s="11"/>
      <c r="F84" s="11"/>
      <c r="G84" s="11"/>
      <c r="H84" s="11"/>
      <c r="I84" s="11"/>
      <c r="J84" s="1"/>
    </row>
    <row r="85" spans="2:10" x14ac:dyDescent="0.25">
      <c r="B85" s="11"/>
      <c r="C85" s="11"/>
      <c r="D85" s="119"/>
      <c r="E85" s="11"/>
      <c r="F85" s="11"/>
      <c r="G85" s="11"/>
      <c r="H85" s="11"/>
      <c r="I85" s="11"/>
      <c r="J85" s="1"/>
    </row>
    <row r="86" spans="2:10" x14ac:dyDescent="0.25">
      <c r="B86" s="11"/>
      <c r="C86" s="11"/>
      <c r="D86" s="119"/>
      <c r="E86" s="11"/>
      <c r="F86" s="11"/>
      <c r="G86" s="11"/>
      <c r="H86" s="11"/>
      <c r="I86" s="11"/>
      <c r="J86" s="1"/>
    </row>
    <row r="87" spans="2:10" x14ac:dyDescent="0.25">
      <c r="B87" s="11"/>
      <c r="C87" s="11"/>
      <c r="D87" s="119"/>
      <c r="E87" s="11"/>
      <c r="F87" s="11"/>
      <c r="G87" s="11"/>
      <c r="H87" s="11"/>
      <c r="I87" s="11"/>
      <c r="J87" s="1"/>
    </row>
    <row r="88" spans="2:10" x14ac:dyDescent="0.25">
      <c r="B88" s="11"/>
      <c r="C88" s="11"/>
      <c r="D88" s="119"/>
      <c r="E88" s="11"/>
      <c r="F88" s="11"/>
      <c r="G88" s="11"/>
      <c r="H88" s="11"/>
      <c r="I88" s="11"/>
      <c r="J88" s="1"/>
    </row>
    <row r="89" spans="2:10" x14ac:dyDescent="0.25">
      <c r="B89" s="11"/>
      <c r="C89" s="11"/>
      <c r="D89" s="119"/>
      <c r="E89" s="11"/>
      <c r="F89" s="11"/>
      <c r="G89" s="11"/>
      <c r="H89" s="11"/>
      <c r="I89" s="11"/>
      <c r="J89" s="1"/>
    </row>
    <row r="90" spans="2:10" x14ac:dyDescent="0.25">
      <c r="B90" s="11"/>
      <c r="C90" s="11"/>
      <c r="D90" s="119"/>
      <c r="E90" s="11"/>
      <c r="F90" s="11"/>
      <c r="G90" s="11"/>
      <c r="H90" s="11"/>
      <c r="I90" s="11"/>
      <c r="J90" s="1"/>
    </row>
    <row r="91" spans="2:10" x14ac:dyDescent="0.25">
      <c r="B91" s="11"/>
      <c r="C91" s="11"/>
      <c r="D91" s="119"/>
      <c r="E91" s="11"/>
      <c r="F91" s="11"/>
      <c r="G91" s="11"/>
      <c r="H91" s="11"/>
      <c r="I91" s="11"/>
      <c r="J91" s="1"/>
    </row>
    <row r="92" spans="2:10" x14ac:dyDescent="0.25">
      <c r="B92" s="11"/>
      <c r="C92" s="11"/>
      <c r="D92" s="119"/>
      <c r="E92" s="11"/>
      <c r="F92" s="11"/>
      <c r="G92" s="11"/>
      <c r="H92" s="11"/>
      <c r="I92" s="11"/>
      <c r="J92" s="1"/>
    </row>
    <row r="93" spans="2:10" x14ac:dyDescent="0.25">
      <c r="B93" s="11"/>
      <c r="C93" s="11"/>
      <c r="D93" s="119"/>
      <c r="E93" s="11"/>
      <c r="F93" s="11"/>
      <c r="G93" s="11"/>
      <c r="H93" s="11"/>
      <c r="I93" s="11"/>
      <c r="J93" s="1"/>
    </row>
    <row r="94" spans="2:10" x14ac:dyDescent="0.25">
      <c r="B94" s="11"/>
      <c r="C94" s="11"/>
      <c r="D94" s="119"/>
      <c r="E94" s="11"/>
      <c r="F94" s="11"/>
      <c r="G94" s="11"/>
      <c r="H94" s="11"/>
      <c r="I94" s="11"/>
      <c r="J94" s="1"/>
    </row>
    <row r="95" spans="2:10" x14ac:dyDescent="0.25">
      <c r="B95" s="11"/>
      <c r="C95" s="11"/>
      <c r="D95" s="119"/>
      <c r="E95" s="11"/>
      <c r="F95" s="11"/>
      <c r="G95" s="11"/>
      <c r="H95" s="11"/>
      <c r="I95" s="11"/>
      <c r="J95" s="1"/>
    </row>
    <row r="96" spans="2:10" x14ac:dyDescent="0.25">
      <c r="B96" s="11"/>
      <c r="C96" s="11"/>
      <c r="D96" s="119"/>
      <c r="E96" s="11"/>
      <c r="F96" s="11"/>
      <c r="G96" s="11"/>
      <c r="H96" s="11"/>
      <c r="I96" s="11"/>
      <c r="J96" s="1"/>
    </row>
    <row r="97" spans="2:10" x14ac:dyDescent="0.25">
      <c r="B97" s="11"/>
      <c r="C97" s="11"/>
      <c r="D97" s="119"/>
      <c r="E97" s="11"/>
      <c r="F97" s="11"/>
      <c r="G97" s="11"/>
      <c r="H97" s="11"/>
      <c r="I97" s="11"/>
      <c r="J97" s="1"/>
    </row>
    <row r="98" spans="2:10" x14ac:dyDescent="0.25">
      <c r="B98" s="11"/>
      <c r="C98" s="11"/>
      <c r="D98" s="119"/>
      <c r="E98" s="11"/>
      <c r="F98" s="11"/>
      <c r="G98" s="11"/>
      <c r="H98" s="11"/>
      <c r="I98" s="11"/>
      <c r="J98" s="11"/>
    </row>
    <row r="99" spans="2:10" x14ac:dyDescent="0.25">
      <c r="B99" s="35"/>
      <c r="C99" s="35"/>
      <c r="D99" s="124"/>
      <c r="E99" s="35"/>
      <c r="F99" s="35"/>
      <c r="G99" s="35"/>
      <c r="H99" s="35"/>
      <c r="I99" s="35"/>
      <c r="J99" s="35"/>
    </row>
    <row r="100" spans="2:10" x14ac:dyDescent="0.25">
      <c r="B100" s="11"/>
      <c r="C100" s="11"/>
      <c r="D100" s="119"/>
      <c r="E100" s="11"/>
      <c r="F100" s="11"/>
      <c r="G100" s="11"/>
      <c r="H100" s="11"/>
      <c r="I100" s="11"/>
      <c r="J100" s="11"/>
    </row>
    <row r="101" spans="2:10" x14ac:dyDescent="0.25">
      <c r="B101" s="11"/>
      <c r="C101" s="11"/>
      <c r="D101" s="119"/>
      <c r="E101" s="11"/>
      <c r="F101" s="11"/>
      <c r="G101" s="11"/>
      <c r="H101" s="11"/>
      <c r="I101" s="11"/>
      <c r="J101" s="11"/>
    </row>
    <row r="102" spans="2:10" x14ac:dyDescent="0.25">
      <c r="B102" s="11"/>
      <c r="C102" s="11"/>
      <c r="D102" s="119"/>
      <c r="E102" s="11"/>
      <c r="F102" s="11"/>
      <c r="G102" s="11"/>
      <c r="H102" s="11"/>
      <c r="I102" s="11"/>
      <c r="J102" s="11"/>
    </row>
    <row r="103" spans="2:10" x14ac:dyDescent="0.25">
      <c r="B103" s="11"/>
      <c r="C103" s="11"/>
      <c r="D103" s="119"/>
      <c r="E103" s="11"/>
      <c r="F103" s="11"/>
      <c r="G103" s="11"/>
      <c r="H103" s="11"/>
      <c r="I103" s="11"/>
      <c r="J103" s="11"/>
    </row>
    <row r="104" spans="2:10" x14ac:dyDescent="0.25">
      <c r="B104" s="11"/>
      <c r="C104" s="11"/>
      <c r="D104" s="119"/>
      <c r="E104" s="11"/>
      <c r="F104" s="11"/>
      <c r="G104" s="11"/>
      <c r="H104" s="11"/>
      <c r="I104" s="11"/>
      <c r="J104" s="11"/>
    </row>
    <row r="105" spans="2:10" x14ac:dyDescent="0.25">
      <c r="B105" s="11"/>
      <c r="C105" s="11"/>
      <c r="D105" s="119"/>
      <c r="E105" s="11"/>
      <c r="F105" s="11"/>
      <c r="G105" s="11"/>
      <c r="H105" s="11"/>
      <c r="I105" s="11"/>
      <c r="J105" s="11"/>
    </row>
    <row r="106" spans="2:10" x14ac:dyDescent="0.25">
      <c r="B106" s="11"/>
      <c r="C106" s="11"/>
      <c r="D106" s="119"/>
      <c r="E106" s="11"/>
      <c r="F106" s="11"/>
      <c r="G106" s="11"/>
      <c r="H106" s="11"/>
      <c r="I106" s="11"/>
      <c r="J106" s="11"/>
    </row>
    <row r="107" spans="2:10" x14ac:dyDescent="0.25">
      <c r="B107" s="11"/>
      <c r="C107" s="11"/>
      <c r="D107" s="119"/>
      <c r="E107" s="11"/>
      <c r="F107" s="11"/>
      <c r="G107" s="11"/>
      <c r="H107" s="11"/>
      <c r="I107" s="11"/>
      <c r="J107" s="11"/>
    </row>
    <row r="108" spans="2:10" x14ac:dyDescent="0.25">
      <c r="B108" s="11"/>
      <c r="C108" s="11"/>
      <c r="D108" s="119"/>
      <c r="E108" s="11"/>
      <c r="F108" s="11"/>
      <c r="G108" s="11"/>
      <c r="H108" s="11"/>
      <c r="I108" s="11"/>
      <c r="J108" s="11"/>
    </row>
    <row r="109" spans="2:10" x14ac:dyDescent="0.25">
      <c r="B109" s="11"/>
      <c r="C109" s="11"/>
      <c r="D109" s="119"/>
      <c r="E109" s="11"/>
      <c r="F109" s="11"/>
      <c r="G109" s="11"/>
      <c r="H109" s="11"/>
      <c r="I109" s="11"/>
      <c r="J109" s="11"/>
    </row>
    <row r="110" spans="2:10" x14ac:dyDescent="0.25">
      <c r="B110" s="11"/>
      <c r="C110" s="11"/>
      <c r="D110" s="119"/>
      <c r="E110" s="11"/>
      <c r="F110" s="11"/>
      <c r="G110" s="11"/>
      <c r="H110" s="11"/>
      <c r="I110" s="11"/>
      <c r="J110" s="11"/>
    </row>
    <row r="111" spans="2:10" x14ac:dyDescent="0.25">
      <c r="B111" s="11"/>
      <c r="C111" s="11"/>
      <c r="D111" s="119"/>
      <c r="E111" s="11"/>
      <c r="F111" s="11"/>
      <c r="G111" s="11"/>
      <c r="H111" s="11"/>
      <c r="I111" s="11"/>
      <c r="J111" s="11"/>
    </row>
    <row r="112" spans="2:10" x14ac:dyDescent="0.25">
      <c r="B112" s="11"/>
      <c r="C112" s="11"/>
      <c r="D112" s="119"/>
      <c r="E112" s="11"/>
      <c r="F112" s="11"/>
      <c r="G112" s="11"/>
      <c r="H112" s="11"/>
      <c r="I112" s="11"/>
      <c r="J112" s="11"/>
    </row>
    <row r="113" spans="2:10" x14ac:dyDescent="0.25">
      <c r="B113" s="11"/>
      <c r="C113" s="11"/>
      <c r="D113" s="119"/>
      <c r="E113" s="11"/>
      <c r="F113" s="11"/>
      <c r="G113" s="11"/>
      <c r="H113" s="11"/>
      <c r="I113" s="11"/>
      <c r="J113" s="11"/>
    </row>
    <row r="114" spans="2:10" ht="18" x14ac:dyDescent="0.25">
      <c r="B114" s="11"/>
      <c r="C114" s="104" t="s">
        <v>312</v>
      </c>
      <c r="D114" s="119"/>
      <c r="E114" s="11"/>
      <c r="F114" s="11"/>
      <c r="G114" s="11"/>
      <c r="H114" s="11"/>
      <c r="I114" s="11"/>
      <c r="J114" s="11"/>
    </row>
    <row r="115" spans="2:10" ht="12.75" customHeight="1" thickBot="1" x14ac:dyDescent="0.3">
      <c r="B115" s="11"/>
      <c r="C115" s="11"/>
      <c r="D115" s="119"/>
      <c r="E115" s="11"/>
      <c r="F115" s="11"/>
      <c r="G115" s="11"/>
      <c r="H115" s="11"/>
      <c r="I115" s="11"/>
      <c r="J115" s="11"/>
    </row>
    <row r="116" spans="2:10" ht="23.25" customHeight="1" thickTop="1" thickBot="1" x14ac:dyDescent="0.3">
      <c r="B116" s="11"/>
      <c r="C116" s="283" t="s">
        <v>112</v>
      </c>
      <c r="D116" s="284" t="s">
        <v>12</v>
      </c>
      <c r="E116" s="285" t="s">
        <v>114</v>
      </c>
      <c r="F116" s="461" t="s">
        <v>128</v>
      </c>
      <c r="G116" s="461"/>
      <c r="H116" s="461"/>
      <c r="I116" s="461"/>
      <c r="J116" s="11"/>
    </row>
    <row r="117" spans="2:10" ht="18.75" customHeight="1" thickTop="1" x14ac:dyDescent="0.25">
      <c r="C117" s="233" t="s">
        <v>284</v>
      </c>
      <c r="D117" s="235">
        <v>18.5</v>
      </c>
      <c r="E117" s="234" t="s">
        <v>274</v>
      </c>
      <c r="F117" s="460" t="s">
        <v>280</v>
      </c>
      <c r="G117" s="460"/>
      <c r="H117" s="460"/>
      <c r="I117" s="460"/>
    </row>
    <row r="118" spans="2:10" x14ac:dyDescent="0.25">
      <c r="C118" s="233" t="s">
        <v>313</v>
      </c>
      <c r="D118" s="235">
        <v>16.03</v>
      </c>
      <c r="E118" s="234" t="s">
        <v>13</v>
      </c>
      <c r="F118" s="460" t="s">
        <v>315</v>
      </c>
      <c r="G118" s="460"/>
      <c r="H118" s="460"/>
      <c r="I118" s="460"/>
    </row>
    <row r="119" spans="2:10" x14ac:dyDescent="0.25">
      <c r="C119" s="233" t="s">
        <v>314</v>
      </c>
      <c r="D119" s="235">
        <v>5.13</v>
      </c>
      <c r="E119" s="234" t="s">
        <v>13</v>
      </c>
      <c r="F119" s="460" t="s">
        <v>315</v>
      </c>
      <c r="G119" s="460"/>
      <c r="H119" s="460"/>
      <c r="I119" s="460"/>
    </row>
    <row r="120" spans="2:10" ht="19.5" hidden="1" customHeight="1" x14ac:dyDescent="0.25"/>
    <row r="121" spans="2:10" hidden="1" x14ac:dyDescent="0.25"/>
    <row r="122" spans="2:10" ht="18.75" hidden="1" customHeight="1" x14ac:dyDescent="0.25"/>
    <row r="123" spans="2:10" hidden="1" x14ac:dyDescent="0.25"/>
    <row r="124" spans="2:10" hidden="1" x14ac:dyDescent="0.25"/>
    <row r="125" spans="2:10" hidden="1" x14ac:dyDescent="0.25"/>
    <row r="126" spans="2:10" hidden="1" x14ac:dyDescent="0.25"/>
    <row r="127" spans="2:10" hidden="1" x14ac:dyDescent="0.25"/>
    <row r="129" spans="3:9" ht="17.25" customHeight="1" x14ac:dyDescent="0.25">
      <c r="C129" s="233" t="s">
        <v>307</v>
      </c>
      <c r="D129" s="235">
        <v>1</v>
      </c>
      <c r="E129" s="234" t="s">
        <v>274</v>
      </c>
      <c r="F129" s="460" t="s">
        <v>280</v>
      </c>
      <c r="G129" s="460"/>
      <c r="H129" s="460"/>
      <c r="I129" s="460"/>
    </row>
    <row r="130" spans="3:9" hidden="1" x14ac:dyDescent="0.25"/>
    <row r="131" spans="3:9" ht="25.5" customHeight="1" x14ac:dyDescent="0.25">
      <c r="C131" s="280" t="s">
        <v>300</v>
      </c>
      <c r="D131" s="281">
        <v>12</v>
      </c>
      <c r="E131" s="282" t="s">
        <v>274</v>
      </c>
      <c r="F131" s="462" t="s">
        <v>301</v>
      </c>
      <c r="G131" s="462"/>
      <c r="H131" s="462"/>
      <c r="I131" s="462"/>
    </row>
    <row r="133" spans="3:9" x14ac:dyDescent="0.25">
      <c r="C133" s="233" t="s">
        <v>299</v>
      </c>
      <c r="D133" s="235">
        <v>2.375</v>
      </c>
      <c r="E133" s="234" t="s">
        <v>274</v>
      </c>
      <c r="F133" s="460" t="s">
        <v>289</v>
      </c>
      <c r="G133" s="460"/>
      <c r="H133" s="460"/>
      <c r="I133" s="460"/>
    </row>
    <row r="134" spans="3:9" x14ac:dyDescent="0.25">
      <c r="C134" s="233" t="s">
        <v>300</v>
      </c>
      <c r="D134" s="235">
        <v>40.619999999999997</v>
      </c>
      <c r="E134" s="234" t="s">
        <v>274</v>
      </c>
      <c r="F134" s="460" t="s">
        <v>301</v>
      </c>
      <c r="G134" s="460"/>
      <c r="H134" s="460"/>
      <c r="I134" s="460"/>
    </row>
    <row r="135" spans="3:9" x14ac:dyDescent="0.25">
      <c r="C135" s="233" t="s">
        <v>302</v>
      </c>
      <c r="D135" s="235">
        <v>37.24</v>
      </c>
      <c r="E135" s="234" t="s">
        <v>13</v>
      </c>
      <c r="F135" s="460" t="s">
        <v>303</v>
      </c>
      <c r="G135" s="460"/>
      <c r="H135" s="460"/>
      <c r="I135" s="460"/>
    </row>
    <row r="136" spans="3:9" x14ac:dyDescent="0.25">
      <c r="C136" s="233" t="s">
        <v>300</v>
      </c>
      <c r="D136" s="235">
        <v>12</v>
      </c>
      <c r="E136" s="234" t="s">
        <v>274</v>
      </c>
      <c r="F136" s="460" t="s">
        <v>301</v>
      </c>
      <c r="G136" s="460"/>
      <c r="H136" s="460"/>
      <c r="I136" s="460"/>
    </row>
    <row r="137" spans="3:9" ht="18" customHeight="1" x14ac:dyDescent="0.25">
      <c r="C137" s="233" t="s">
        <v>284</v>
      </c>
      <c r="D137" s="235">
        <v>31</v>
      </c>
      <c r="E137" s="234" t="s">
        <v>274</v>
      </c>
      <c r="F137" s="460" t="s">
        <v>280</v>
      </c>
      <c r="G137" s="460"/>
      <c r="H137" s="460"/>
      <c r="I137" s="460"/>
    </row>
    <row r="138" spans="3:9" ht="33.75" customHeight="1" x14ac:dyDescent="0.25"/>
    <row r="139" spans="3:9" x14ac:dyDescent="0.25">
      <c r="C139" s="233" t="s">
        <v>284</v>
      </c>
      <c r="D139" s="235">
        <v>43.5</v>
      </c>
      <c r="E139" s="234" t="s">
        <v>274</v>
      </c>
      <c r="F139" s="460" t="s">
        <v>280</v>
      </c>
      <c r="G139" s="460"/>
      <c r="H139" s="460"/>
      <c r="I139" s="460"/>
    </row>
    <row r="140" spans="3:9" x14ac:dyDescent="0.25">
      <c r="C140" s="233" t="s">
        <v>288</v>
      </c>
      <c r="D140" s="235">
        <v>10.002000000000001</v>
      </c>
      <c r="E140" s="234" t="s">
        <v>274</v>
      </c>
      <c r="F140" s="460" t="s">
        <v>289</v>
      </c>
      <c r="G140" s="460"/>
      <c r="H140" s="460"/>
      <c r="I140" s="460"/>
    </row>
    <row r="142" spans="3:9" ht="18" customHeight="1" x14ac:dyDescent="0.25">
      <c r="C142" s="233" t="s">
        <v>284</v>
      </c>
      <c r="D142" s="235">
        <v>22</v>
      </c>
      <c r="E142" s="234" t="s">
        <v>274</v>
      </c>
      <c r="F142" s="460" t="s">
        <v>280</v>
      </c>
      <c r="G142" s="460"/>
      <c r="H142" s="460"/>
      <c r="I142" s="460"/>
    </row>
    <row r="143" spans="3:9" ht="20.25" customHeight="1" x14ac:dyDescent="0.25">
      <c r="C143" s="233" t="s">
        <v>279</v>
      </c>
      <c r="D143" s="235">
        <v>353</v>
      </c>
      <c r="E143" s="234" t="s">
        <v>274</v>
      </c>
      <c r="F143" s="460" t="s">
        <v>280</v>
      </c>
      <c r="G143" s="460"/>
      <c r="H143" s="460"/>
      <c r="I143" s="460"/>
    </row>
    <row r="145" spans="3:9" x14ac:dyDescent="0.25">
      <c r="C145" s="233" t="s">
        <v>279</v>
      </c>
      <c r="D145" s="235">
        <v>723</v>
      </c>
      <c r="E145" s="234" t="s">
        <v>274</v>
      </c>
      <c r="F145" s="460" t="s">
        <v>280</v>
      </c>
      <c r="G145" s="460"/>
      <c r="H145" s="460"/>
      <c r="I145" s="460"/>
    </row>
    <row r="146" spans="3:9" x14ac:dyDescent="0.25">
      <c r="C146" s="233" t="s">
        <v>139</v>
      </c>
      <c r="D146" s="235">
        <v>86.5</v>
      </c>
      <c r="E146" s="234" t="s">
        <v>13</v>
      </c>
      <c r="F146" s="460" t="s">
        <v>140</v>
      </c>
      <c r="G146" s="460"/>
      <c r="H146" s="460"/>
      <c r="I146" s="460"/>
    </row>
    <row r="147" spans="3:9" x14ac:dyDescent="0.25">
      <c r="C147" s="233" t="s">
        <v>278</v>
      </c>
      <c r="D147" s="235">
        <v>124.57</v>
      </c>
      <c r="E147" s="234" t="s">
        <v>13</v>
      </c>
      <c r="F147" s="460" t="s">
        <v>140</v>
      </c>
      <c r="G147" s="460"/>
      <c r="H147" s="460"/>
      <c r="I147" s="460"/>
    </row>
  </sheetData>
  <mergeCells count="31">
    <mergeCell ref="F145:I145"/>
    <mergeCell ref="F139:I139"/>
    <mergeCell ref="F134:I134"/>
    <mergeCell ref="B3:F3"/>
    <mergeCell ref="F147:I147"/>
    <mergeCell ref="D5:D6"/>
    <mergeCell ref="E5:E6"/>
    <mergeCell ref="F5:F6"/>
    <mergeCell ref="G5:G6"/>
    <mergeCell ref="F140:I140"/>
    <mergeCell ref="F129:I129"/>
    <mergeCell ref="F142:I142"/>
    <mergeCell ref="F143:I143"/>
    <mergeCell ref="F146:I146"/>
    <mergeCell ref="D68:E68"/>
    <mergeCell ref="C71:C72"/>
    <mergeCell ref="F137:I137"/>
    <mergeCell ref="F117:I117"/>
    <mergeCell ref="F131:I131"/>
    <mergeCell ref="F118:I118"/>
    <mergeCell ref="C77:C78"/>
    <mergeCell ref="F133:I133"/>
    <mergeCell ref="C81:C82"/>
    <mergeCell ref="F136:I136"/>
    <mergeCell ref="C79:C80"/>
    <mergeCell ref="I5:I6"/>
    <mergeCell ref="F135:I135"/>
    <mergeCell ref="F119:I119"/>
    <mergeCell ref="C73:C74"/>
    <mergeCell ref="C75:C76"/>
    <mergeCell ref="F116:I116"/>
  </mergeCells>
  <printOptions horizontalCentered="1"/>
  <pageMargins left="0.16" right="0.23622047244094491" top="0.31" bottom="0.31" header="0.31496062992125984" footer="0.31496062992125984"/>
  <pageSetup paperSize="9" scale="4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J95"/>
  <sheetViews>
    <sheetView zoomScale="75" zoomScaleNormal="75" zoomScaleSheetLayoutView="75" workbookViewId="0">
      <selection activeCell="AL77" sqref="AL77"/>
    </sheetView>
  </sheetViews>
  <sheetFormatPr defaultRowHeight="18.75" x14ac:dyDescent="0.3"/>
  <cols>
    <col min="1" max="1" width="4.85546875" customWidth="1"/>
    <col min="2" max="2" width="11" style="172" customWidth="1"/>
    <col min="3" max="3" width="8.85546875" style="172" customWidth="1"/>
    <col min="4" max="4" width="4" style="193" customWidth="1"/>
    <col min="5" max="12" width="5.42578125" style="174" customWidth="1"/>
    <col min="13" max="13" width="5.5703125" style="174" customWidth="1"/>
    <col min="14" max="14" width="5.85546875" style="174" customWidth="1"/>
    <col min="15" max="17" width="5.5703125" style="174" customWidth="1"/>
    <col min="18" max="28" width="5.42578125" style="174" customWidth="1"/>
    <col min="29" max="29" width="5.28515625" style="174" customWidth="1"/>
    <col min="30" max="30" width="6.85546875" style="174" customWidth="1"/>
    <col min="31" max="31" width="7" style="174" customWidth="1"/>
    <col min="32" max="32" width="9.140625" style="172"/>
    <col min="33" max="33" width="21.140625" style="172" customWidth="1"/>
    <col min="34" max="34" width="5.28515625" style="176" customWidth="1"/>
    <col min="35" max="36" width="9.140625" style="177"/>
  </cols>
  <sheetData>
    <row r="1" spans="2:34" ht="26.25" customHeight="1" x14ac:dyDescent="0.3"/>
    <row r="2" spans="2:34" ht="27" customHeight="1" x14ac:dyDescent="0.35">
      <c r="C2" s="173"/>
      <c r="D2" s="173"/>
      <c r="E2" s="173"/>
      <c r="F2" s="173"/>
      <c r="G2" s="173"/>
      <c r="I2" s="173"/>
      <c r="K2" s="173"/>
      <c r="L2" s="173"/>
      <c r="M2" s="173"/>
      <c r="N2" s="173"/>
      <c r="O2" s="173"/>
      <c r="P2" s="173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</row>
    <row r="3" spans="2:34" ht="28.5" x14ac:dyDescent="0.45">
      <c r="D3" s="178"/>
      <c r="E3" s="175"/>
      <c r="F3" s="175"/>
      <c r="G3" s="175"/>
      <c r="H3" s="179" t="s">
        <v>147</v>
      </c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</row>
    <row r="4" spans="2:34" ht="23.25" customHeight="1" thickBot="1" x14ac:dyDescent="0.35">
      <c r="C4" s="207" t="s">
        <v>148</v>
      </c>
      <c r="D4" s="194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201"/>
      <c r="AF4" s="207" t="s">
        <v>148</v>
      </c>
    </row>
    <row r="5" spans="2:34" ht="16.5" thickTop="1" x14ac:dyDescent="0.25">
      <c r="C5" s="207"/>
      <c r="D5" s="194"/>
      <c r="E5" s="195"/>
      <c r="F5" s="195"/>
      <c r="G5" s="195"/>
      <c r="H5" s="195"/>
      <c r="I5" s="195"/>
      <c r="J5" s="195"/>
      <c r="K5" s="195"/>
      <c r="L5" s="196"/>
      <c r="M5" s="204"/>
      <c r="N5" s="205" t="s">
        <v>149</v>
      </c>
      <c r="O5" s="205"/>
      <c r="P5" s="205"/>
      <c r="Q5" s="206"/>
      <c r="R5" s="200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201"/>
      <c r="AF5" s="207"/>
      <c r="AH5" s="464" t="s">
        <v>150</v>
      </c>
    </row>
    <row r="6" spans="2:34" ht="16.5" thickBot="1" x14ac:dyDescent="0.3">
      <c r="B6" s="172" t="s">
        <v>151</v>
      </c>
      <c r="C6" s="207" t="s">
        <v>152</v>
      </c>
      <c r="D6" s="194"/>
      <c r="E6" s="195"/>
      <c r="F6" s="195"/>
      <c r="G6" s="195"/>
      <c r="H6" s="195"/>
      <c r="I6" s="195"/>
      <c r="J6" s="195"/>
      <c r="K6" s="195"/>
      <c r="L6" s="196"/>
      <c r="M6" s="200"/>
      <c r="N6" s="197"/>
      <c r="O6" s="195"/>
      <c r="P6" s="195"/>
      <c r="Q6" s="196"/>
      <c r="R6" s="200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201"/>
      <c r="AF6" s="207" t="s">
        <v>152</v>
      </c>
      <c r="AG6" s="172" t="s">
        <v>151</v>
      </c>
      <c r="AH6" s="464"/>
    </row>
    <row r="7" spans="2:34" ht="16.5" thickTop="1" x14ac:dyDescent="0.25">
      <c r="C7" s="207"/>
      <c r="D7" s="194"/>
      <c r="E7" s="195"/>
      <c r="F7" s="195"/>
      <c r="G7" s="195"/>
      <c r="H7" s="195"/>
      <c r="I7" s="195"/>
      <c r="J7" s="195"/>
      <c r="K7" s="195"/>
      <c r="L7" s="196"/>
      <c r="M7" s="204"/>
      <c r="N7" s="205" t="s">
        <v>149</v>
      </c>
      <c r="O7" s="205"/>
      <c r="P7" s="205"/>
      <c r="Q7" s="206"/>
      <c r="R7" s="200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201"/>
      <c r="AF7" s="207"/>
      <c r="AH7" s="464"/>
    </row>
    <row r="8" spans="2:34" ht="16.5" thickBot="1" x14ac:dyDescent="0.3">
      <c r="B8" s="172" t="s">
        <v>153</v>
      </c>
      <c r="C8" s="207" t="s">
        <v>154</v>
      </c>
      <c r="D8" s="194"/>
      <c r="E8" s="195"/>
      <c r="F8" s="195"/>
      <c r="G8" s="195"/>
      <c r="H8" s="195"/>
      <c r="I8" s="195"/>
      <c r="J8" s="195"/>
      <c r="K8" s="195"/>
      <c r="L8" s="196"/>
      <c r="M8" s="200"/>
      <c r="N8" s="197"/>
      <c r="O8" s="195"/>
      <c r="P8" s="195"/>
      <c r="Q8" s="196"/>
      <c r="R8" s="200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201"/>
      <c r="AF8" s="207" t="s">
        <v>154</v>
      </c>
      <c r="AG8" s="172" t="s">
        <v>153</v>
      </c>
      <c r="AH8" s="464"/>
    </row>
    <row r="9" spans="2:34" ht="16.5" customHeight="1" thickTop="1" x14ac:dyDescent="0.25">
      <c r="C9" s="207"/>
      <c r="D9" s="194"/>
      <c r="E9" s="195"/>
      <c r="F9" s="195"/>
      <c r="G9" s="195"/>
      <c r="H9" s="195"/>
      <c r="I9" s="195"/>
      <c r="J9" s="195"/>
      <c r="K9" s="195"/>
      <c r="L9" s="196"/>
      <c r="M9" s="204"/>
      <c r="N9" s="205" t="s">
        <v>149</v>
      </c>
      <c r="O9" s="205"/>
      <c r="P9" s="205"/>
      <c r="Q9" s="206"/>
      <c r="R9" s="200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201"/>
      <c r="AF9" s="207"/>
      <c r="AH9" s="464"/>
    </row>
    <row r="10" spans="2:34" ht="16.5" thickBot="1" x14ac:dyDescent="0.3">
      <c r="B10" s="172" t="s">
        <v>155</v>
      </c>
      <c r="C10" s="207" t="s">
        <v>156</v>
      </c>
      <c r="D10" s="194"/>
      <c r="E10" s="195"/>
      <c r="F10" s="195"/>
      <c r="G10" s="195"/>
      <c r="H10" s="195"/>
      <c r="I10" s="195"/>
      <c r="J10" s="195"/>
      <c r="K10" s="197"/>
      <c r="L10" s="198"/>
      <c r="M10" s="202"/>
      <c r="N10" s="197"/>
      <c r="O10" s="195"/>
      <c r="P10" s="195"/>
      <c r="Q10" s="198"/>
      <c r="R10" s="202"/>
      <c r="S10" s="197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201"/>
      <c r="AF10" s="207" t="s">
        <v>156</v>
      </c>
      <c r="AG10" s="172" t="s">
        <v>155</v>
      </c>
      <c r="AH10" s="464"/>
    </row>
    <row r="11" spans="2:34" ht="16.5" thickTop="1" x14ac:dyDescent="0.25">
      <c r="C11" s="207"/>
      <c r="D11" s="194"/>
      <c r="E11" s="195"/>
      <c r="F11" s="195"/>
      <c r="G11" s="195"/>
      <c r="H11" s="195"/>
      <c r="I11" s="195"/>
      <c r="J11" s="196"/>
      <c r="K11" s="204"/>
      <c r="L11" s="205"/>
      <c r="M11" s="205"/>
      <c r="N11" s="205" t="s">
        <v>157</v>
      </c>
      <c r="O11" s="205"/>
      <c r="P11" s="205"/>
      <c r="Q11" s="205"/>
      <c r="R11" s="205"/>
      <c r="S11" s="206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201"/>
      <c r="AF11" s="207"/>
      <c r="AH11" s="464"/>
    </row>
    <row r="12" spans="2:34" ht="16.5" thickBot="1" x14ac:dyDescent="0.3">
      <c r="B12" s="172" t="s">
        <v>158</v>
      </c>
      <c r="C12" s="207" t="s">
        <v>159</v>
      </c>
      <c r="D12" s="194"/>
      <c r="E12" s="195"/>
      <c r="F12" s="195"/>
      <c r="G12" s="195"/>
      <c r="H12" s="195"/>
      <c r="I12" s="195"/>
      <c r="J12" s="196"/>
      <c r="K12" s="200"/>
      <c r="L12" s="195"/>
      <c r="M12" s="195"/>
      <c r="N12" s="197"/>
      <c r="O12" s="195"/>
      <c r="P12" s="195"/>
      <c r="Q12" s="195"/>
      <c r="R12" s="195"/>
      <c r="S12" s="196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201"/>
      <c r="AF12" s="207" t="s">
        <v>159</v>
      </c>
      <c r="AG12" s="172" t="s">
        <v>158</v>
      </c>
      <c r="AH12" s="464"/>
    </row>
    <row r="13" spans="2:34" ht="16.5" thickTop="1" x14ac:dyDescent="0.25">
      <c r="C13" s="207"/>
      <c r="D13" s="194"/>
      <c r="E13" s="195"/>
      <c r="F13" s="195"/>
      <c r="G13" s="195"/>
      <c r="H13" s="195"/>
      <c r="I13" s="195"/>
      <c r="J13" s="196"/>
      <c r="K13" s="204"/>
      <c r="L13" s="205"/>
      <c r="M13" s="205"/>
      <c r="N13" s="205" t="s">
        <v>157</v>
      </c>
      <c r="O13" s="205"/>
      <c r="P13" s="205"/>
      <c r="Q13" s="205"/>
      <c r="R13" s="205"/>
      <c r="S13" s="206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201"/>
      <c r="AF13" s="207"/>
      <c r="AH13" s="464"/>
    </row>
    <row r="14" spans="2:34" ht="16.5" thickBot="1" x14ac:dyDescent="0.3">
      <c r="B14" s="172" t="s">
        <v>160</v>
      </c>
      <c r="C14" s="207" t="s">
        <v>161</v>
      </c>
      <c r="D14" s="194"/>
      <c r="E14" s="195"/>
      <c r="F14" s="195"/>
      <c r="G14" s="195"/>
      <c r="H14" s="195"/>
      <c r="I14" s="195"/>
      <c r="J14" s="198"/>
      <c r="K14" s="202"/>
      <c r="L14" s="195"/>
      <c r="M14" s="195"/>
      <c r="N14" s="197"/>
      <c r="O14" s="195"/>
      <c r="P14" s="195"/>
      <c r="Q14" s="195"/>
      <c r="R14" s="195"/>
      <c r="S14" s="198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201"/>
      <c r="AF14" s="207" t="s">
        <v>161</v>
      </c>
      <c r="AG14" s="172" t="s">
        <v>160</v>
      </c>
      <c r="AH14" s="464"/>
    </row>
    <row r="15" spans="2:34" ht="16.5" thickTop="1" x14ac:dyDescent="0.25">
      <c r="C15" s="207"/>
      <c r="D15" s="194"/>
      <c r="E15" s="195"/>
      <c r="F15" s="195"/>
      <c r="G15" s="195"/>
      <c r="H15" s="195"/>
      <c r="I15" s="196"/>
      <c r="J15" s="204"/>
      <c r="K15" s="205"/>
      <c r="L15" s="205"/>
      <c r="M15" s="205"/>
      <c r="N15" s="205" t="s">
        <v>162</v>
      </c>
      <c r="O15" s="205"/>
      <c r="P15" s="205"/>
      <c r="Q15" s="205"/>
      <c r="R15" s="205"/>
      <c r="S15" s="205"/>
      <c r="T15" s="205"/>
      <c r="U15" s="200"/>
      <c r="V15" s="195"/>
      <c r="W15" s="195"/>
      <c r="X15" s="195"/>
      <c r="Y15" s="195"/>
      <c r="Z15" s="195"/>
      <c r="AA15" s="195"/>
      <c r="AB15" s="195"/>
      <c r="AC15" s="195"/>
      <c r="AD15" s="195"/>
      <c r="AE15" s="201"/>
      <c r="AF15" s="207"/>
      <c r="AH15" s="464"/>
    </row>
    <row r="16" spans="2:34" ht="16.5" thickBot="1" x14ac:dyDescent="0.3">
      <c r="B16" s="172" t="s">
        <v>163</v>
      </c>
      <c r="C16" s="207" t="s">
        <v>164</v>
      </c>
      <c r="D16" s="194"/>
      <c r="E16" s="195"/>
      <c r="F16" s="195"/>
      <c r="G16" s="195"/>
      <c r="H16" s="195"/>
      <c r="I16" s="196"/>
      <c r="J16" s="200"/>
      <c r="K16" s="195"/>
      <c r="L16" s="195"/>
      <c r="M16" s="195"/>
      <c r="N16" s="197"/>
      <c r="O16" s="195"/>
      <c r="P16" s="195"/>
      <c r="Q16" s="195"/>
      <c r="R16" s="195"/>
      <c r="S16" s="195"/>
      <c r="T16" s="196"/>
      <c r="U16" s="200"/>
      <c r="V16" s="195"/>
      <c r="W16" s="195"/>
      <c r="X16" s="195"/>
      <c r="Y16" s="195"/>
      <c r="Z16" s="195"/>
      <c r="AA16" s="195"/>
      <c r="AB16" s="195"/>
      <c r="AC16" s="195"/>
      <c r="AD16" s="195"/>
      <c r="AE16" s="201"/>
      <c r="AF16" s="207" t="s">
        <v>164</v>
      </c>
      <c r="AG16" s="172" t="s">
        <v>163</v>
      </c>
      <c r="AH16" s="464"/>
    </row>
    <row r="17" spans="2:34" ht="16.5" thickTop="1" x14ac:dyDescent="0.25">
      <c r="C17" s="207"/>
      <c r="D17" s="194"/>
      <c r="E17" s="195"/>
      <c r="F17" s="195"/>
      <c r="G17" s="195"/>
      <c r="H17" s="195"/>
      <c r="I17" s="196"/>
      <c r="J17" s="204"/>
      <c r="K17" s="205"/>
      <c r="L17" s="205"/>
      <c r="M17" s="205"/>
      <c r="N17" s="205" t="s">
        <v>162</v>
      </c>
      <c r="O17" s="205"/>
      <c r="P17" s="205"/>
      <c r="Q17" s="205"/>
      <c r="R17" s="205"/>
      <c r="S17" s="205"/>
      <c r="T17" s="206"/>
      <c r="U17" s="200"/>
      <c r="V17" s="195"/>
      <c r="W17" s="195"/>
      <c r="X17" s="195"/>
      <c r="Y17" s="195"/>
      <c r="Z17" s="195"/>
      <c r="AA17" s="195"/>
      <c r="AB17" s="195"/>
      <c r="AC17" s="195"/>
      <c r="AD17" s="195"/>
      <c r="AE17" s="201"/>
      <c r="AF17" s="207"/>
      <c r="AH17" s="464"/>
    </row>
    <row r="18" spans="2:34" ht="16.5" thickBot="1" x14ac:dyDescent="0.3">
      <c r="B18" s="172" t="s">
        <v>165</v>
      </c>
      <c r="C18" s="207" t="s">
        <v>166</v>
      </c>
      <c r="D18" s="194"/>
      <c r="E18" s="195"/>
      <c r="F18" s="195"/>
      <c r="G18" s="195"/>
      <c r="H18" s="195"/>
      <c r="I18" s="196"/>
      <c r="J18" s="200"/>
      <c r="K18" s="195"/>
      <c r="L18" s="195"/>
      <c r="M18" s="195"/>
      <c r="N18" s="197"/>
      <c r="O18" s="195"/>
      <c r="P18" s="195"/>
      <c r="Q18" s="195"/>
      <c r="R18" s="195"/>
      <c r="S18" s="195"/>
      <c r="T18" s="196"/>
      <c r="U18" s="200"/>
      <c r="V18" s="195"/>
      <c r="W18" s="195"/>
      <c r="X18" s="195"/>
      <c r="Y18" s="195"/>
      <c r="Z18" s="195"/>
      <c r="AA18" s="195"/>
      <c r="AB18" s="195"/>
      <c r="AC18" s="195"/>
      <c r="AD18" s="195"/>
      <c r="AE18" s="201"/>
      <c r="AF18" s="207" t="s">
        <v>166</v>
      </c>
      <c r="AG18" s="172" t="s">
        <v>165</v>
      </c>
      <c r="AH18" s="464"/>
    </row>
    <row r="19" spans="2:34" ht="16.5" thickTop="1" x14ac:dyDescent="0.25">
      <c r="C19" s="207"/>
      <c r="D19" s="194"/>
      <c r="E19" s="195"/>
      <c r="F19" s="195"/>
      <c r="G19" s="195"/>
      <c r="H19" s="195"/>
      <c r="I19" s="196"/>
      <c r="J19" s="204"/>
      <c r="K19" s="205"/>
      <c r="L19" s="205"/>
      <c r="M19" s="205"/>
      <c r="N19" s="205" t="s">
        <v>162</v>
      </c>
      <c r="O19" s="205"/>
      <c r="P19" s="205"/>
      <c r="Q19" s="205"/>
      <c r="R19" s="205"/>
      <c r="S19" s="205"/>
      <c r="T19" s="206"/>
      <c r="U19" s="200"/>
      <c r="V19" s="195"/>
      <c r="W19" s="195"/>
      <c r="X19" s="195"/>
      <c r="Y19" s="195"/>
      <c r="Z19" s="195"/>
      <c r="AA19" s="195"/>
      <c r="AB19" s="195"/>
      <c r="AC19" s="195"/>
      <c r="AD19" s="195"/>
      <c r="AE19" s="201"/>
      <c r="AF19" s="207"/>
      <c r="AH19" s="464"/>
    </row>
    <row r="20" spans="2:34" ht="16.5" thickBot="1" x14ac:dyDescent="0.3">
      <c r="B20" s="172" t="s">
        <v>167</v>
      </c>
      <c r="C20" s="207" t="s">
        <v>168</v>
      </c>
      <c r="D20" s="194"/>
      <c r="E20" s="195"/>
      <c r="F20" s="195"/>
      <c r="G20" s="195"/>
      <c r="H20" s="195"/>
      <c r="I20" s="196"/>
      <c r="J20" s="200"/>
      <c r="K20" s="195"/>
      <c r="L20" s="195"/>
      <c r="M20" s="195"/>
      <c r="N20" s="197"/>
      <c r="O20" s="195"/>
      <c r="P20" s="195"/>
      <c r="Q20" s="195"/>
      <c r="R20" s="195"/>
      <c r="S20" s="195"/>
      <c r="T20" s="196"/>
      <c r="U20" s="200"/>
      <c r="V20" s="195"/>
      <c r="W20" s="195"/>
      <c r="X20" s="195"/>
      <c r="Y20" s="195"/>
      <c r="Z20" s="195"/>
      <c r="AA20" s="195"/>
      <c r="AB20" s="195"/>
      <c r="AC20" s="195"/>
      <c r="AD20" s="195"/>
      <c r="AE20" s="201"/>
      <c r="AF20" s="207" t="s">
        <v>168</v>
      </c>
      <c r="AG20" s="172" t="s">
        <v>167</v>
      </c>
      <c r="AH20" s="464"/>
    </row>
    <row r="21" spans="2:34" ht="16.5" thickTop="1" x14ac:dyDescent="0.25">
      <c r="C21" s="207"/>
      <c r="D21" s="194"/>
      <c r="E21" s="195"/>
      <c r="F21" s="195"/>
      <c r="G21" s="195"/>
      <c r="H21" s="195"/>
      <c r="I21" s="196"/>
      <c r="J21" s="204"/>
      <c r="K21" s="205"/>
      <c r="L21" s="205"/>
      <c r="M21" s="205"/>
      <c r="N21" s="205" t="s">
        <v>162</v>
      </c>
      <c r="O21" s="205"/>
      <c r="P21" s="205"/>
      <c r="Q21" s="205"/>
      <c r="R21" s="205"/>
      <c r="S21" s="205"/>
      <c r="T21" s="206"/>
      <c r="U21" s="200"/>
      <c r="V21" s="195"/>
      <c r="W21" s="195"/>
      <c r="X21" s="195"/>
      <c r="Y21" s="195"/>
      <c r="Z21" s="195"/>
      <c r="AA21" s="195"/>
      <c r="AB21" s="195"/>
      <c r="AC21" s="195"/>
      <c r="AD21" s="195"/>
      <c r="AE21" s="201"/>
      <c r="AF21" s="207"/>
      <c r="AH21" s="464"/>
    </row>
    <row r="22" spans="2:34" ht="16.5" thickBot="1" x14ac:dyDescent="0.3">
      <c r="B22" s="172" t="s">
        <v>169</v>
      </c>
      <c r="C22" s="207" t="s">
        <v>170</v>
      </c>
      <c r="D22" s="194"/>
      <c r="E22" s="195"/>
      <c r="F22" s="195"/>
      <c r="G22" s="195"/>
      <c r="H22" s="195"/>
      <c r="I22" s="196"/>
      <c r="J22" s="200"/>
      <c r="K22" s="195"/>
      <c r="L22" s="195"/>
      <c r="M22" s="195"/>
      <c r="N22" s="197"/>
      <c r="O22" s="195"/>
      <c r="P22" s="195"/>
      <c r="Q22" s="195"/>
      <c r="R22" s="195"/>
      <c r="S22" s="195"/>
      <c r="T22" s="196"/>
      <c r="U22" s="200"/>
      <c r="V22" s="195"/>
      <c r="W22" s="195"/>
      <c r="X22" s="195"/>
      <c r="Y22" s="195"/>
      <c r="Z22" s="195"/>
      <c r="AA22" s="195"/>
      <c r="AB22" s="195"/>
      <c r="AC22" s="195"/>
      <c r="AD22" s="195"/>
      <c r="AE22" s="201"/>
      <c r="AF22" s="207" t="s">
        <v>170</v>
      </c>
      <c r="AG22" s="172" t="s">
        <v>169</v>
      </c>
      <c r="AH22" s="464"/>
    </row>
    <row r="23" spans="2:34" ht="16.5" thickTop="1" x14ac:dyDescent="0.25">
      <c r="C23" s="207"/>
      <c r="D23" s="194"/>
      <c r="E23" s="195"/>
      <c r="F23" s="195"/>
      <c r="G23" s="195"/>
      <c r="H23" s="195"/>
      <c r="I23" s="196"/>
      <c r="J23" s="204"/>
      <c r="K23" s="205"/>
      <c r="L23" s="205"/>
      <c r="M23" s="205"/>
      <c r="N23" s="205" t="s">
        <v>162</v>
      </c>
      <c r="O23" s="205"/>
      <c r="P23" s="205"/>
      <c r="Q23" s="205"/>
      <c r="R23" s="205"/>
      <c r="S23" s="205"/>
      <c r="T23" s="206"/>
      <c r="U23" s="200"/>
      <c r="V23" s="195"/>
      <c r="W23" s="195"/>
      <c r="X23" s="195"/>
      <c r="Y23" s="195"/>
      <c r="Z23" s="195"/>
      <c r="AA23" s="195"/>
      <c r="AB23" s="195"/>
      <c r="AC23" s="195"/>
      <c r="AD23" s="195"/>
      <c r="AE23" s="201"/>
      <c r="AF23" s="207"/>
      <c r="AH23" s="464"/>
    </row>
    <row r="24" spans="2:34" ht="16.5" thickBot="1" x14ac:dyDescent="0.3">
      <c r="B24" s="172" t="s">
        <v>171</v>
      </c>
      <c r="C24" s="207" t="s">
        <v>172</v>
      </c>
      <c r="D24" s="194"/>
      <c r="E24" s="195"/>
      <c r="F24" s="195"/>
      <c r="G24" s="195"/>
      <c r="H24" s="195"/>
      <c r="I24" s="198"/>
      <c r="J24" s="202"/>
      <c r="K24" s="195"/>
      <c r="L24" s="195"/>
      <c r="M24" s="195"/>
      <c r="N24" s="197"/>
      <c r="O24" s="195"/>
      <c r="P24" s="195"/>
      <c r="Q24" s="195"/>
      <c r="R24" s="195"/>
      <c r="S24" s="195"/>
      <c r="T24" s="198"/>
      <c r="U24" s="200"/>
      <c r="V24" s="195"/>
      <c r="W24" s="195"/>
      <c r="X24" s="195"/>
      <c r="Y24" s="195"/>
      <c r="Z24" s="195"/>
      <c r="AA24" s="195"/>
      <c r="AB24" s="195"/>
      <c r="AC24" s="195"/>
      <c r="AD24" s="195"/>
      <c r="AE24" s="201"/>
      <c r="AF24" s="207" t="s">
        <v>172</v>
      </c>
      <c r="AG24" s="172" t="s">
        <v>171</v>
      </c>
      <c r="AH24" s="464"/>
    </row>
    <row r="25" spans="2:34" ht="16.5" thickTop="1" x14ac:dyDescent="0.25">
      <c r="C25" s="207"/>
      <c r="D25" s="194"/>
      <c r="E25" s="195"/>
      <c r="F25" s="195"/>
      <c r="G25" s="195"/>
      <c r="H25" s="196"/>
      <c r="I25" s="204"/>
      <c r="J25" s="205"/>
      <c r="K25" s="205"/>
      <c r="L25" s="205"/>
      <c r="M25" s="205"/>
      <c r="N25" s="205" t="s">
        <v>173</v>
      </c>
      <c r="O25" s="205"/>
      <c r="P25" s="205"/>
      <c r="Q25" s="205"/>
      <c r="R25" s="205"/>
      <c r="S25" s="205"/>
      <c r="T25" s="205"/>
      <c r="U25" s="206"/>
      <c r="V25" s="195"/>
      <c r="W25" s="195"/>
      <c r="X25" s="195"/>
      <c r="Y25" s="195"/>
      <c r="Z25" s="195"/>
      <c r="AA25" s="195"/>
      <c r="AB25" s="195"/>
      <c r="AC25" s="195"/>
      <c r="AD25" s="195"/>
      <c r="AE25" s="201"/>
      <c r="AF25" s="207"/>
      <c r="AH25" s="464"/>
    </row>
    <row r="26" spans="2:34" ht="16.5" thickBot="1" x14ac:dyDescent="0.3">
      <c r="B26" s="172" t="s">
        <v>174</v>
      </c>
      <c r="C26" s="207" t="s">
        <v>175</v>
      </c>
      <c r="D26" s="194"/>
      <c r="E26" s="195"/>
      <c r="F26" s="195"/>
      <c r="G26" s="195"/>
      <c r="H26" s="196"/>
      <c r="I26" s="200"/>
      <c r="J26" s="195"/>
      <c r="K26" s="195"/>
      <c r="L26" s="195"/>
      <c r="M26" s="195"/>
      <c r="N26" s="197"/>
      <c r="O26" s="195"/>
      <c r="P26" s="195"/>
      <c r="Q26" s="195"/>
      <c r="R26" s="195"/>
      <c r="S26" s="195"/>
      <c r="T26" s="195"/>
      <c r="U26" s="196"/>
      <c r="V26" s="195"/>
      <c r="W26" s="195"/>
      <c r="X26" s="195"/>
      <c r="Y26" s="195"/>
      <c r="Z26" s="195"/>
      <c r="AA26" s="195"/>
      <c r="AB26" s="195"/>
      <c r="AC26" s="195"/>
      <c r="AD26" s="195"/>
      <c r="AE26" s="201"/>
      <c r="AF26" s="207" t="s">
        <v>175</v>
      </c>
      <c r="AG26" s="172" t="s">
        <v>174</v>
      </c>
      <c r="AH26" s="464"/>
    </row>
    <row r="27" spans="2:34" ht="16.5" thickTop="1" x14ac:dyDescent="0.25">
      <c r="C27" s="207"/>
      <c r="D27" s="194"/>
      <c r="E27" s="195"/>
      <c r="F27" s="195"/>
      <c r="G27" s="195"/>
      <c r="H27" s="196"/>
      <c r="I27" s="204"/>
      <c r="J27" s="205"/>
      <c r="K27" s="205"/>
      <c r="L27" s="205"/>
      <c r="M27" s="205"/>
      <c r="N27" s="205" t="s">
        <v>173</v>
      </c>
      <c r="O27" s="205"/>
      <c r="P27" s="205"/>
      <c r="Q27" s="205"/>
      <c r="R27" s="205"/>
      <c r="S27" s="205"/>
      <c r="T27" s="205"/>
      <c r="U27" s="206"/>
      <c r="V27" s="195"/>
      <c r="W27" s="195"/>
      <c r="X27" s="195"/>
      <c r="Y27" s="195"/>
      <c r="Z27" s="195"/>
      <c r="AA27" s="195"/>
      <c r="AB27" s="195"/>
      <c r="AC27" s="195"/>
      <c r="AD27" s="195"/>
      <c r="AE27" s="201"/>
      <c r="AF27" s="207"/>
      <c r="AH27" s="464"/>
    </row>
    <row r="28" spans="2:34" ht="16.5" thickBot="1" x14ac:dyDescent="0.3">
      <c r="B28" s="172" t="s">
        <v>176</v>
      </c>
      <c r="C28" s="207" t="s">
        <v>177</v>
      </c>
      <c r="D28" s="194"/>
      <c r="E28" s="195"/>
      <c r="F28" s="195"/>
      <c r="G28" s="195"/>
      <c r="H28" s="196"/>
      <c r="I28" s="200"/>
      <c r="J28" s="195"/>
      <c r="K28" s="195"/>
      <c r="L28" s="195"/>
      <c r="M28" s="195"/>
      <c r="N28" s="197"/>
      <c r="O28" s="195"/>
      <c r="P28" s="195"/>
      <c r="Q28" s="195"/>
      <c r="R28" s="195"/>
      <c r="S28" s="195"/>
      <c r="T28" s="195"/>
      <c r="U28" s="196"/>
      <c r="V28" s="195"/>
      <c r="W28" s="195"/>
      <c r="X28" s="195"/>
      <c r="Y28" s="195"/>
      <c r="Z28" s="195"/>
      <c r="AA28" s="195"/>
      <c r="AB28" s="195"/>
      <c r="AC28" s="195"/>
      <c r="AD28" s="195"/>
      <c r="AE28" s="201"/>
      <c r="AF28" s="207" t="s">
        <v>177</v>
      </c>
      <c r="AG28" s="172" t="s">
        <v>176</v>
      </c>
      <c r="AH28" s="464"/>
    </row>
    <row r="29" spans="2:34" ht="16.5" thickTop="1" x14ac:dyDescent="0.25">
      <c r="C29" s="207"/>
      <c r="D29" s="194"/>
      <c r="E29" s="195"/>
      <c r="F29" s="195"/>
      <c r="G29" s="195"/>
      <c r="H29" s="196"/>
      <c r="I29" s="204"/>
      <c r="J29" s="205"/>
      <c r="K29" s="205"/>
      <c r="L29" s="205"/>
      <c r="M29" s="205"/>
      <c r="N29" s="205" t="s">
        <v>173</v>
      </c>
      <c r="O29" s="205"/>
      <c r="P29" s="205"/>
      <c r="Q29" s="205"/>
      <c r="R29" s="205"/>
      <c r="S29" s="205"/>
      <c r="T29" s="205"/>
      <c r="U29" s="206"/>
      <c r="V29" s="200"/>
      <c r="W29" s="195"/>
      <c r="X29" s="195"/>
      <c r="Y29" s="195"/>
      <c r="Z29" s="195"/>
      <c r="AA29" s="195"/>
      <c r="AB29" s="195"/>
      <c r="AC29" s="195"/>
      <c r="AD29" s="195"/>
      <c r="AE29" s="201"/>
      <c r="AF29" s="207"/>
      <c r="AH29" s="464"/>
    </row>
    <row r="30" spans="2:34" ht="16.5" thickBot="1" x14ac:dyDescent="0.3">
      <c r="B30" s="172" t="s">
        <v>178</v>
      </c>
      <c r="C30" s="207" t="s">
        <v>179</v>
      </c>
      <c r="D30" s="194"/>
      <c r="E30" s="195"/>
      <c r="F30" s="195"/>
      <c r="G30" s="195"/>
      <c r="H30" s="196"/>
      <c r="I30" s="200"/>
      <c r="J30" s="195"/>
      <c r="K30" s="195"/>
      <c r="L30" s="195"/>
      <c r="M30" s="195"/>
      <c r="N30" s="197"/>
      <c r="O30" s="195"/>
      <c r="P30" s="195"/>
      <c r="Q30" s="195"/>
      <c r="R30" s="195"/>
      <c r="S30" s="195"/>
      <c r="T30" s="195"/>
      <c r="U30" s="196"/>
      <c r="V30" s="200"/>
      <c r="W30" s="195"/>
      <c r="X30" s="195"/>
      <c r="Y30" s="195"/>
      <c r="Z30" s="195"/>
      <c r="AA30" s="195"/>
      <c r="AB30" s="195"/>
      <c r="AC30" s="195"/>
      <c r="AD30" s="195"/>
      <c r="AE30" s="201"/>
      <c r="AF30" s="207" t="s">
        <v>179</v>
      </c>
      <c r="AG30" s="172" t="s">
        <v>178</v>
      </c>
      <c r="AH30" s="464"/>
    </row>
    <row r="31" spans="2:34" ht="16.5" thickTop="1" x14ac:dyDescent="0.25">
      <c r="C31" s="207"/>
      <c r="D31" s="194"/>
      <c r="E31" s="195"/>
      <c r="F31" s="195"/>
      <c r="G31" s="195"/>
      <c r="H31" s="196"/>
      <c r="I31" s="204"/>
      <c r="J31" s="205"/>
      <c r="K31" s="205"/>
      <c r="L31" s="205"/>
      <c r="M31" s="205"/>
      <c r="N31" s="205" t="s">
        <v>180</v>
      </c>
      <c r="O31" s="205"/>
      <c r="P31" s="205"/>
      <c r="Q31" s="205"/>
      <c r="R31" s="205"/>
      <c r="S31" s="205"/>
      <c r="T31" s="205"/>
      <c r="U31" s="206"/>
      <c r="V31" s="200"/>
      <c r="W31" s="195"/>
      <c r="X31" s="195"/>
      <c r="Y31" s="195"/>
      <c r="Z31" s="195"/>
      <c r="AA31" s="195"/>
      <c r="AB31" s="195"/>
      <c r="AC31" s="195"/>
      <c r="AD31" s="195"/>
      <c r="AE31" s="201"/>
      <c r="AF31" s="207"/>
      <c r="AH31" s="464"/>
    </row>
    <row r="32" spans="2:34" ht="16.5" thickBot="1" x14ac:dyDescent="0.3">
      <c r="B32" s="172" t="s">
        <v>181</v>
      </c>
      <c r="C32" s="207" t="s">
        <v>182</v>
      </c>
      <c r="D32" s="194"/>
      <c r="E32" s="195"/>
      <c r="F32" s="195"/>
      <c r="G32" s="195"/>
      <c r="H32" s="196"/>
      <c r="I32" s="200"/>
      <c r="J32" s="195"/>
      <c r="K32" s="195"/>
      <c r="L32" s="195"/>
      <c r="M32" s="195"/>
      <c r="N32" s="197"/>
      <c r="O32" s="195"/>
      <c r="P32" s="195"/>
      <c r="Q32" s="195"/>
      <c r="R32" s="195"/>
      <c r="S32" s="195"/>
      <c r="T32" s="195"/>
      <c r="U32" s="196"/>
      <c r="V32" s="200"/>
      <c r="W32" s="195"/>
      <c r="X32" s="195"/>
      <c r="Y32" s="195"/>
      <c r="Z32" s="195"/>
      <c r="AA32" s="195"/>
      <c r="AB32" s="195"/>
      <c r="AC32" s="195"/>
      <c r="AD32" s="195"/>
      <c r="AE32" s="201"/>
      <c r="AF32" s="207" t="s">
        <v>182</v>
      </c>
      <c r="AG32" s="172" t="s">
        <v>181</v>
      </c>
      <c r="AH32" s="464"/>
    </row>
    <row r="33" spans="2:34" ht="16.5" thickTop="1" x14ac:dyDescent="0.25">
      <c r="C33" s="207"/>
      <c r="D33" s="194"/>
      <c r="E33" s="195"/>
      <c r="F33" s="195"/>
      <c r="G33" s="195"/>
      <c r="H33" s="196"/>
      <c r="I33" s="204"/>
      <c r="J33" s="205"/>
      <c r="K33" s="205"/>
      <c r="L33" s="205"/>
      <c r="M33" s="205"/>
      <c r="N33" s="205" t="s">
        <v>180</v>
      </c>
      <c r="O33" s="205"/>
      <c r="P33" s="205"/>
      <c r="Q33" s="205"/>
      <c r="R33" s="205"/>
      <c r="S33" s="205"/>
      <c r="T33" s="205"/>
      <c r="U33" s="206"/>
      <c r="V33" s="200"/>
      <c r="W33" s="195"/>
      <c r="X33" s="195"/>
      <c r="Y33" s="195"/>
      <c r="Z33" s="195"/>
      <c r="AA33" s="195"/>
      <c r="AB33" s="195"/>
      <c r="AC33" s="195"/>
      <c r="AD33" s="195"/>
      <c r="AE33" s="201"/>
      <c r="AF33" s="207"/>
      <c r="AH33" s="464"/>
    </row>
    <row r="34" spans="2:34" ht="16.5" thickBot="1" x14ac:dyDescent="0.3">
      <c r="B34" s="172" t="s">
        <v>183</v>
      </c>
      <c r="C34" s="207" t="s">
        <v>184</v>
      </c>
      <c r="D34" s="194"/>
      <c r="E34" s="195"/>
      <c r="F34" s="195"/>
      <c r="G34" s="195"/>
      <c r="H34" s="196"/>
      <c r="I34" s="200"/>
      <c r="J34" s="195"/>
      <c r="K34" s="195"/>
      <c r="L34" s="195"/>
      <c r="M34" s="195"/>
      <c r="N34" s="197"/>
      <c r="O34" s="195"/>
      <c r="P34" s="195"/>
      <c r="Q34" s="195"/>
      <c r="R34" s="195"/>
      <c r="S34" s="195"/>
      <c r="T34" s="195"/>
      <c r="U34" s="196"/>
      <c r="V34" s="200"/>
      <c r="W34" s="195"/>
      <c r="X34" s="195"/>
      <c r="Y34" s="195"/>
      <c r="Z34" s="195"/>
      <c r="AA34" s="195"/>
      <c r="AB34" s="195"/>
      <c r="AC34" s="195"/>
      <c r="AD34" s="195"/>
      <c r="AE34" s="201"/>
      <c r="AF34" s="207" t="s">
        <v>184</v>
      </c>
      <c r="AG34" s="172" t="s">
        <v>183</v>
      </c>
      <c r="AH34" s="464"/>
    </row>
    <row r="35" spans="2:34" ht="16.5" thickTop="1" x14ac:dyDescent="0.25">
      <c r="C35" s="207"/>
      <c r="D35" s="194"/>
      <c r="E35" s="195"/>
      <c r="F35" s="195"/>
      <c r="G35" s="195"/>
      <c r="H35" s="196"/>
      <c r="I35" s="204"/>
      <c r="J35" s="205"/>
      <c r="K35" s="205"/>
      <c r="L35" s="205"/>
      <c r="M35" s="205"/>
      <c r="N35" s="205" t="s">
        <v>180</v>
      </c>
      <c r="O35" s="205"/>
      <c r="P35" s="205"/>
      <c r="Q35" s="205"/>
      <c r="R35" s="205"/>
      <c r="S35" s="205"/>
      <c r="T35" s="205"/>
      <c r="U35" s="206"/>
      <c r="V35" s="200"/>
      <c r="W35" s="195"/>
      <c r="X35" s="195"/>
      <c r="Y35" s="195"/>
      <c r="Z35" s="195"/>
      <c r="AA35" s="195"/>
      <c r="AB35" s="195"/>
      <c r="AC35" s="195"/>
      <c r="AD35" s="195"/>
      <c r="AE35" s="201"/>
      <c r="AF35" s="207"/>
      <c r="AH35" s="464"/>
    </row>
    <row r="36" spans="2:34" ht="16.5" thickBot="1" x14ac:dyDescent="0.3">
      <c r="B36" s="172" t="s">
        <v>185</v>
      </c>
      <c r="C36" s="207" t="s">
        <v>186</v>
      </c>
      <c r="D36" s="194"/>
      <c r="E36" s="195"/>
      <c r="F36" s="195"/>
      <c r="G36" s="195"/>
      <c r="H36" s="196"/>
      <c r="I36" s="200"/>
      <c r="J36" s="195"/>
      <c r="K36" s="195"/>
      <c r="L36" s="195"/>
      <c r="M36" s="195"/>
      <c r="N36" s="197"/>
      <c r="O36" s="195"/>
      <c r="P36" s="195"/>
      <c r="Q36" s="195"/>
      <c r="R36" s="195"/>
      <c r="S36" s="195"/>
      <c r="T36" s="195"/>
      <c r="U36" s="196"/>
      <c r="V36" s="200"/>
      <c r="W36" s="195"/>
      <c r="X36" s="195"/>
      <c r="Y36" s="195"/>
      <c r="Z36" s="195"/>
      <c r="AA36" s="195"/>
      <c r="AB36" s="195"/>
      <c r="AC36" s="195"/>
      <c r="AD36" s="195"/>
      <c r="AE36" s="201"/>
      <c r="AF36" s="207" t="s">
        <v>186</v>
      </c>
      <c r="AG36" s="172" t="s">
        <v>185</v>
      </c>
      <c r="AH36" s="464"/>
    </row>
    <row r="37" spans="2:34" ht="16.5" thickTop="1" x14ac:dyDescent="0.25">
      <c r="C37" s="207"/>
      <c r="D37" s="194"/>
      <c r="E37" s="195"/>
      <c r="F37" s="195"/>
      <c r="G37" s="195"/>
      <c r="H37" s="196"/>
      <c r="I37" s="204"/>
      <c r="J37" s="205"/>
      <c r="K37" s="205"/>
      <c r="L37" s="205"/>
      <c r="M37" s="205"/>
      <c r="N37" s="205" t="s">
        <v>180</v>
      </c>
      <c r="O37" s="205"/>
      <c r="P37" s="205"/>
      <c r="Q37" s="205"/>
      <c r="R37" s="205"/>
      <c r="S37" s="205"/>
      <c r="T37" s="205"/>
      <c r="U37" s="206"/>
      <c r="V37" s="200"/>
      <c r="W37" s="195"/>
      <c r="X37" s="195"/>
      <c r="Y37" s="195"/>
      <c r="Z37" s="195"/>
      <c r="AA37" s="195"/>
      <c r="AB37" s="195"/>
      <c r="AC37" s="195"/>
      <c r="AD37" s="195"/>
      <c r="AE37" s="201"/>
      <c r="AF37" s="207"/>
      <c r="AH37" s="464"/>
    </row>
    <row r="38" spans="2:34" ht="16.5" thickBot="1" x14ac:dyDescent="0.3">
      <c r="B38" s="172" t="s">
        <v>187</v>
      </c>
      <c r="C38" s="207" t="s">
        <v>188</v>
      </c>
      <c r="D38" s="194"/>
      <c r="E38" s="195"/>
      <c r="F38" s="197"/>
      <c r="G38" s="197"/>
      <c r="H38" s="198"/>
      <c r="I38" s="202"/>
      <c r="J38" s="195"/>
      <c r="K38" s="195"/>
      <c r="L38" s="195"/>
      <c r="M38" s="195"/>
      <c r="N38" s="197"/>
      <c r="O38" s="195"/>
      <c r="P38" s="195"/>
      <c r="Q38" s="195"/>
      <c r="R38" s="195"/>
      <c r="S38" s="195"/>
      <c r="T38" s="195"/>
      <c r="U38" s="198"/>
      <c r="V38" s="202"/>
      <c r="W38" s="195"/>
      <c r="X38" s="195"/>
      <c r="Y38" s="195"/>
      <c r="Z38" s="195"/>
      <c r="AA38" s="195"/>
      <c r="AB38" s="197"/>
      <c r="AC38" s="197"/>
      <c r="AD38" s="197"/>
      <c r="AE38" s="201"/>
      <c r="AF38" s="207" t="s">
        <v>188</v>
      </c>
      <c r="AG38" s="172" t="s">
        <v>187</v>
      </c>
      <c r="AH38" s="464"/>
    </row>
    <row r="39" spans="2:34" ht="16.5" thickTop="1" x14ac:dyDescent="0.25">
      <c r="C39" s="207"/>
      <c r="D39" s="194"/>
      <c r="E39" s="196"/>
      <c r="F39" s="204"/>
      <c r="G39" s="205"/>
      <c r="H39" s="205"/>
      <c r="I39" s="205"/>
      <c r="J39" s="205"/>
      <c r="K39" s="205"/>
      <c r="L39" s="205"/>
      <c r="M39" s="205"/>
      <c r="N39" s="205"/>
      <c r="O39" s="205"/>
      <c r="P39" s="205" t="s">
        <v>190</v>
      </c>
      <c r="Q39" s="205"/>
      <c r="R39" s="205"/>
      <c r="S39" s="205"/>
      <c r="T39" s="205"/>
      <c r="U39" s="205"/>
      <c r="V39" s="206"/>
      <c r="W39" s="200"/>
      <c r="X39" s="195"/>
      <c r="Y39" s="195"/>
      <c r="Z39" s="195"/>
      <c r="AA39" s="196"/>
      <c r="AB39" s="204"/>
      <c r="AC39" s="205"/>
      <c r="AD39" s="206"/>
      <c r="AE39" s="201"/>
      <c r="AF39" s="207" t="s">
        <v>189</v>
      </c>
      <c r="AH39" s="464"/>
    </row>
    <row r="40" spans="2:34" ht="16.5" thickBot="1" x14ac:dyDescent="0.3">
      <c r="B40" s="172" t="s">
        <v>191</v>
      </c>
      <c r="C40" s="207" t="s">
        <v>192</v>
      </c>
      <c r="D40" s="199"/>
      <c r="E40" s="198"/>
      <c r="F40" s="202"/>
      <c r="G40" s="195"/>
      <c r="H40" s="195"/>
      <c r="I40" s="195"/>
      <c r="J40" s="195"/>
      <c r="K40" s="195"/>
      <c r="L40" s="195"/>
      <c r="M40" s="195"/>
      <c r="N40" s="195"/>
      <c r="O40" s="195"/>
      <c r="P40" s="197"/>
      <c r="Q40" s="195"/>
      <c r="R40" s="195"/>
      <c r="S40" s="195"/>
      <c r="T40" s="195"/>
      <c r="U40" s="195"/>
      <c r="V40" s="198"/>
      <c r="W40" s="200"/>
      <c r="X40" s="195"/>
      <c r="Y40" s="195"/>
      <c r="Z40" s="195"/>
      <c r="AA40" s="196"/>
      <c r="AB40" s="200"/>
      <c r="AC40" s="195"/>
      <c r="AD40" s="198"/>
      <c r="AE40" s="203"/>
      <c r="AF40" s="207" t="s">
        <v>192</v>
      </c>
      <c r="AG40" s="172" t="s">
        <v>191</v>
      </c>
      <c r="AH40" s="464"/>
    </row>
    <row r="41" spans="2:34" ht="16.5" thickTop="1" x14ac:dyDescent="0.25">
      <c r="C41" s="207"/>
      <c r="D41" s="208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 t="s">
        <v>193</v>
      </c>
      <c r="Q41" s="205"/>
      <c r="R41" s="205"/>
      <c r="S41" s="205"/>
      <c r="T41" s="205"/>
      <c r="U41" s="205"/>
      <c r="V41" s="205"/>
      <c r="W41" s="206"/>
      <c r="X41" s="200"/>
      <c r="Y41" s="195"/>
      <c r="Z41" s="196"/>
      <c r="AA41" s="204"/>
      <c r="AB41" s="205"/>
      <c r="AC41" s="205"/>
      <c r="AD41" s="205"/>
      <c r="AE41" s="209"/>
      <c r="AF41" s="207"/>
      <c r="AH41" s="464"/>
    </row>
    <row r="42" spans="2:34" ht="16.5" thickBot="1" x14ac:dyDescent="0.3">
      <c r="B42" s="172" t="s">
        <v>194</v>
      </c>
      <c r="C42" s="207" t="s">
        <v>195</v>
      </c>
      <c r="D42" s="210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7"/>
      <c r="Q42" s="195"/>
      <c r="R42" s="195"/>
      <c r="S42" s="195"/>
      <c r="T42" s="195"/>
      <c r="U42" s="195"/>
      <c r="V42" s="195"/>
      <c r="W42" s="196"/>
      <c r="X42" s="200"/>
      <c r="Y42" s="195"/>
      <c r="Z42" s="196"/>
      <c r="AA42" s="200"/>
      <c r="AB42" s="195"/>
      <c r="AC42" s="195"/>
      <c r="AD42" s="195"/>
      <c r="AE42" s="211"/>
      <c r="AF42" s="207" t="s">
        <v>195</v>
      </c>
      <c r="AG42" s="172" t="s">
        <v>194</v>
      </c>
      <c r="AH42" s="464"/>
    </row>
    <row r="43" spans="2:34" ht="16.5" thickTop="1" x14ac:dyDescent="0.25">
      <c r="C43" s="207"/>
      <c r="D43" s="208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 t="s">
        <v>193</v>
      </c>
      <c r="Q43" s="205"/>
      <c r="R43" s="205"/>
      <c r="S43" s="205"/>
      <c r="T43" s="205"/>
      <c r="U43" s="205"/>
      <c r="V43" s="205"/>
      <c r="W43" s="206"/>
      <c r="X43" s="200"/>
      <c r="Y43" s="195"/>
      <c r="Z43" s="196"/>
      <c r="AA43" s="204"/>
      <c r="AB43" s="205"/>
      <c r="AC43" s="205"/>
      <c r="AD43" s="205"/>
      <c r="AE43" s="209"/>
      <c r="AF43" s="207"/>
      <c r="AH43" s="464"/>
    </row>
    <row r="44" spans="2:34" ht="16.5" thickBot="1" x14ac:dyDescent="0.3">
      <c r="B44" s="172" t="s">
        <v>196</v>
      </c>
      <c r="C44" s="207" t="s">
        <v>197</v>
      </c>
      <c r="D44" s="210"/>
      <c r="E44" s="195"/>
      <c r="F44" s="195"/>
      <c r="G44" s="195"/>
      <c r="H44" s="195"/>
      <c r="I44" s="195"/>
      <c r="J44" s="195"/>
      <c r="K44" s="195"/>
      <c r="L44" s="195"/>
      <c r="M44" s="195"/>
      <c r="N44" s="195"/>
      <c r="O44" s="195"/>
      <c r="P44" s="197"/>
      <c r="Q44" s="195"/>
      <c r="R44" s="195"/>
      <c r="S44" s="195"/>
      <c r="T44" s="195"/>
      <c r="U44" s="195"/>
      <c r="V44" s="195"/>
      <c r="W44" s="196"/>
      <c r="X44" s="200"/>
      <c r="Y44" s="195"/>
      <c r="Z44" s="196"/>
      <c r="AA44" s="200"/>
      <c r="AB44" s="195"/>
      <c r="AC44" s="195"/>
      <c r="AD44" s="195"/>
      <c r="AE44" s="211"/>
      <c r="AF44" s="207" t="s">
        <v>197</v>
      </c>
      <c r="AG44" s="172" t="s">
        <v>196</v>
      </c>
      <c r="AH44" s="464"/>
    </row>
    <row r="45" spans="2:34" ht="16.5" thickTop="1" x14ac:dyDescent="0.25">
      <c r="C45" s="207"/>
      <c r="D45" s="208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 t="s">
        <v>193</v>
      </c>
      <c r="Q45" s="205"/>
      <c r="R45" s="205"/>
      <c r="S45" s="205"/>
      <c r="T45" s="205"/>
      <c r="U45" s="205"/>
      <c r="V45" s="205"/>
      <c r="W45" s="206"/>
      <c r="X45" s="200"/>
      <c r="Y45" s="195"/>
      <c r="Z45" s="196"/>
      <c r="AA45" s="204"/>
      <c r="AB45" s="205"/>
      <c r="AC45" s="205"/>
      <c r="AD45" s="205"/>
      <c r="AE45" s="209"/>
      <c r="AF45" s="207"/>
      <c r="AH45" s="464"/>
    </row>
    <row r="46" spans="2:34" ht="16.5" thickBot="1" x14ac:dyDescent="0.3">
      <c r="B46" s="172" t="s">
        <v>198</v>
      </c>
      <c r="C46" s="207" t="s">
        <v>199</v>
      </c>
      <c r="D46" s="210"/>
      <c r="E46" s="195"/>
      <c r="F46" s="195"/>
      <c r="G46" s="195"/>
      <c r="H46" s="195"/>
      <c r="I46" s="195"/>
      <c r="J46" s="195"/>
      <c r="K46" s="195"/>
      <c r="L46" s="195"/>
      <c r="M46" s="195"/>
      <c r="N46" s="195"/>
      <c r="O46" s="195"/>
      <c r="P46" s="197"/>
      <c r="Q46" s="195"/>
      <c r="R46" s="195"/>
      <c r="S46" s="195"/>
      <c r="T46" s="195"/>
      <c r="U46" s="195"/>
      <c r="V46" s="195"/>
      <c r="W46" s="196"/>
      <c r="X46" s="200"/>
      <c r="Y46" s="195"/>
      <c r="Z46" s="196"/>
      <c r="AA46" s="200"/>
      <c r="AB46" s="195"/>
      <c r="AC46" s="195"/>
      <c r="AD46" s="195"/>
      <c r="AE46" s="211"/>
      <c r="AF46" s="207" t="s">
        <v>199</v>
      </c>
      <c r="AG46" s="172" t="s">
        <v>198</v>
      </c>
      <c r="AH46" s="464"/>
    </row>
    <row r="47" spans="2:34" ht="16.5" thickTop="1" x14ac:dyDescent="0.25">
      <c r="C47" s="207"/>
      <c r="D47" s="208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 t="s">
        <v>193</v>
      </c>
      <c r="Q47" s="205"/>
      <c r="R47" s="205"/>
      <c r="S47" s="205"/>
      <c r="T47" s="205"/>
      <c r="U47" s="205"/>
      <c r="V47" s="205"/>
      <c r="W47" s="206"/>
      <c r="X47" s="200"/>
      <c r="Y47" s="195"/>
      <c r="Z47" s="196"/>
      <c r="AA47" s="204"/>
      <c r="AB47" s="205"/>
      <c r="AC47" s="205"/>
      <c r="AD47" s="205"/>
      <c r="AE47" s="209"/>
      <c r="AF47" s="207"/>
      <c r="AH47" s="464"/>
    </row>
    <row r="48" spans="2:34" ht="16.5" thickBot="1" x14ac:dyDescent="0.3">
      <c r="B48" s="172" t="s">
        <v>200</v>
      </c>
      <c r="C48" s="207" t="s">
        <v>201</v>
      </c>
      <c r="D48" s="210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7"/>
      <c r="Q48" s="195"/>
      <c r="R48" s="195"/>
      <c r="S48" s="195"/>
      <c r="T48" s="195"/>
      <c r="U48" s="195"/>
      <c r="V48" s="195"/>
      <c r="W48" s="196"/>
      <c r="X48" s="200"/>
      <c r="Y48" s="195"/>
      <c r="Z48" s="196"/>
      <c r="AA48" s="200"/>
      <c r="AB48" s="195"/>
      <c r="AC48" s="195"/>
      <c r="AD48" s="195"/>
      <c r="AE48" s="211"/>
      <c r="AF48" s="207" t="s">
        <v>201</v>
      </c>
      <c r="AG48" s="172" t="s">
        <v>200</v>
      </c>
      <c r="AH48" s="464"/>
    </row>
    <row r="49" spans="2:34" ht="16.5" thickTop="1" x14ac:dyDescent="0.25">
      <c r="C49" s="207"/>
      <c r="D49" s="208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 t="s">
        <v>202</v>
      </c>
      <c r="Q49" s="205"/>
      <c r="R49" s="205"/>
      <c r="S49" s="205"/>
      <c r="T49" s="205"/>
      <c r="U49" s="205"/>
      <c r="V49" s="205"/>
      <c r="W49" s="206"/>
      <c r="X49" s="200"/>
      <c r="Y49" s="195"/>
      <c r="Z49" s="196"/>
      <c r="AA49" s="204"/>
      <c r="AB49" s="205"/>
      <c r="AC49" s="205"/>
      <c r="AD49" s="205"/>
      <c r="AE49" s="209"/>
      <c r="AF49" s="207"/>
      <c r="AH49" s="464"/>
    </row>
    <row r="50" spans="2:34" ht="16.5" thickBot="1" x14ac:dyDescent="0.3">
      <c r="B50" s="172" t="s">
        <v>203</v>
      </c>
      <c r="C50" s="207" t="s">
        <v>204</v>
      </c>
      <c r="D50" s="210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7"/>
      <c r="Q50" s="195"/>
      <c r="R50" s="195"/>
      <c r="S50" s="195"/>
      <c r="T50" s="195"/>
      <c r="U50" s="195"/>
      <c r="V50" s="195"/>
      <c r="W50" s="196"/>
      <c r="X50" s="200"/>
      <c r="Y50" s="195"/>
      <c r="Z50" s="196"/>
      <c r="AA50" s="200"/>
      <c r="AB50" s="195"/>
      <c r="AC50" s="195"/>
      <c r="AD50" s="195"/>
      <c r="AE50" s="211"/>
      <c r="AF50" s="207" t="s">
        <v>204</v>
      </c>
      <c r="AG50" s="172" t="s">
        <v>203</v>
      </c>
      <c r="AH50" s="464"/>
    </row>
    <row r="51" spans="2:34" ht="16.5" thickTop="1" x14ac:dyDescent="0.25">
      <c r="C51" s="207"/>
      <c r="D51" s="208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 t="s">
        <v>205</v>
      </c>
      <c r="Q51" s="205"/>
      <c r="R51" s="205"/>
      <c r="S51" s="205"/>
      <c r="T51" s="205"/>
      <c r="U51" s="205"/>
      <c r="V51" s="205"/>
      <c r="W51" s="206"/>
      <c r="X51" s="200"/>
      <c r="Y51" s="195"/>
      <c r="Z51" s="196"/>
      <c r="AA51" s="204"/>
      <c r="AB51" s="205"/>
      <c r="AC51" s="205"/>
      <c r="AD51" s="205"/>
      <c r="AE51" s="209"/>
      <c r="AF51" s="207"/>
      <c r="AH51" s="464"/>
    </row>
    <row r="52" spans="2:34" ht="16.5" thickBot="1" x14ac:dyDescent="0.3">
      <c r="B52" s="172" t="s">
        <v>206</v>
      </c>
      <c r="C52" s="207" t="s">
        <v>207</v>
      </c>
      <c r="D52" s="210"/>
      <c r="E52" s="195"/>
      <c r="F52" s="195"/>
      <c r="G52" s="195"/>
      <c r="H52" s="195"/>
      <c r="I52" s="195"/>
      <c r="J52" s="195"/>
      <c r="K52" s="195"/>
      <c r="L52" s="195"/>
      <c r="M52" s="195"/>
      <c r="N52" s="195"/>
      <c r="O52" s="195"/>
      <c r="P52" s="197"/>
      <c r="Q52" s="195"/>
      <c r="R52" s="195"/>
      <c r="S52" s="195"/>
      <c r="T52" s="195"/>
      <c r="U52" s="195"/>
      <c r="V52" s="195"/>
      <c r="W52" s="198"/>
      <c r="X52" s="202"/>
      <c r="Y52" s="197"/>
      <c r="Z52" s="198"/>
      <c r="AA52" s="200"/>
      <c r="AB52" s="195"/>
      <c r="AC52" s="195"/>
      <c r="AD52" s="195"/>
      <c r="AE52" s="211"/>
      <c r="AF52" s="207" t="s">
        <v>207</v>
      </c>
      <c r="AG52" s="172" t="s">
        <v>206</v>
      </c>
      <c r="AH52" s="464"/>
    </row>
    <row r="53" spans="2:34" ht="16.5" thickTop="1" x14ac:dyDescent="0.25">
      <c r="C53" s="207"/>
      <c r="D53" s="208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 t="s">
        <v>208</v>
      </c>
      <c r="Q53" s="205"/>
      <c r="R53" s="205"/>
      <c r="S53" s="205"/>
      <c r="T53" s="205"/>
      <c r="U53" s="205"/>
      <c r="V53" s="205"/>
      <c r="W53" s="205"/>
      <c r="X53" s="205"/>
      <c r="Y53" s="205"/>
      <c r="Z53" s="205"/>
      <c r="AA53" s="205"/>
      <c r="AB53" s="205"/>
      <c r="AC53" s="205"/>
      <c r="AD53" s="205"/>
      <c r="AE53" s="209"/>
      <c r="AF53" s="207"/>
      <c r="AH53" s="464"/>
    </row>
    <row r="54" spans="2:34" ht="16.5" thickBot="1" x14ac:dyDescent="0.3">
      <c r="B54" s="172" t="s">
        <v>209</v>
      </c>
      <c r="C54" s="207" t="s">
        <v>210</v>
      </c>
      <c r="D54" s="210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7"/>
      <c r="Q54" s="195"/>
      <c r="R54" s="195"/>
      <c r="S54" s="195"/>
      <c r="T54" s="195"/>
      <c r="U54" s="195"/>
      <c r="V54" s="195"/>
      <c r="W54" s="195"/>
      <c r="X54" s="195"/>
      <c r="Y54" s="195"/>
      <c r="Z54" s="195"/>
      <c r="AA54" s="195"/>
      <c r="AB54" s="195"/>
      <c r="AC54" s="195"/>
      <c r="AD54" s="195"/>
      <c r="AE54" s="211"/>
      <c r="AF54" s="207" t="s">
        <v>210</v>
      </c>
      <c r="AG54" s="172" t="s">
        <v>209</v>
      </c>
      <c r="AH54" s="464"/>
    </row>
    <row r="55" spans="2:34" ht="16.5" thickTop="1" x14ac:dyDescent="0.25">
      <c r="C55" s="207"/>
      <c r="D55" s="208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 t="s">
        <v>208</v>
      </c>
      <c r="Q55" s="205"/>
      <c r="R55" s="205"/>
      <c r="S55" s="205"/>
      <c r="T55" s="205"/>
      <c r="U55" s="205"/>
      <c r="V55" s="205"/>
      <c r="W55" s="205"/>
      <c r="X55" s="205"/>
      <c r="Y55" s="205"/>
      <c r="Z55" s="205"/>
      <c r="AA55" s="205"/>
      <c r="AB55" s="205"/>
      <c r="AC55" s="205"/>
      <c r="AD55" s="205"/>
      <c r="AE55" s="209"/>
      <c r="AF55" s="207"/>
      <c r="AH55" s="464"/>
    </row>
    <row r="56" spans="2:34" ht="16.5" thickBot="1" x14ac:dyDescent="0.3">
      <c r="B56" s="172" t="s">
        <v>211</v>
      </c>
      <c r="C56" s="207" t="s">
        <v>212</v>
      </c>
      <c r="D56" s="210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7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211"/>
      <c r="AF56" s="207" t="s">
        <v>212</v>
      </c>
      <c r="AG56" s="172" t="s">
        <v>211</v>
      </c>
      <c r="AH56" s="464"/>
    </row>
    <row r="57" spans="2:34" ht="16.5" thickTop="1" x14ac:dyDescent="0.25">
      <c r="C57" s="207"/>
      <c r="D57" s="208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 t="s">
        <v>208</v>
      </c>
      <c r="Q57" s="205"/>
      <c r="R57" s="205"/>
      <c r="S57" s="205"/>
      <c r="T57" s="205"/>
      <c r="U57" s="205"/>
      <c r="V57" s="205"/>
      <c r="W57" s="205"/>
      <c r="X57" s="205"/>
      <c r="Y57" s="205"/>
      <c r="Z57" s="205"/>
      <c r="AA57" s="205"/>
      <c r="AB57" s="205"/>
      <c r="AC57" s="205"/>
      <c r="AD57" s="205"/>
      <c r="AE57" s="209"/>
      <c r="AF57" s="207"/>
      <c r="AH57" s="464"/>
    </row>
    <row r="58" spans="2:34" ht="16.5" thickBot="1" x14ac:dyDescent="0.3">
      <c r="B58" s="172" t="s">
        <v>213</v>
      </c>
      <c r="C58" s="207" t="s">
        <v>214</v>
      </c>
      <c r="D58" s="210"/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7"/>
      <c r="Q58" s="195"/>
      <c r="R58" s="195"/>
      <c r="S58" s="195"/>
      <c r="T58" s="195"/>
      <c r="U58" s="195"/>
      <c r="V58" s="195"/>
      <c r="W58" s="195"/>
      <c r="X58" s="195"/>
      <c r="Y58" s="195"/>
      <c r="Z58" s="195"/>
      <c r="AA58" s="195"/>
      <c r="AB58" s="195"/>
      <c r="AC58" s="195"/>
      <c r="AD58" s="195"/>
      <c r="AE58" s="211"/>
      <c r="AF58" s="207" t="s">
        <v>214</v>
      </c>
      <c r="AG58" s="172" t="s">
        <v>213</v>
      </c>
      <c r="AH58" s="464"/>
    </row>
    <row r="59" spans="2:34" ht="16.5" thickTop="1" x14ac:dyDescent="0.25">
      <c r="C59" s="207"/>
      <c r="D59" s="208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 t="s">
        <v>208</v>
      </c>
      <c r="Q59" s="205"/>
      <c r="R59" s="205"/>
      <c r="S59" s="205"/>
      <c r="T59" s="205"/>
      <c r="U59" s="205"/>
      <c r="V59" s="205"/>
      <c r="W59" s="205"/>
      <c r="X59" s="205"/>
      <c r="Y59" s="205"/>
      <c r="Z59" s="205"/>
      <c r="AA59" s="205"/>
      <c r="AB59" s="205"/>
      <c r="AC59" s="205"/>
      <c r="AD59" s="205"/>
      <c r="AE59" s="209"/>
      <c r="AF59" s="207"/>
      <c r="AH59" s="464"/>
    </row>
    <row r="60" spans="2:34" ht="16.5" thickBot="1" x14ac:dyDescent="0.3">
      <c r="B60" s="172" t="s">
        <v>215</v>
      </c>
      <c r="C60" s="207" t="s">
        <v>216</v>
      </c>
      <c r="D60" s="210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7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211"/>
      <c r="AF60" s="207" t="s">
        <v>216</v>
      </c>
      <c r="AG60" s="172" t="s">
        <v>215</v>
      </c>
      <c r="AH60" s="464"/>
    </row>
    <row r="61" spans="2:34" ht="16.5" thickTop="1" x14ac:dyDescent="0.25">
      <c r="C61" s="207"/>
      <c r="D61" s="208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 t="s">
        <v>217</v>
      </c>
      <c r="Q61" s="205"/>
      <c r="R61" s="205"/>
      <c r="S61" s="205"/>
      <c r="T61" s="205"/>
      <c r="U61" s="205"/>
      <c r="V61" s="205"/>
      <c r="W61" s="205"/>
      <c r="X61" s="205"/>
      <c r="Y61" s="205"/>
      <c r="Z61" s="205"/>
      <c r="AA61" s="205"/>
      <c r="AB61" s="205"/>
      <c r="AC61" s="205"/>
      <c r="AD61" s="205"/>
      <c r="AE61" s="209"/>
      <c r="AF61" s="207"/>
      <c r="AH61" s="464"/>
    </row>
    <row r="62" spans="2:34" ht="16.5" thickBot="1" x14ac:dyDescent="0.3">
      <c r="B62" s="172" t="s">
        <v>218</v>
      </c>
      <c r="C62" s="207" t="s">
        <v>219</v>
      </c>
      <c r="D62" s="210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7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211"/>
      <c r="AF62" s="207" t="s">
        <v>219</v>
      </c>
      <c r="AG62" s="172" t="s">
        <v>218</v>
      </c>
      <c r="AH62" s="464"/>
    </row>
    <row r="63" spans="2:34" ht="16.5" thickTop="1" x14ac:dyDescent="0.25">
      <c r="C63" s="207"/>
      <c r="D63" s="208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 t="s">
        <v>217</v>
      </c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205"/>
      <c r="AB63" s="205"/>
      <c r="AC63" s="205"/>
      <c r="AD63" s="205"/>
      <c r="AE63" s="209"/>
      <c r="AF63" s="207"/>
      <c r="AH63" s="464"/>
    </row>
    <row r="64" spans="2:34" ht="16.5" thickBot="1" x14ac:dyDescent="0.3">
      <c r="B64" s="172" t="s">
        <v>220</v>
      </c>
      <c r="C64" s="207" t="s">
        <v>221</v>
      </c>
      <c r="D64" s="210"/>
      <c r="E64" s="195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7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211"/>
      <c r="AF64" s="207" t="s">
        <v>221</v>
      </c>
      <c r="AG64" s="172" t="s">
        <v>220</v>
      </c>
      <c r="AH64" s="464"/>
    </row>
    <row r="65" spans="2:34" ht="16.5" thickTop="1" x14ac:dyDescent="0.25">
      <c r="C65" s="207"/>
      <c r="D65" s="208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 t="s">
        <v>222</v>
      </c>
      <c r="Q65" s="205"/>
      <c r="R65" s="205"/>
      <c r="S65" s="205"/>
      <c r="T65" s="205"/>
      <c r="U65" s="205"/>
      <c r="V65" s="205"/>
      <c r="W65" s="205"/>
      <c r="X65" s="205"/>
      <c r="Y65" s="205"/>
      <c r="Z65" s="205"/>
      <c r="AA65" s="205"/>
      <c r="AB65" s="205"/>
      <c r="AC65" s="205"/>
      <c r="AD65" s="205"/>
      <c r="AE65" s="209"/>
      <c r="AF65" s="207"/>
      <c r="AH65" s="464"/>
    </row>
    <row r="66" spans="2:34" ht="16.5" thickBot="1" x14ac:dyDescent="0.3">
      <c r="B66" s="172" t="s">
        <v>223</v>
      </c>
      <c r="C66" s="207" t="s">
        <v>224</v>
      </c>
      <c r="D66" s="210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195"/>
      <c r="P66" s="197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211"/>
      <c r="AF66" s="207" t="s">
        <v>224</v>
      </c>
      <c r="AG66" s="172" t="s">
        <v>223</v>
      </c>
      <c r="AH66" s="464"/>
    </row>
    <row r="67" spans="2:34" ht="16.5" thickTop="1" x14ac:dyDescent="0.25">
      <c r="C67" s="207"/>
      <c r="D67" s="208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 t="s">
        <v>225</v>
      </c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9"/>
      <c r="AF67" s="207"/>
      <c r="AH67" s="464"/>
    </row>
    <row r="68" spans="2:34" ht="16.5" thickBot="1" x14ac:dyDescent="0.3">
      <c r="B68" s="172" t="s">
        <v>226</v>
      </c>
      <c r="C68" s="207" t="s">
        <v>227</v>
      </c>
      <c r="D68" s="210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7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C68" s="195"/>
      <c r="AD68" s="195"/>
      <c r="AE68" s="211"/>
      <c r="AF68" s="207" t="s">
        <v>227</v>
      </c>
      <c r="AG68" s="172" t="s">
        <v>226</v>
      </c>
      <c r="AH68" s="464"/>
    </row>
    <row r="69" spans="2:34" ht="16.5" thickTop="1" x14ac:dyDescent="0.25">
      <c r="C69" s="207"/>
      <c r="D69" s="208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 t="s">
        <v>228</v>
      </c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5"/>
      <c r="AD69" s="205"/>
      <c r="AE69" s="209"/>
      <c r="AF69" s="207"/>
      <c r="AH69" s="464"/>
    </row>
    <row r="70" spans="2:34" ht="16.5" thickBot="1" x14ac:dyDescent="0.3">
      <c r="B70" s="172" t="s">
        <v>229</v>
      </c>
      <c r="C70" s="207" t="s">
        <v>230</v>
      </c>
      <c r="D70" s="210"/>
      <c r="E70" s="195"/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7"/>
      <c r="Q70" s="195"/>
      <c r="R70" s="195"/>
      <c r="S70" s="195"/>
      <c r="T70" s="195"/>
      <c r="U70" s="195"/>
      <c r="V70" s="195"/>
      <c r="W70" s="195"/>
      <c r="X70" s="195"/>
      <c r="Y70" s="195"/>
      <c r="Z70" s="195"/>
      <c r="AA70" s="195"/>
      <c r="AB70" s="195"/>
      <c r="AC70" s="195"/>
      <c r="AD70" s="195"/>
      <c r="AE70" s="211"/>
      <c r="AF70" s="207" t="s">
        <v>230</v>
      </c>
      <c r="AG70" s="172" t="s">
        <v>229</v>
      </c>
      <c r="AH70" s="464"/>
    </row>
    <row r="71" spans="2:34" ht="16.5" thickTop="1" x14ac:dyDescent="0.25">
      <c r="C71" s="207"/>
      <c r="D71" s="208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 t="s">
        <v>231</v>
      </c>
      <c r="Q71" s="205"/>
      <c r="R71" s="205"/>
      <c r="S71" s="205"/>
      <c r="T71" s="205"/>
      <c r="U71" s="205"/>
      <c r="V71" s="205"/>
      <c r="W71" s="205"/>
      <c r="X71" s="205"/>
      <c r="Y71" s="205"/>
      <c r="Z71" s="205"/>
      <c r="AA71" s="205"/>
      <c r="AB71" s="205"/>
      <c r="AC71" s="205"/>
      <c r="AD71" s="205"/>
      <c r="AE71" s="209"/>
      <c r="AF71" s="207"/>
      <c r="AH71" s="464"/>
    </row>
    <row r="72" spans="2:34" ht="15.75" x14ac:dyDescent="0.25">
      <c r="B72" s="172" t="s">
        <v>232</v>
      </c>
      <c r="C72" s="207" t="s">
        <v>233</v>
      </c>
      <c r="D72" s="210"/>
      <c r="E72" s="195"/>
      <c r="F72" s="195"/>
      <c r="G72" s="195"/>
      <c r="H72" s="195"/>
      <c r="I72" s="195"/>
      <c r="J72" s="195"/>
      <c r="K72" s="195"/>
      <c r="L72" s="195"/>
      <c r="M72" s="195"/>
      <c r="N72" s="195"/>
      <c r="O72" s="195"/>
      <c r="P72" s="195"/>
      <c r="Q72" s="195"/>
      <c r="R72" s="195"/>
      <c r="S72" s="195"/>
      <c r="T72" s="195"/>
      <c r="U72" s="195"/>
      <c r="V72" s="195"/>
      <c r="W72" s="195"/>
      <c r="X72" s="195"/>
      <c r="Y72" s="195"/>
      <c r="Z72" s="195"/>
      <c r="AA72" s="195"/>
      <c r="AB72" s="195"/>
      <c r="AC72" s="195"/>
      <c r="AD72" s="195"/>
      <c r="AE72" s="211"/>
      <c r="AF72" s="207" t="s">
        <v>233</v>
      </c>
      <c r="AG72" s="172" t="s">
        <v>232</v>
      </c>
      <c r="AH72" s="464"/>
    </row>
    <row r="73" spans="2:34" ht="3" customHeight="1" thickBot="1" x14ac:dyDescent="0.3">
      <c r="C73" s="207"/>
      <c r="D73" s="229"/>
      <c r="E73" s="230"/>
      <c r="F73" s="230"/>
      <c r="G73" s="230"/>
      <c r="H73" s="230"/>
      <c r="I73" s="230"/>
      <c r="J73" s="230"/>
      <c r="K73" s="230"/>
      <c r="L73" s="230"/>
      <c r="M73" s="230"/>
      <c r="N73" s="230"/>
      <c r="O73" s="230"/>
      <c r="P73" s="230"/>
      <c r="Q73" s="230"/>
      <c r="R73" s="230"/>
      <c r="S73" s="230"/>
      <c r="T73" s="230"/>
      <c r="U73" s="230"/>
      <c r="V73" s="230"/>
      <c r="W73" s="230"/>
      <c r="X73" s="230"/>
      <c r="Y73" s="230"/>
      <c r="Z73" s="230"/>
      <c r="AA73" s="230"/>
      <c r="AB73" s="230"/>
      <c r="AC73" s="230"/>
      <c r="AD73" s="230"/>
      <c r="AE73" s="231"/>
      <c r="AF73" s="207"/>
      <c r="AH73" s="181"/>
    </row>
    <row r="74" spans="2:34" ht="16.5" thickTop="1" x14ac:dyDescent="0.25">
      <c r="C74" s="207"/>
      <c r="D74" s="208"/>
      <c r="E74" s="205"/>
      <c r="F74" s="205"/>
      <c r="G74" s="205"/>
      <c r="H74" s="205"/>
      <c r="J74" s="205"/>
      <c r="L74" s="205"/>
      <c r="M74" s="205" t="s">
        <v>234</v>
      </c>
      <c r="N74" s="205"/>
      <c r="O74" s="205"/>
      <c r="P74" s="205"/>
      <c r="Q74" s="213"/>
      <c r="R74" s="205"/>
      <c r="S74" s="205"/>
      <c r="T74" s="205"/>
      <c r="U74" s="205"/>
      <c r="V74" s="205"/>
      <c r="W74" s="205" t="s">
        <v>235</v>
      </c>
      <c r="X74" s="205"/>
      <c r="Y74" s="205"/>
      <c r="Z74" s="205"/>
      <c r="AA74" s="205"/>
      <c r="AB74" s="214" t="s">
        <v>236</v>
      </c>
      <c r="AC74" s="214"/>
      <c r="AD74" s="205"/>
      <c r="AE74" s="209"/>
      <c r="AF74" s="207"/>
      <c r="AH74" s="464" t="s">
        <v>237</v>
      </c>
    </row>
    <row r="75" spans="2:34" ht="16.5" thickBot="1" x14ac:dyDescent="0.3">
      <c r="B75" s="172" t="s">
        <v>238</v>
      </c>
      <c r="C75" s="207" t="s">
        <v>239</v>
      </c>
      <c r="D75" s="215" t="s">
        <v>265</v>
      </c>
      <c r="E75" s="216"/>
      <c r="F75" s="197"/>
      <c r="G75" s="197"/>
      <c r="H75" s="197"/>
      <c r="I75" s="197"/>
      <c r="J75" s="197"/>
      <c r="K75" s="197"/>
      <c r="L75" s="197"/>
      <c r="M75" s="197"/>
      <c r="N75" s="197"/>
      <c r="O75" s="197"/>
      <c r="P75" s="197"/>
      <c r="Q75" s="217"/>
      <c r="R75" s="218"/>
      <c r="S75" s="218"/>
      <c r="T75" s="195"/>
      <c r="U75" s="195"/>
      <c r="V75" s="195"/>
      <c r="W75" s="197"/>
      <c r="X75" s="195"/>
      <c r="Y75" s="195"/>
      <c r="Z75" s="195"/>
      <c r="AA75" s="195"/>
      <c r="AB75" s="218"/>
      <c r="AC75" s="219"/>
      <c r="AD75" s="195"/>
      <c r="AE75" s="211"/>
      <c r="AF75" s="207" t="s">
        <v>239</v>
      </c>
      <c r="AG75" s="172" t="s">
        <v>238</v>
      </c>
      <c r="AH75" s="464"/>
    </row>
    <row r="76" spans="2:34" ht="16.5" thickTop="1" x14ac:dyDescent="0.25">
      <c r="C76" s="207"/>
      <c r="D76" s="220"/>
      <c r="E76" s="221"/>
      <c r="F76" s="205"/>
      <c r="G76" s="205"/>
      <c r="H76" s="205"/>
      <c r="J76" s="205"/>
      <c r="L76" s="205"/>
      <c r="M76" s="205" t="s">
        <v>240</v>
      </c>
      <c r="N76" s="205"/>
      <c r="O76" s="205"/>
      <c r="P76" s="205"/>
      <c r="Q76" s="213"/>
      <c r="R76" s="205"/>
      <c r="S76" s="205"/>
      <c r="T76" s="205"/>
      <c r="U76" s="205"/>
      <c r="V76" s="205"/>
      <c r="W76" s="205" t="s">
        <v>241</v>
      </c>
      <c r="X76" s="205"/>
      <c r="Y76" s="205"/>
      <c r="Z76" s="205"/>
      <c r="AA76" s="205"/>
      <c r="AB76" s="214" t="s">
        <v>263</v>
      </c>
      <c r="AC76" s="214"/>
      <c r="AD76" s="205"/>
      <c r="AE76" s="209"/>
      <c r="AF76" s="207"/>
      <c r="AH76" s="464"/>
    </row>
    <row r="77" spans="2:34" ht="16.5" thickBot="1" x14ac:dyDescent="0.3">
      <c r="B77" s="172" t="s">
        <v>242</v>
      </c>
      <c r="C77" s="207" t="s">
        <v>243</v>
      </c>
      <c r="D77" s="215" t="s">
        <v>264</v>
      </c>
      <c r="E77" s="222"/>
      <c r="F77" s="195"/>
      <c r="G77" s="195"/>
      <c r="H77" s="195"/>
      <c r="I77" s="197"/>
      <c r="J77" s="195"/>
      <c r="K77" s="195"/>
      <c r="L77" s="195"/>
      <c r="M77" s="195"/>
      <c r="N77" s="195"/>
      <c r="O77" s="195"/>
      <c r="P77" s="195"/>
      <c r="Q77" s="223"/>
      <c r="R77" s="195"/>
      <c r="S77" s="195"/>
      <c r="T77" s="195"/>
      <c r="U77" s="195"/>
      <c r="V77" s="195"/>
      <c r="W77" s="197"/>
      <c r="X77" s="195"/>
      <c r="Y77" s="195"/>
      <c r="Z77" s="195"/>
      <c r="AA77" s="195"/>
      <c r="AB77" s="218"/>
      <c r="AC77" s="219"/>
      <c r="AD77" s="195"/>
      <c r="AE77" s="211"/>
      <c r="AF77" s="207" t="s">
        <v>243</v>
      </c>
      <c r="AG77" s="172" t="s">
        <v>242</v>
      </c>
      <c r="AH77" s="464"/>
    </row>
    <row r="78" spans="2:34" ht="16.5" thickTop="1" x14ac:dyDescent="0.25">
      <c r="C78" s="207"/>
      <c r="D78" s="220"/>
      <c r="E78" s="221"/>
      <c r="F78" s="205"/>
      <c r="G78" s="205"/>
      <c r="H78" s="205"/>
      <c r="J78" s="205"/>
      <c r="K78" s="205"/>
      <c r="L78" s="205"/>
      <c r="M78" s="205" t="s">
        <v>240</v>
      </c>
      <c r="N78" s="205"/>
      <c r="O78" s="205"/>
      <c r="P78" s="205"/>
      <c r="Q78" s="213"/>
      <c r="R78" s="205"/>
      <c r="S78" s="205"/>
      <c r="T78" s="205"/>
      <c r="U78" s="205"/>
      <c r="V78" s="205"/>
      <c r="W78" s="205" t="s">
        <v>241</v>
      </c>
      <c r="X78" s="205"/>
      <c r="Y78" s="205"/>
      <c r="Z78" s="205"/>
      <c r="AA78" s="205"/>
      <c r="AB78" s="214" t="s">
        <v>261</v>
      </c>
      <c r="AC78" s="214"/>
      <c r="AD78" s="205"/>
      <c r="AE78" s="209"/>
      <c r="AF78" s="207"/>
      <c r="AH78" s="464"/>
    </row>
    <row r="79" spans="2:34" ht="16.5" thickBot="1" x14ac:dyDescent="0.3">
      <c r="B79" s="172" t="s">
        <v>244</v>
      </c>
      <c r="C79" s="207" t="s">
        <v>245</v>
      </c>
      <c r="D79" s="215" t="s">
        <v>262</v>
      </c>
      <c r="E79" s="222"/>
      <c r="F79" s="195"/>
      <c r="G79" s="195"/>
      <c r="H79" s="195"/>
      <c r="I79" s="197"/>
      <c r="J79" s="195"/>
      <c r="K79" s="195"/>
      <c r="L79" s="195"/>
      <c r="M79" s="195"/>
      <c r="N79" s="195"/>
      <c r="O79" s="195"/>
      <c r="P79" s="195"/>
      <c r="Q79" s="223"/>
      <c r="R79" s="195"/>
      <c r="S79" s="195"/>
      <c r="T79" s="195"/>
      <c r="U79" s="195"/>
      <c r="V79" s="195"/>
      <c r="W79" s="197"/>
      <c r="X79" s="195"/>
      <c r="Y79" s="195"/>
      <c r="Z79" s="195"/>
      <c r="AA79" s="195"/>
      <c r="AB79" s="218"/>
      <c r="AC79" s="219"/>
      <c r="AD79" s="195"/>
      <c r="AE79" s="211"/>
      <c r="AF79" s="207" t="s">
        <v>245</v>
      </c>
      <c r="AG79" s="172" t="s">
        <v>244</v>
      </c>
      <c r="AH79" s="464"/>
    </row>
    <row r="80" spans="2:34" ht="16.5" thickTop="1" x14ac:dyDescent="0.25">
      <c r="C80" s="207"/>
      <c r="D80" s="220"/>
      <c r="E80" s="221"/>
      <c r="F80" s="205"/>
      <c r="G80" s="205"/>
      <c r="H80" s="205"/>
      <c r="J80" s="205"/>
      <c r="K80" s="205"/>
      <c r="L80" s="205"/>
      <c r="M80" s="205" t="s">
        <v>240</v>
      </c>
      <c r="N80" s="205"/>
      <c r="O80" s="205"/>
      <c r="P80" s="205"/>
      <c r="Q80" s="213"/>
      <c r="R80" s="205"/>
      <c r="S80" s="205"/>
      <c r="T80" s="205"/>
      <c r="U80" s="205"/>
      <c r="V80" s="205"/>
      <c r="W80" s="205" t="s">
        <v>241</v>
      </c>
      <c r="X80" s="205"/>
      <c r="Y80" s="205"/>
      <c r="Z80" s="205"/>
      <c r="AA80" s="205"/>
      <c r="AB80" s="214" t="s">
        <v>259</v>
      </c>
      <c r="AC80" s="214"/>
      <c r="AD80" s="205"/>
      <c r="AE80" s="209"/>
      <c r="AF80" s="207"/>
      <c r="AH80" s="464"/>
    </row>
    <row r="81" spans="2:34" ht="16.5" thickBot="1" x14ac:dyDescent="0.3">
      <c r="B81" s="172" t="s">
        <v>246</v>
      </c>
      <c r="C81" s="207" t="s">
        <v>247</v>
      </c>
      <c r="D81" s="215" t="s">
        <v>260</v>
      </c>
      <c r="E81" s="222"/>
      <c r="F81" s="195"/>
      <c r="G81" s="195"/>
      <c r="H81" s="195"/>
      <c r="I81" s="197"/>
      <c r="J81" s="195"/>
      <c r="K81" s="195"/>
      <c r="L81" s="195"/>
      <c r="M81" s="195"/>
      <c r="N81" s="195"/>
      <c r="O81" s="195"/>
      <c r="P81" s="195"/>
      <c r="Q81" s="223"/>
      <c r="R81" s="195"/>
      <c r="S81" s="195"/>
      <c r="T81" s="195"/>
      <c r="U81" s="195"/>
      <c r="V81" s="195"/>
      <c r="W81" s="197"/>
      <c r="X81" s="195"/>
      <c r="Y81" s="195"/>
      <c r="Z81" s="195"/>
      <c r="AA81" s="195"/>
      <c r="AB81" s="218"/>
      <c r="AC81" s="219"/>
      <c r="AD81" s="195"/>
      <c r="AE81" s="211"/>
      <c r="AF81" s="207" t="s">
        <v>247</v>
      </c>
      <c r="AG81" s="172" t="s">
        <v>246</v>
      </c>
      <c r="AH81" s="464"/>
    </row>
    <row r="82" spans="2:34" ht="16.5" thickTop="1" x14ac:dyDescent="0.25">
      <c r="C82" s="207"/>
      <c r="D82" s="274"/>
      <c r="E82" s="276">
        <v>0.04</v>
      </c>
      <c r="F82" s="205"/>
      <c r="G82" s="205"/>
      <c r="H82" s="205"/>
      <c r="J82" s="205"/>
      <c r="K82" s="205"/>
      <c r="L82" s="205"/>
      <c r="M82" s="205" t="s">
        <v>240</v>
      </c>
      <c r="N82" s="205"/>
      <c r="O82" s="205"/>
      <c r="P82" s="205"/>
      <c r="Q82" s="213"/>
      <c r="R82" s="205"/>
      <c r="S82" s="205"/>
      <c r="T82" s="205"/>
      <c r="U82" s="205"/>
      <c r="V82" s="205"/>
      <c r="W82" s="205" t="s">
        <v>241</v>
      </c>
      <c r="X82" s="205"/>
      <c r="Y82" s="205"/>
      <c r="Z82" s="205"/>
      <c r="AA82" s="205"/>
      <c r="AB82" s="214" t="s">
        <v>258</v>
      </c>
      <c r="AC82" s="214"/>
      <c r="AD82" s="205"/>
      <c r="AE82" s="209"/>
      <c r="AF82" s="207"/>
      <c r="AH82" s="464"/>
    </row>
    <row r="83" spans="2:34" ht="16.5" thickBot="1" x14ac:dyDescent="0.3">
      <c r="B83" s="172" t="s">
        <v>248</v>
      </c>
      <c r="C83" s="180" t="s">
        <v>249</v>
      </c>
      <c r="D83" s="275" t="s">
        <v>306</v>
      </c>
      <c r="E83" s="222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223"/>
      <c r="R83" s="195"/>
      <c r="S83" s="195"/>
      <c r="T83" s="195"/>
      <c r="U83" s="195"/>
      <c r="V83" s="195"/>
      <c r="W83" s="197"/>
      <c r="X83" s="195"/>
      <c r="Y83" s="195"/>
      <c r="Z83" s="195"/>
      <c r="AA83" s="195"/>
      <c r="AB83" s="218"/>
      <c r="AC83" s="219"/>
      <c r="AD83" s="195"/>
      <c r="AE83" s="211"/>
      <c r="AF83" s="180" t="s">
        <v>249</v>
      </c>
      <c r="AG83" s="172" t="s">
        <v>248</v>
      </c>
      <c r="AH83" s="464"/>
    </row>
    <row r="84" spans="2:34" ht="18.75" customHeight="1" thickTop="1" x14ac:dyDescent="0.25">
      <c r="C84" s="180"/>
      <c r="D84" s="182"/>
      <c r="E84" s="239"/>
      <c r="F84" s="249"/>
      <c r="G84" s="249"/>
      <c r="H84" s="249"/>
      <c r="I84" s="249"/>
      <c r="J84" s="249"/>
      <c r="K84" s="249"/>
      <c r="L84" s="249"/>
      <c r="M84" s="249" t="s">
        <v>240</v>
      </c>
      <c r="N84" s="249"/>
      <c r="O84" s="249"/>
      <c r="P84" s="249"/>
      <c r="Q84" s="249"/>
      <c r="R84" s="265"/>
      <c r="S84" s="249"/>
      <c r="T84" s="249"/>
      <c r="U84" s="249"/>
      <c r="V84" s="249"/>
      <c r="W84" s="205" t="s">
        <v>241</v>
      </c>
      <c r="X84" s="205"/>
      <c r="Y84" s="205"/>
      <c r="Z84" s="205"/>
      <c r="AA84" s="205"/>
      <c r="AB84" s="214" t="s">
        <v>250</v>
      </c>
      <c r="AC84" s="214"/>
      <c r="AD84" s="224"/>
      <c r="AE84" s="209"/>
      <c r="AF84" s="180"/>
      <c r="AH84" s="464"/>
    </row>
    <row r="85" spans="2:34" ht="16.5" thickBot="1" x14ac:dyDescent="0.3">
      <c r="B85" s="172" t="s">
        <v>251</v>
      </c>
      <c r="C85" s="180" t="s">
        <v>252</v>
      </c>
      <c r="D85" s="183" t="s">
        <v>253</v>
      </c>
      <c r="E85" s="238"/>
      <c r="F85" s="248"/>
      <c r="G85" s="248"/>
      <c r="H85" s="248"/>
      <c r="I85" s="248"/>
      <c r="J85" s="248"/>
      <c r="K85" s="248"/>
      <c r="L85" s="248"/>
      <c r="M85" s="248"/>
      <c r="N85" s="248"/>
      <c r="O85" s="248"/>
      <c r="P85" s="248"/>
      <c r="Q85" s="248"/>
      <c r="R85" s="266"/>
      <c r="S85" s="248"/>
      <c r="T85" s="248"/>
      <c r="U85" s="269"/>
      <c r="V85" s="248"/>
      <c r="W85" s="267">
        <v>0.77</v>
      </c>
      <c r="X85" s="197"/>
      <c r="Y85" s="197"/>
      <c r="Z85" s="197"/>
      <c r="AA85" s="197"/>
      <c r="AB85" s="218"/>
      <c r="AC85" s="218"/>
      <c r="AD85" s="197"/>
      <c r="AE85" s="212"/>
      <c r="AF85" s="180" t="s">
        <v>252</v>
      </c>
      <c r="AG85" s="172" t="s">
        <v>251</v>
      </c>
      <c r="AH85" s="464"/>
    </row>
    <row r="86" spans="2:34" ht="17.25" customHeight="1" thickTop="1" x14ac:dyDescent="0.3">
      <c r="D86" s="184"/>
      <c r="E86" s="185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241"/>
      <c r="X86" s="242"/>
      <c r="Y86" s="237"/>
      <c r="Z86" s="465"/>
      <c r="AA86" s="237"/>
      <c r="AB86" s="237"/>
      <c r="AC86" s="240"/>
      <c r="AD86" s="237"/>
      <c r="AE86" s="245">
        <v>1</v>
      </c>
      <c r="AF86" s="225"/>
    </row>
    <row r="87" spans="2:34" ht="21.75" thickBot="1" x14ac:dyDescent="0.4">
      <c r="B87" s="227" t="s">
        <v>254</v>
      </c>
      <c r="D87" s="183" t="s">
        <v>255</v>
      </c>
      <c r="E87" s="187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189"/>
      <c r="W87" s="237"/>
      <c r="X87" s="243"/>
      <c r="Y87" s="237"/>
      <c r="Z87" s="466"/>
      <c r="AA87" s="244"/>
      <c r="AB87" s="237"/>
      <c r="AC87" s="237"/>
      <c r="AD87" s="244" t="s">
        <v>277</v>
      </c>
      <c r="AE87" s="246"/>
      <c r="AF87" s="225"/>
      <c r="AG87" s="190" t="s">
        <v>254</v>
      </c>
    </row>
    <row r="88" spans="2:34" ht="20.25" thickTop="1" thickBot="1" x14ac:dyDescent="0.35">
      <c r="D88" s="191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</row>
    <row r="89" spans="2:34" s="177" customFormat="1" ht="15.75" customHeight="1" x14ac:dyDescent="0.3">
      <c r="B89" s="172"/>
      <c r="C89" s="172"/>
      <c r="D89" s="467" t="s">
        <v>256</v>
      </c>
      <c r="E89" s="468"/>
      <c r="F89" s="468"/>
      <c r="G89" s="468"/>
      <c r="H89" s="468"/>
      <c r="I89" s="468"/>
      <c r="J89" s="468"/>
      <c r="K89" s="468"/>
      <c r="L89" s="468"/>
      <c r="M89" s="468"/>
      <c r="N89" s="468"/>
      <c r="O89" s="468"/>
      <c r="P89" s="468"/>
      <c r="Q89" s="469"/>
      <c r="R89" s="467" t="s">
        <v>257</v>
      </c>
      <c r="S89" s="468"/>
      <c r="T89" s="468"/>
      <c r="U89" s="468"/>
      <c r="V89" s="468"/>
      <c r="W89" s="468"/>
      <c r="X89" s="468"/>
      <c r="Y89" s="468"/>
      <c r="Z89" s="468"/>
      <c r="AA89" s="468"/>
      <c r="AB89" s="468"/>
      <c r="AC89" s="468"/>
      <c r="AD89" s="468"/>
      <c r="AE89" s="469"/>
      <c r="AF89" s="172"/>
      <c r="AG89" s="172"/>
      <c r="AH89" s="176"/>
    </row>
    <row r="90" spans="2:34" ht="16.5" customHeight="1" thickBot="1" x14ac:dyDescent="0.35">
      <c r="D90" s="470"/>
      <c r="E90" s="471"/>
      <c r="F90" s="471"/>
      <c r="G90" s="471"/>
      <c r="H90" s="471"/>
      <c r="I90" s="471"/>
      <c r="J90" s="471"/>
      <c r="K90" s="471"/>
      <c r="L90" s="471"/>
      <c r="M90" s="471"/>
      <c r="N90" s="471"/>
      <c r="O90" s="471"/>
      <c r="P90" s="471"/>
      <c r="Q90" s="472"/>
      <c r="R90" s="470"/>
      <c r="S90" s="471"/>
      <c r="T90" s="471"/>
      <c r="U90" s="471"/>
      <c r="V90" s="471"/>
      <c r="W90" s="471"/>
      <c r="X90" s="471"/>
      <c r="Y90" s="471"/>
      <c r="Z90" s="471"/>
      <c r="AA90" s="471"/>
      <c r="AB90" s="471"/>
      <c r="AC90" s="471"/>
      <c r="AD90" s="471"/>
      <c r="AE90" s="472"/>
    </row>
    <row r="91" spans="2:34" x14ac:dyDescent="0.3">
      <c r="D91" s="194"/>
      <c r="E91" s="195"/>
      <c r="F91" s="195"/>
      <c r="G91" s="195"/>
      <c r="H91" s="195"/>
      <c r="I91" s="195"/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  <c r="AA91" s="195"/>
      <c r="AB91" s="195"/>
      <c r="AC91" s="195"/>
      <c r="AD91" s="195"/>
      <c r="AE91" s="195"/>
      <c r="AF91" s="225"/>
    </row>
    <row r="92" spans="2:34" x14ac:dyDescent="0.3">
      <c r="D92" s="226" t="s">
        <v>266</v>
      </c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6"/>
      <c r="U92" s="226"/>
      <c r="V92" s="226"/>
      <c r="W92" s="226"/>
      <c r="X92" s="226"/>
      <c r="Y92" s="226"/>
      <c r="Z92" s="226"/>
      <c r="AA92" s="226"/>
      <c r="AB92" s="226"/>
      <c r="AC92" s="226"/>
      <c r="AD92" s="226"/>
      <c r="AE92" s="226"/>
      <c r="AF92" s="225"/>
    </row>
    <row r="93" spans="2:34" x14ac:dyDescent="0.3">
      <c r="D93" s="226" t="s">
        <v>281</v>
      </c>
      <c r="E93" s="226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6"/>
      <c r="S93" s="226"/>
      <c r="T93" s="226"/>
      <c r="U93" s="226"/>
      <c r="V93" s="226"/>
      <c r="W93" s="226"/>
      <c r="X93" s="226"/>
      <c r="Y93" s="226"/>
      <c r="Z93" s="226"/>
      <c r="AA93" s="226"/>
      <c r="AB93" s="226"/>
      <c r="AC93" s="226"/>
      <c r="AD93" s="226"/>
      <c r="AE93" s="226"/>
      <c r="AF93" s="225"/>
    </row>
    <row r="94" spans="2:34" x14ac:dyDescent="0.3">
      <c r="D94" s="226" t="s">
        <v>304</v>
      </c>
      <c r="E94" s="222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195"/>
      <c r="Z94" s="195"/>
      <c r="AA94" s="195"/>
      <c r="AB94" s="195"/>
      <c r="AC94" s="195"/>
      <c r="AD94" s="195"/>
      <c r="AE94" s="195"/>
      <c r="AF94" s="225"/>
    </row>
    <row r="95" spans="2:34" x14ac:dyDescent="0.3">
      <c r="D95" s="194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  <c r="AD95" s="195"/>
      <c r="AE95" s="195"/>
      <c r="AF95" s="225"/>
    </row>
  </sheetData>
  <mergeCells count="5">
    <mergeCell ref="AH5:AH72"/>
    <mergeCell ref="AH74:AH85"/>
    <mergeCell ref="Z86:Z87"/>
    <mergeCell ref="D89:Q90"/>
    <mergeCell ref="R89:AE90"/>
  </mergeCells>
  <printOptions horizontalCentered="1"/>
  <pageMargins left="0.36" right="0.4" top="0.92" bottom="0.74803149606299213" header="0.31496062992125984" footer="0.31496062992125984"/>
  <pageSetup paperSize="9" scale="45" orientation="portrait" r:id="rId1"/>
  <rowBreaks count="1" manualBreakCount="1">
    <brk id="84" min="1" max="33" man="1"/>
  </rowBreaks>
  <colBreaks count="1" manualBreakCount="1">
    <brk id="19" min="1" max="9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Donstroy-II Brief Report 15-04</vt:lpstr>
      <vt:lpstr>Task Efficiency</vt:lpstr>
      <vt:lpstr>Building Elevation</vt:lpstr>
      <vt:lpstr>'Building Elevation'!Print_Area</vt:lpstr>
      <vt:lpstr>'Donstroy-II Brief Report 15-04'!Print_Area</vt:lpstr>
      <vt:lpstr>'Task Efficiency'!Print_Area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USER</cp:lastModifiedBy>
  <cp:lastPrinted>2008-04-10T11:14:22Z</cp:lastPrinted>
  <dcterms:created xsi:type="dcterms:W3CDTF">2008-01-22T08:06:57Z</dcterms:created>
  <dcterms:modified xsi:type="dcterms:W3CDTF">2019-07-11T09:11:39Z</dcterms:modified>
</cp:coreProperties>
</file>